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RIPSHIT\"/>
    </mc:Choice>
  </mc:AlternateContent>
  <bookViews>
    <workbookView xWindow="0" yWindow="0" windowWidth="24000" windowHeight="9870"/>
  </bookViews>
  <sheets>
    <sheet name="Qlv" sheetId="3" r:id="rId1"/>
    <sheet name="Qmc" sheetId="1" r:id="rId2"/>
    <sheet name="Qhv" sheetId="2" r:id="rId3"/>
    <sheet name="Qmv" sheetId="4" r:id="rId4"/>
    <sheet name="train_final" sheetId="6" r:id="rId5"/>
    <sheet name="original" sheetId="7" r:id="rId6"/>
  </sheets>
  <definedNames>
    <definedName name="_xlnm._FilterDatabase" localSheetId="5" hidden="1">original!$A$1:$F$127</definedName>
    <definedName name="_xlnm._FilterDatabase" localSheetId="2" hidden="1">Qhv!$B$1:$F$1</definedName>
    <definedName name="_xlnm._FilterDatabase" localSheetId="0" hidden="1">Qlv!$B$1:$F$127</definedName>
    <definedName name="_xlnm._FilterDatabase" localSheetId="1" hidden="1">Qmc!$B$1:$F$1</definedName>
    <definedName name="_xlnm._FilterDatabase" localSheetId="3" hidden="1">Qmv!$B$1:$F$1</definedName>
    <definedName name="_xlnm._FilterDatabase" localSheetId="4" hidden="1">train_final!$A$1:$H$127</definedName>
  </definedNames>
  <calcPr calcId="152511"/>
</workbook>
</file>

<file path=xl/calcChain.xml><?xml version="1.0" encoding="utf-8"?>
<calcChain xmlns="http://schemas.openxmlformats.org/spreadsheetml/2006/main">
  <c r="O103" i="3" l="1"/>
  <c r="O102" i="3"/>
  <c r="O40" i="1"/>
  <c r="L32" i="1"/>
  <c r="L33" i="1"/>
  <c r="L34" i="1"/>
  <c r="L31" i="1"/>
  <c r="K32" i="1"/>
  <c r="K33" i="1"/>
  <c r="K34" i="1"/>
  <c r="K31" i="1"/>
  <c r="I85" i="2" l="1"/>
  <c r="I30" i="2"/>
  <c r="K92" i="1"/>
  <c r="K97" i="4"/>
  <c r="K98" i="4"/>
  <c r="K99" i="4"/>
  <c r="K96" i="4"/>
  <c r="L97" i="4"/>
  <c r="L98" i="4"/>
  <c r="L99" i="4"/>
  <c r="L96" i="4"/>
  <c r="K32" i="3"/>
  <c r="L66" i="3"/>
  <c r="L35" i="3"/>
  <c r="L33" i="3"/>
  <c r="L34" i="3"/>
  <c r="L32" i="3"/>
  <c r="K33" i="3"/>
  <c r="K34" i="3"/>
  <c r="K35" i="3"/>
  <c r="I58" i="3"/>
  <c r="L64" i="3"/>
  <c r="L65" i="3"/>
  <c r="L63" i="3"/>
  <c r="K64" i="3"/>
  <c r="K65" i="3"/>
  <c r="K66" i="3"/>
  <c r="K63" i="3"/>
  <c r="L97" i="3"/>
  <c r="L98" i="3"/>
  <c r="L99" i="3"/>
  <c r="L96" i="3"/>
  <c r="K97" i="3"/>
  <c r="K98" i="3"/>
  <c r="K99" i="3"/>
  <c r="K96" i="3"/>
  <c r="L62" i="1"/>
  <c r="L31" i="2"/>
  <c r="L32" i="2"/>
  <c r="L33" i="2"/>
  <c r="L30" i="2"/>
  <c r="K31" i="2"/>
  <c r="K32" i="2"/>
  <c r="K33" i="2"/>
  <c r="K30" i="2"/>
  <c r="L66" i="2"/>
  <c r="L67" i="2"/>
  <c r="L68" i="2"/>
  <c r="L65" i="2"/>
  <c r="K66" i="2"/>
  <c r="M66" i="2" s="1"/>
  <c r="K67" i="2"/>
  <c r="K68" i="2"/>
  <c r="M68" i="2" s="1"/>
  <c r="K65" i="2"/>
  <c r="I54" i="2"/>
  <c r="K96" i="2"/>
  <c r="L97" i="2"/>
  <c r="L98" i="2"/>
  <c r="L99" i="2"/>
  <c r="L96" i="2"/>
  <c r="K97" i="2"/>
  <c r="K98" i="2"/>
  <c r="K99" i="2"/>
  <c r="I26" i="1"/>
  <c r="L63" i="1"/>
  <c r="L64" i="1"/>
  <c r="L65" i="1"/>
  <c r="K63" i="1"/>
  <c r="K64" i="1"/>
  <c r="K65" i="1"/>
  <c r="K62" i="1"/>
  <c r="L93" i="1"/>
  <c r="L94" i="1"/>
  <c r="L95" i="1"/>
  <c r="L92" i="1"/>
  <c r="K93" i="1"/>
  <c r="K94" i="1"/>
  <c r="K95" i="1"/>
  <c r="I57" i="1"/>
  <c r="M33" i="3" l="1"/>
  <c r="L69" i="2"/>
  <c r="K69" i="2"/>
  <c r="O65" i="2" s="1"/>
  <c r="M67" i="2"/>
  <c r="M65" i="2"/>
  <c r="M92" i="1"/>
  <c r="M69" i="2" l="1"/>
  <c r="K71" i="2" s="1"/>
  <c r="O66" i="2"/>
  <c r="O67" i="2"/>
  <c r="K33" i="4"/>
  <c r="K34" i="4"/>
  <c r="K35" i="4"/>
  <c r="K36" i="4"/>
  <c r="L34" i="4"/>
  <c r="L35" i="4"/>
  <c r="L36" i="4"/>
  <c r="L33" i="4"/>
  <c r="L64" i="4"/>
  <c r="K64" i="4"/>
  <c r="O71" i="2" l="1"/>
  <c r="M32" i="3"/>
  <c r="M36" i="4"/>
  <c r="K37" i="4"/>
  <c r="L65" i="4"/>
  <c r="L66" i="4"/>
  <c r="L67" i="4"/>
  <c r="K65" i="4"/>
  <c r="K66" i="4"/>
  <c r="K67" i="4"/>
  <c r="I96" i="4"/>
  <c r="M31" i="2"/>
  <c r="M30" i="2"/>
  <c r="M96" i="2"/>
  <c r="M32" i="1"/>
  <c r="M62" i="1"/>
  <c r="I99" i="3"/>
  <c r="M64" i="3"/>
  <c r="M96" i="3"/>
  <c r="I93" i="1"/>
  <c r="M66" i="4" l="1"/>
  <c r="M63" i="3"/>
  <c r="M99" i="3"/>
  <c r="M97" i="3"/>
  <c r="M67" i="4"/>
  <c r="M97" i="2"/>
  <c r="L37" i="4"/>
  <c r="P34" i="4" s="1"/>
  <c r="O40" i="4" s="1"/>
  <c r="O115" i="4" s="1"/>
  <c r="O33" i="4"/>
  <c r="O39" i="4" s="1"/>
  <c r="O114" i="4" s="1"/>
  <c r="M34" i="4"/>
  <c r="M33" i="4"/>
  <c r="M35" i="4"/>
  <c r="L68" i="4"/>
  <c r="P66" i="4" s="1"/>
  <c r="O71" i="4" s="1"/>
  <c r="O116" i="4" s="1"/>
  <c r="K68" i="4"/>
  <c r="O65" i="4" s="1"/>
  <c r="M64" i="4"/>
  <c r="M65" i="4"/>
  <c r="M99" i="4"/>
  <c r="L100" i="4"/>
  <c r="K100" i="4"/>
  <c r="M96" i="4"/>
  <c r="M97" i="4"/>
  <c r="M98" i="4"/>
  <c r="M31" i="1"/>
  <c r="M35" i="3"/>
  <c r="L36" i="3"/>
  <c r="P33" i="3" s="1"/>
  <c r="O39" i="3" s="1"/>
  <c r="K36" i="3"/>
  <c r="O33" i="3" s="1"/>
  <c r="M34" i="3"/>
  <c r="L67" i="3"/>
  <c r="P64" i="3" s="1"/>
  <c r="K67" i="3"/>
  <c r="M66" i="3"/>
  <c r="M65" i="3"/>
  <c r="L100" i="3"/>
  <c r="P98" i="3" s="1"/>
  <c r="K100" i="3"/>
  <c r="M98" i="3"/>
  <c r="M32" i="2"/>
  <c r="L34" i="2"/>
  <c r="M33" i="2"/>
  <c r="K34" i="2"/>
  <c r="L100" i="2"/>
  <c r="M99" i="2"/>
  <c r="K100" i="2"/>
  <c r="M98" i="2"/>
  <c r="O32" i="3" l="1"/>
  <c r="O38" i="3" s="1"/>
  <c r="O114" i="3" s="1"/>
  <c r="P30" i="2"/>
  <c r="P32" i="2"/>
  <c r="O96" i="4"/>
  <c r="O30" i="2"/>
  <c r="P31" i="2"/>
  <c r="P97" i="2"/>
  <c r="P98" i="2"/>
  <c r="P66" i="3"/>
  <c r="O64" i="3"/>
  <c r="M37" i="4"/>
  <c r="O42" i="4" s="1"/>
  <c r="P67" i="2"/>
  <c r="P66" i="2"/>
  <c r="P68" i="2"/>
  <c r="M68" i="4"/>
  <c r="K70" i="4" s="1"/>
  <c r="O64" i="4"/>
  <c r="O70" i="4" s="1"/>
  <c r="P99" i="4"/>
  <c r="O103" i="4" s="1"/>
  <c r="O117" i="4" s="1"/>
  <c r="O97" i="4"/>
  <c r="M100" i="4"/>
  <c r="O98" i="4"/>
  <c r="M36" i="3"/>
  <c r="K38" i="3" s="1"/>
  <c r="P65" i="3"/>
  <c r="O63" i="3"/>
  <c r="M67" i="3"/>
  <c r="K69" i="3" s="1"/>
  <c r="P99" i="3"/>
  <c r="M100" i="3"/>
  <c r="K102" i="3" s="1"/>
  <c r="O99" i="3"/>
  <c r="O97" i="3"/>
  <c r="O98" i="3"/>
  <c r="O96" i="3"/>
  <c r="P99" i="2"/>
  <c r="O99" i="2"/>
  <c r="O98" i="2"/>
  <c r="O97" i="2"/>
  <c r="O96" i="2"/>
  <c r="M34" i="2"/>
  <c r="K36" i="2" s="1"/>
  <c r="M100" i="2"/>
  <c r="K102" i="2" s="1"/>
  <c r="M34" i="1"/>
  <c r="M33" i="1"/>
  <c r="L35" i="1"/>
  <c r="P33" i="1" s="1"/>
  <c r="L66" i="1"/>
  <c r="P63" i="1" s="1"/>
  <c r="M63" i="1"/>
  <c r="M65" i="1"/>
  <c r="K39" i="4" l="1"/>
  <c r="O44" i="4" s="1"/>
  <c r="O46" i="4" s="1"/>
  <c r="O70" i="3"/>
  <c r="O118" i="3"/>
  <c r="O116" i="3"/>
  <c r="O36" i="2"/>
  <c r="O114" i="2" s="1"/>
  <c r="O37" i="2"/>
  <c r="O115" i="2" s="1"/>
  <c r="P31" i="1"/>
  <c r="P32" i="1"/>
  <c r="O115" i="3"/>
  <c r="O117" i="3"/>
  <c r="O102" i="4"/>
  <c r="O105" i="4" s="1"/>
  <c r="O120" i="4"/>
  <c r="O121" i="4" s="1"/>
  <c r="O103" i="2"/>
  <c r="O117" i="2" s="1"/>
  <c r="O72" i="2"/>
  <c r="O116" i="2" s="1"/>
  <c r="K66" i="1"/>
  <c r="M64" i="1"/>
  <c r="M93" i="1"/>
  <c r="P65" i="1"/>
  <c r="O73" i="4"/>
  <c r="O79" i="4" s="1"/>
  <c r="O48" i="4"/>
  <c r="O75" i="4"/>
  <c r="O77" i="4" s="1"/>
  <c r="K102" i="4"/>
  <c r="P64" i="1"/>
  <c r="O69" i="3"/>
  <c r="O102" i="2"/>
  <c r="K35" i="1"/>
  <c r="M95" i="1"/>
  <c r="O120" i="3" l="1"/>
  <c r="O121" i="3" s="1"/>
  <c r="O69" i="1"/>
  <c r="O112" i="1" s="1"/>
  <c r="O41" i="3"/>
  <c r="O47" i="3" s="1"/>
  <c r="O63" i="1"/>
  <c r="O62" i="1"/>
  <c r="O43" i="3"/>
  <c r="O45" i="3" s="1"/>
  <c r="O72" i="3"/>
  <c r="O78" i="3" s="1"/>
  <c r="O105" i="3"/>
  <c r="O111" i="3" s="1"/>
  <c r="O120" i="2"/>
  <c r="O121" i="2" s="1"/>
  <c r="O31" i="1"/>
  <c r="O37" i="1" s="1"/>
  <c r="O110" i="1" s="1"/>
  <c r="O107" i="3"/>
  <c r="O109" i="3" s="1"/>
  <c r="O74" i="3"/>
  <c r="O76" i="3" s="1"/>
  <c r="O105" i="2"/>
  <c r="O111" i="2" s="1"/>
  <c r="O76" i="2"/>
  <c r="O78" i="2" s="1"/>
  <c r="O38" i="1"/>
  <c r="O111" i="1" s="1"/>
  <c r="M66" i="1"/>
  <c r="K68" i="1" s="1"/>
  <c r="O74" i="2"/>
  <c r="O80" i="2" s="1"/>
  <c r="O64" i="1"/>
  <c r="O111" i="4"/>
  <c r="O107" i="4"/>
  <c r="O109" i="4" s="1"/>
  <c r="O41" i="2"/>
  <c r="O43" i="2" s="1"/>
  <c r="O39" i="2"/>
  <c r="O45" i="2" s="1"/>
  <c r="O107" i="2"/>
  <c r="O109" i="2" s="1"/>
  <c r="M35" i="1"/>
  <c r="K37" i="1" s="1"/>
  <c r="M94" i="1"/>
  <c r="O68" i="1" l="1"/>
  <c r="O71" i="1"/>
  <c r="O77" i="1" s="1"/>
  <c r="O42" i="1"/>
  <c r="O44" i="1" s="1"/>
  <c r="L96" i="1"/>
  <c r="K96" i="1"/>
  <c r="P95" i="1" l="1"/>
  <c r="P94" i="1"/>
  <c r="O46" i="1"/>
  <c r="O73" i="1"/>
  <c r="O75" i="1" s="1"/>
  <c r="O94" i="1"/>
  <c r="O92" i="1"/>
  <c r="O93" i="1"/>
  <c r="O95" i="1"/>
  <c r="M96" i="1"/>
  <c r="O98" i="1" l="1"/>
  <c r="K98" i="1"/>
  <c r="O99" i="1"/>
  <c r="O103" i="1" l="1"/>
  <c r="O116" i="1"/>
  <c r="O113" i="1"/>
  <c r="O101" i="1"/>
  <c r="O107" i="1" s="1"/>
  <c r="O105" i="1"/>
  <c r="O117" i="1" l="1"/>
</calcChain>
</file>

<file path=xl/sharedStrings.xml><?xml version="1.0" encoding="utf-8"?>
<sst xmlns="http://schemas.openxmlformats.org/spreadsheetml/2006/main" count="193" uniqueCount="76">
  <si>
    <t>timestamp</t>
  </si>
  <si>
    <t>Qmc</t>
  </si>
  <si>
    <t>Qhv</t>
  </si>
  <si>
    <t>Qlv</t>
  </si>
  <si>
    <t>Qmv</t>
  </si>
  <si>
    <t>IE Qmc</t>
  </si>
  <si>
    <t>a</t>
  </si>
  <si>
    <t>b</t>
  </si>
  <si>
    <t>Label</t>
  </si>
  <si>
    <t>Nilai TP</t>
  </si>
  <si>
    <t>=(-I65/I66*LOG(I65/I66,2))</t>
  </si>
  <si>
    <t>Ent(S1)</t>
  </si>
  <si>
    <t>Ent(S2)</t>
  </si>
  <si>
    <t>E(A,T;S)</t>
  </si>
  <si>
    <t>=(-J62/J66*LOG(J62/J66,2))</t>
  </si>
  <si>
    <t>delta(A,T;S)</t>
  </si>
  <si>
    <t>Ent(S)</t>
  </si>
  <si>
    <t>Gain(S.A)=</t>
  </si>
  <si>
    <t>=(-J92/J96*LOG(J92/J96,2))</t>
  </si>
  <si>
    <t>=(-I68/I69*LOG(I68/I69,2))</t>
  </si>
  <si>
    <t>=(-I73/I77*LOG(I73/I77,2))</t>
  </si>
  <si>
    <t>=(-I32/I34*LOG(I32/I34,2))</t>
  </si>
  <si>
    <t>=(-J33/J34*LOG(J33/J34,2))</t>
  </si>
  <si>
    <t>=(-J96/J100*LOG(J96/J100,2))</t>
  </si>
  <si>
    <t>=(-J97/J100*LOG(J97/J100,2))</t>
  </si>
  <si>
    <t>=(-J63/J67*LOG(J63/J67,2))</t>
  </si>
  <si>
    <t>=(-I66/I67*LOG(I66/I67,2))</t>
  </si>
  <si>
    <t>=(-I34/I36*LOG(I34/I36,2))</t>
  </si>
  <si>
    <t>=(-I35/I36*LOG(I35/I36,2))</t>
  </si>
  <si>
    <t>=(-J35/J36*LOG(J35/J36,2))</t>
  </si>
  <si>
    <t>=(-J34/J35*LOG(J34/J35,2))</t>
  </si>
  <si>
    <t>=(-I33/I35*LOG(I33/I35,2))</t>
  </si>
  <si>
    <t>=(-I66/I68*LOG(I66/I68,2))</t>
  </si>
  <si>
    <t>=(-J64/J68*LOG(J64/J68,2))</t>
  </si>
  <si>
    <t>=(-J65/J68*LOG(J65/J68,2))</t>
  </si>
  <si>
    <t>=(-J67/J68*LOG(J67/J68,2))</t>
  </si>
  <si>
    <t>=(-I67/I68*LOG(I67/I680,2))</t>
  </si>
  <si>
    <t>=(-J33/J37*LOG(J33/J37,2))</t>
  </si>
  <si>
    <t>=(-I35/I37*LOG(I35/I37,2))</t>
  </si>
  <si>
    <t>=(-J35/J37*LOG(J35/J37,2))</t>
  </si>
  <si>
    <t>=(-J36/J37*LOG(J36/J37,2))</t>
  </si>
  <si>
    <t>Ent(Total)</t>
  </si>
  <si>
    <t>Gain(S,A)</t>
  </si>
  <si>
    <t>Ent(Qmc1)</t>
  </si>
  <si>
    <t>Ent(Qmc2)</t>
  </si>
  <si>
    <t>Ent(Qmc3)</t>
  </si>
  <si>
    <t>Gain(S,A1)=</t>
  </si>
  <si>
    <t>Gain(S.A2)=</t>
  </si>
  <si>
    <t>Gain(S.A3)=</t>
  </si>
  <si>
    <t>GainRatio(S,A)</t>
  </si>
  <si>
    <t>=(-I34/I37*LOG(I34/I37,2))</t>
  </si>
  <si>
    <t>Qmc_disc</t>
  </si>
  <si>
    <t>Qhv_disc</t>
  </si>
  <si>
    <t>Qlv_disc</t>
  </si>
  <si>
    <t>Qmv_disc</t>
  </si>
  <si>
    <t>Ent(Qhv1)</t>
  </si>
  <si>
    <t>Ent(Qhv2)</t>
  </si>
  <si>
    <t>Ent(Qhv3)</t>
  </si>
  <si>
    <t>Ent(Qlv1)</t>
  </si>
  <si>
    <t>Ent(Qlv2)</t>
  </si>
  <si>
    <t>Ent(Qlv3)</t>
  </si>
  <si>
    <t>Ent(Qmv1)</t>
  </si>
  <si>
    <t>Ent(Qmv2)</t>
  </si>
  <si>
    <t>Ent(Qmv3)</t>
  </si>
  <si>
    <t>=(-K32/K35*LOG(K32/K35,2))</t>
  </si>
  <si>
    <t>=(-L93/L96*LOG(L93/L96,2))</t>
  </si>
  <si>
    <t>=(-L98/L100*LOG(L98/L100,2))</t>
  </si>
  <si>
    <t>=(-K31/K34*LOG(K31/K34,2))</t>
  </si>
  <si>
    <t>=(-K65/K67*LOG(K65/K67,2))</t>
  </si>
  <si>
    <t>=(-L34/L36*LOG(L34/L36,2))</t>
  </si>
  <si>
    <t>=(-L32/L36*LOG(L32/L36,2))</t>
  </si>
  <si>
    <t>=(-K99/K100*LOG(K99/K100,2))</t>
  </si>
  <si>
    <t>Ent(Qlv0)</t>
  </si>
  <si>
    <t>Ent(Qmc0)</t>
  </si>
  <si>
    <t>Ent(Qhv0)</t>
  </si>
  <si>
    <t>Ent(Qmv0)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</si>
</sst>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0" borderId="0" xfId="0" applyAlignment="1"/>
    <xf numFmtId="0" fontId="0" fillId="34" borderId="0" xfId="0" applyFill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7" fillId="0" borderId="0" xfId="7" applyFill="1" applyAlignment="1">
      <alignment vertical="center"/>
    </xf>
    <xf numFmtId="0" fontId="6" fillId="0" borderId="0" xfId="6" applyFill="1" applyAlignment="1">
      <alignment vertical="center"/>
    </xf>
    <xf numFmtId="0" fontId="0" fillId="0" borderId="0" xfId="0" quotePrefix="1"/>
    <xf numFmtId="0" fontId="18" fillId="0" borderId="0" xfId="7" applyFont="1" applyFill="1" applyAlignment="1">
      <alignment vertical="center"/>
    </xf>
    <xf numFmtId="0" fontId="17" fillId="35" borderId="0" xfId="0" applyFont="1" applyFill="1"/>
    <xf numFmtId="0" fontId="0" fillId="0" borderId="0" xfId="0" applyAlignment="1">
      <alignment vertical="center"/>
    </xf>
    <xf numFmtId="0" fontId="17" fillId="35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0" fillId="0" borderId="0" xfId="0" applyFill="1" applyAlignment="1">
      <alignment vertical="top"/>
    </xf>
    <xf numFmtId="0" fontId="0" fillId="35" borderId="0" xfId="0" applyFill="1"/>
    <xf numFmtId="0" fontId="17" fillId="0" borderId="0" xfId="0" applyFont="1" applyFill="1" applyAlignment="1">
      <alignment vertical="center"/>
    </xf>
    <xf numFmtId="0" fontId="18" fillId="0" borderId="0" xfId="8" applyFont="1" applyFill="1" applyAlignment="1">
      <alignment vertical="center"/>
    </xf>
    <xf numFmtId="0" fontId="17" fillId="3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18" fillId="0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top"/>
    </xf>
    <xf numFmtId="0" fontId="18" fillId="0" borderId="0" xfId="0" applyFont="1" applyFill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108</xdr:row>
      <xdr:rowOff>0</xdr:rowOff>
    </xdr:from>
    <xdr:to>
      <xdr:col>13</xdr:col>
      <xdr:colOff>85725</xdr:colOff>
      <xdr:row>109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21602700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75</xdr:row>
      <xdr:rowOff>0</xdr:rowOff>
    </xdr:from>
    <xdr:to>
      <xdr:col>13</xdr:col>
      <xdr:colOff>85725</xdr:colOff>
      <xdr:row>76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21602700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44</xdr:row>
      <xdr:rowOff>0</xdr:rowOff>
    </xdr:from>
    <xdr:to>
      <xdr:col>13</xdr:col>
      <xdr:colOff>85725</xdr:colOff>
      <xdr:row>45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5001875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104</xdr:row>
      <xdr:rowOff>0</xdr:rowOff>
    </xdr:from>
    <xdr:to>
      <xdr:col>13</xdr:col>
      <xdr:colOff>85725</xdr:colOff>
      <xdr:row>105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20802600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74</xdr:row>
      <xdr:rowOff>0</xdr:rowOff>
    </xdr:from>
    <xdr:to>
      <xdr:col>13</xdr:col>
      <xdr:colOff>85725</xdr:colOff>
      <xdr:row>75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588" y="20977412"/>
          <a:ext cx="85725" cy="201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74</xdr:row>
      <xdr:rowOff>0</xdr:rowOff>
    </xdr:from>
    <xdr:to>
      <xdr:col>13</xdr:col>
      <xdr:colOff>85725</xdr:colOff>
      <xdr:row>75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588" y="20977412"/>
          <a:ext cx="85725" cy="201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43</xdr:row>
      <xdr:rowOff>0</xdr:rowOff>
    </xdr:from>
    <xdr:to>
      <xdr:col>13</xdr:col>
      <xdr:colOff>85725</xdr:colOff>
      <xdr:row>44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588" y="14926235"/>
          <a:ext cx="85725" cy="201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43</xdr:row>
      <xdr:rowOff>0</xdr:rowOff>
    </xdr:from>
    <xdr:to>
      <xdr:col>13</xdr:col>
      <xdr:colOff>85725</xdr:colOff>
      <xdr:row>44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588" y="14926235"/>
          <a:ext cx="85725" cy="201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108</xdr:row>
      <xdr:rowOff>0</xdr:rowOff>
    </xdr:from>
    <xdr:to>
      <xdr:col>13</xdr:col>
      <xdr:colOff>85725</xdr:colOff>
      <xdr:row>109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20802600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77</xdr:row>
      <xdr:rowOff>0</xdr:rowOff>
    </xdr:from>
    <xdr:to>
      <xdr:col>13</xdr:col>
      <xdr:colOff>85725</xdr:colOff>
      <xdr:row>78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21602700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42</xdr:row>
      <xdr:rowOff>0</xdr:rowOff>
    </xdr:from>
    <xdr:to>
      <xdr:col>13</xdr:col>
      <xdr:colOff>85725</xdr:colOff>
      <xdr:row>43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5401925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42</xdr:row>
      <xdr:rowOff>0</xdr:rowOff>
    </xdr:from>
    <xdr:to>
      <xdr:col>13</xdr:col>
      <xdr:colOff>85725</xdr:colOff>
      <xdr:row>43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5401925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42</xdr:row>
      <xdr:rowOff>0</xdr:rowOff>
    </xdr:from>
    <xdr:to>
      <xdr:col>13</xdr:col>
      <xdr:colOff>85725</xdr:colOff>
      <xdr:row>43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5401925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108</xdr:row>
      <xdr:rowOff>0</xdr:rowOff>
    </xdr:from>
    <xdr:to>
      <xdr:col>13</xdr:col>
      <xdr:colOff>85725</xdr:colOff>
      <xdr:row>109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21602700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77</xdr:row>
      <xdr:rowOff>0</xdr:rowOff>
    </xdr:from>
    <xdr:to>
      <xdr:col>13</xdr:col>
      <xdr:colOff>85725</xdr:colOff>
      <xdr:row>78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21802725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76</xdr:row>
      <xdr:rowOff>0</xdr:rowOff>
    </xdr:from>
    <xdr:to>
      <xdr:col>13</xdr:col>
      <xdr:colOff>85725</xdr:colOff>
      <xdr:row>77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21602700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46</xdr:row>
      <xdr:rowOff>0</xdr:rowOff>
    </xdr:from>
    <xdr:to>
      <xdr:col>13</xdr:col>
      <xdr:colOff>85725</xdr:colOff>
      <xdr:row>47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5401925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45</xdr:row>
      <xdr:rowOff>0</xdr:rowOff>
    </xdr:from>
    <xdr:to>
      <xdr:col>13</xdr:col>
      <xdr:colOff>85725</xdr:colOff>
      <xdr:row>46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5201900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tabSelected="1" topLeftCell="B86" zoomScale="85" zoomScaleNormal="85" workbookViewId="0">
      <selection activeCell="O114" sqref="O114"/>
    </sheetView>
  </sheetViews>
  <sheetFormatPr defaultRowHeight="15.75" x14ac:dyDescent="0.25"/>
  <cols>
    <col min="1" max="1" width="9" hidden="1" customWidth="1"/>
    <col min="2" max="2" width="3.5" customWidth="1"/>
    <col min="3" max="3" width="17.75" customWidth="1"/>
    <col min="4" max="4" width="9.875" customWidth="1"/>
    <col min="5" max="7" width="9" customWidth="1"/>
    <col min="14" max="14" width="11.375" customWidth="1"/>
  </cols>
  <sheetData>
    <row r="1" spans="1:6" x14ac:dyDescent="0.25">
      <c r="A1">
        <v>0</v>
      </c>
      <c r="C1" t="s">
        <v>0</v>
      </c>
      <c r="D1" t="s">
        <v>3</v>
      </c>
      <c r="E1" t="s">
        <v>53</v>
      </c>
      <c r="F1" t="s">
        <v>8</v>
      </c>
    </row>
    <row r="2" spans="1:6" x14ac:dyDescent="0.25">
      <c r="A2">
        <v>1</v>
      </c>
      <c r="B2">
        <v>89</v>
      </c>
      <c r="C2" s="1">
        <v>42285.208333333336</v>
      </c>
      <c r="D2">
        <v>0</v>
      </c>
      <c r="E2">
        <v>0</v>
      </c>
      <c r="F2">
        <v>0</v>
      </c>
    </row>
    <row r="3" spans="1:6" x14ac:dyDescent="0.25">
      <c r="A3">
        <v>2</v>
      </c>
      <c r="B3">
        <v>38</v>
      </c>
      <c r="C3" s="1">
        <v>42281.208333333336</v>
      </c>
      <c r="D3">
        <v>1.7038680000000001E-3</v>
      </c>
      <c r="E3">
        <v>0</v>
      </c>
      <c r="F3">
        <v>0</v>
      </c>
    </row>
    <row r="4" spans="1:6" x14ac:dyDescent="0.25">
      <c r="A4">
        <v>3</v>
      </c>
      <c r="B4">
        <v>29</v>
      </c>
      <c r="C4" s="1">
        <v>42286.166666666664</v>
      </c>
      <c r="D4">
        <v>1.874255E-3</v>
      </c>
      <c r="E4">
        <v>0</v>
      </c>
      <c r="F4">
        <v>0</v>
      </c>
    </row>
    <row r="5" spans="1:6" x14ac:dyDescent="0.25">
      <c r="A5">
        <v>4</v>
      </c>
      <c r="B5">
        <v>101</v>
      </c>
      <c r="C5" s="1">
        <v>42287.166666666664</v>
      </c>
      <c r="D5">
        <v>1.874255E-3</v>
      </c>
      <c r="E5">
        <v>0</v>
      </c>
      <c r="F5">
        <v>0</v>
      </c>
    </row>
    <row r="6" spans="1:6" x14ac:dyDescent="0.25">
      <c r="A6">
        <v>5</v>
      </c>
      <c r="B6">
        <v>64</v>
      </c>
      <c r="C6" s="1">
        <v>42282.166666666664</v>
      </c>
      <c r="D6">
        <v>4.089283E-3</v>
      </c>
      <c r="E6">
        <v>0</v>
      </c>
      <c r="F6">
        <v>0</v>
      </c>
    </row>
    <row r="7" spans="1:6" x14ac:dyDescent="0.25">
      <c r="A7">
        <v>6</v>
      </c>
      <c r="B7">
        <v>9</v>
      </c>
      <c r="C7" s="1">
        <v>42283.166666666664</v>
      </c>
      <c r="D7">
        <v>4.6004430000000001E-3</v>
      </c>
      <c r="E7">
        <v>0</v>
      </c>
      <c r="F7">
        <v>0</v>
      </c>
    </row>
    <row r="8" spans="1:6" x14ac:dyDescent="0.25">
      <c r="A8">
        <v>7</v>
      </c>
      <c r="B8">
        <v>55</v>
      </c>
      <c r="C8" s="1">
        <v>42286.208333333336</v>
      </c>
      <c r="D8">
        <v>8.3489519999999998E-3</v>
      </c>
      <c r="E8">
        <v>0</v>
      </c>
      <c r="F8">
        <v>0</v>
      </c>
    </row>
    <row r="9" spans="1:6" x14ac:dyDescent="0.25">
      <c r="A9">
        <v>8</v>
      </c>
      <c r="B9">
        <v>5</v>
      </c>
      <c r="C9" s="1">
        <v>42287.208333333336</v>
      </c>
      <c r="D9">
        <v>1.4823650000000001E-2</v>
      </c>
      <c r="E9">
        <v>0</v>
      </c>
      <c r="F9">
        <v>0</v>
      </c>
    </row>
    <row r="10" spans="1:6" x14ac:dyDescent="0.25">
      <c r="A10">
        <v>9</v>
      </c>
      <c r="B10">
        <v>92</v>
      </c>
      <c r="C10" s="1">
        <v>42284.208333333336</v>
      </c>
      <c r="D10">
        <v>1.6357131E-2</v>
      </c>
      <c r="E10">
        <v>0</v>
      </c>
      <c r="F10">
        <v>0</v>
      </c>
    </row>
    <row r="11" spans="1:6" x14ac:dyDescent="0.25">
      <c r="A11">
        <v>10</v>
      </c>
      <c r="B11">
        <v>93</v>
      </c>
      <c r="C11" s="1">
        <v>42286.125</v>
      </c>
      <c r="D11">
        <v>1.9424093E-2</v>
      </c>
      <c r="E11">
        <v>0</v>
      </c>
      <c r="F11">
        <v>0</v>
      </c>
    </row>
    <row r="12" spans="1:6" x14ac:dyDescent="0.25">
      <c r="A12">
        <v>11</v>
      </c>
      <c r="B12">
        <v>97</v>
      </c>
      <c r="C12" s="1">
        <v>42281.125</v>
      </c>
      <c r="D12">
        <v>2.0787186999999999E-2</v>
      </c>
      <c r="E12">
        <v>0</v>
      </c>
      <c r="F12">
        <v>0</v>
      </c>
    </row>
    <row r="13" spans="1:6" x14ac:dyDescent="0.25">
      <c r="A13">
        <v>12</v>
      </c>
      <c r="B13">
        <v>68</v>
      </c>
      <c r="C13" s="1">
        <v>42287.125</v>
      </c>
      <c r="D13">
        <v>2.1127960000000001E-2</v>
      </c>
      <c r="E13">
        <v>0</v>
      </c>
      <c r="F13">
        <v>0</v>
      </c>
    </row>
    <row r="14" spans="1:6" x14ac:dyDescent="0.25">
      <c r="A14">
        <v>13</v>
      </c>
      <c r="B14">
        <v>57</v>
      </c>
      <c r="C14" s="1">
        <v>42282.25</v>
      </c>
      <c r="D14">
        <v>2.6750724E-2</v>
      </c>
      <c r="E14">
        <v>0</v>
      </c>
      <c r="F14">
        <v>0</v>
      </c>
    </row>
    <row r="15" spans="1:6" x14ac:dyDescent="0.25">
      <c r="A15">
        <v>14</v>
      </c>
      <c r="B15">
        <v>76</v>
      </c>
      <c r="C15" s="1">
        <v>42287.25</v>
      </c>
      <c r="D15">
        <v>3.2032713999999997E-2</v>
      </c>
      <c r="E15">
        <v>0</v>
      </c>
      <c r="F15">
        <v>0</v>
      </c>
    </row>
    <row r="16" spans="1:6" x14ac:dyDescent="0.25">
      <c r="A16">
        <v>15</v>
      </c>
      <c r="B16">
        <v>10</v>
      </c>
      <c r="C16" s="1">
        <v>42283.25</v>
      </c>
      <c r="D16">
        <v>3.5270062999999997E-2</v>
      </c>
      <c r="E16">
        <v>0</v>
      </c>
      <c r="F16">
        <v>0</v>
      </c>
    </row>
    <row r="17" spans="1:16" x14ac:dyDescent="0.25">
      <c r="A17">
        <v>16</v>
      </c>
      <c r="B17">
        <v>109</v>
      </c>
      <c r="C17" s="1">
        <v>42283.125</v>
      </c>
      <c r="D17">
        <v>3.9018572000000001E-2</v>
      </c>
      <c r="E17">
        <v>0</v>
      </c>
      <c r="F17">
        <v>0</v>
      </c>
    </row>
    <row r="18" spans="1:16" x14ac:dyDescent="0.25">
      <c r="A18">
        <v>17</v>
      </c>
      <c r="B18">
        <v>42</v>
      </c>
      <c r="C18" s="1">
        <v>42284.25</v>
      </c>
      <c r="D18">
        <v>3.9700118999999999E-2</v>
      </c>
      <c r="E18">
        <v>0</v>
      </c>
      <c r="F18">
        <v>0</v>
      </c>
    </row>
    <row r="19" spans="1:16" x14ac:dyDescent="0.25">
      <c r="A19">
        <v>18</v>
      </c>
      <c r="B19">
        <v>44</v>
      </c>
      <c r="C19" s="1">
        <v>42286.25</v>
      </c>
      <c r="D19">
        <v>3.9700118999999999E-2</v>
      </c>
      <c r="E19">
        <v>0</v>
      </c>
      <c r="F19">
        <v>0</v>
      </c>
    </row>
    <row r="20" spans="1:16" x14ac:dyDescent="0.25">
      <c r="A20">
        <v>19</v>
      </c>
      <c r="B20">
        <v>78</v>
      </c>
      <c r="C20" s="1">
        <v>42281.25</v>
      </c>
      <c r="D20">
        <v>4.4300562000000002E-2</v>
      </c>
      <c r="E20">
        <v>0</v>
      </c>
      <c r="F20">
        <v>0</v>
      </c>
    </row>
    <row r="21" spans="1:16" x14ac:dyDescent="0.25">
      <c r="A21">
        <v>20</v>
      </c>
      <c r="B21">
        <v>4</v>
      </c>
      <c r="C21" s="1">
        <v>42282.083333333336</v>
      </c>
      <c r="D21">
        <v>4.8219458E-2</v>
      </c>
      <c r="E21">
        <v>0</v>
      </c>
      <c r="F21">
        <v>0</v>
      </c>
    </row>
    <row r="22" spans="1:16" x14ac:dyDescent="0.25">
      <c r="A22">
        <v>21</v>
      </c>
      <c r="B22">
        <v>18</v>
      </c>
      <c r="C22" s="1">
        <v>42284.125</v>
      </c>
      <c r="D22">
        <v>4.8560232000000002E-2</v>
      </c>
      <c r="E22">
        <v>0</v>
      </c>
      <c r="F22">
        <v>0</v>
      </c>
    </row>
    <row r="23" spans="1:16" x14ac:dyDescent="0.25">
      <c r="A23">
        <v>22</v>
      </c>
      <c r="B23">
        <v>19</v>
      </c>
      <c r="C23" s="1">
        <v>42281.083333333336</v>
      </c>
      <c r="D23">
        <v>5.4353381999999999E-2</v>
      </c>
      <c r="E23">
        <v>0</v>
      </c>
      <c r="F23">
        <v>0</v>
      </c>
    </row>
    <row r="24" spans="1:16" x14ac:dyDescent="0.25">
      <c r="A24">
        <v>23</v>
      </c>
      <c r="B24">
        <v>113</v>
      </c>
      <c r="C24" s="1">
        <v>42286.083333333336</v>
      </c>
      <c r="D24">
        <v>6.7984323999999999E-2</v>
      </c>
      <c r="E24">
        <v>0</v>
      </c>
      <c r="F24">
        <v>0</v>
      </c>
    </row>
    <row r="25" spans="1:16" x14ac:dyDescent="0.25">
      <c r="A25">
        <v>24</v>
      </c>
      <c r="B25">
        <v>51</v>
      </c>
      <c r="C25" s="1">
        <v>42287.083333333336</v>
      </c>
      <c r="D25">
        <v>6.8836257999999997E-2</v>
      </c>
      <c r="E25">
        <v>0</v>
      </c>
      <c r="F25">
        <v>0</v>
      </c>
    </row>
    <row r="26" spans="1:16" x14ac:dyDescent="0.25">
      <c r="A26">
        <v>25</v>
      </c>
      <c r="B26">
        <v>95</v>
      </c>
      <c r="C26" s="1">
        <v>42285.083333333336</v>
      </c>
      <c r="D26">
        <v>6.9177031999999999E-2</v>
      </c>
      <c r="E26">
        <v>0</v>
      </c>
      <c r="F26">
        <v>0</v>
      </c>
    </row>
    <row r="27" spans="1:16" x14ac:dyDescent="0.25">
      <c r="A27">
        <v>26</v>
      </c>
      <c r="B27">
        <v>102</v>
      </c>
      <c r="C27" s="1">
        <v>42283.083333333336</v>
      </c>
      <c r="D27">
        <v>7.6674049999999994E-2</v>
      </c>
      <c r="E27">
        <v>0</v>
      </c>
      <c r="F27">
        <v>0</v>
      </c>
    </row>
    <row r="28" spans="1:16" x14ac:dyDescent="0.25">
      <c r="A28">
        <v>27</v>
      </c>
      <c r="B28">
        <v>123</v>
      </c>
      <c r="C28" s="1">
        <v>42281.041666666664</v>
      </c>
      <c r="D28">
        <v>9.3201567999999999E-2</v>
      </c>
      <c r="E28">
        <v>0</v>
      </c>
      <c r="F28">
        <v>0</v>
      </c>
    </row>
    <row r="29" spans="1:16" x14ac:dyDescent="0.25">
      <c r="A29">
        <v>28</v>
      </c>
      <c r="B29">
        <v>88</v>
      </c>
      <c r="C29" s="1">
        <v>42282.041666666664</v>
      </c>
      <c r="D29">
        <v>0.115181462</v>
      </c>
      <c r="E29">
        <v>0</v>
      </c>
      <c r="F29">
        <v>0</v>
      </c>
      <c r="H29">
        <v>0.24412506464680223</v>
      </c>
    </row>
    <row r="30" spans="1:16" x14ac:dyDescent="0.25">
      <c r="A30">
        <v>29</v>
      </c>
      <c r="B30">
        <v>115</v>
      </c>
      <c r="C30" s="1">
        <v>42283.041666666664</v>
      </c>
      <c r="D30">
        <v>0.13239052600000001</v>
      </c>
      <c r="E30">
        <v>0</v>
      </c>
      <c r="F30">
        <v>0</v>
      </c>
      <c r="G30">
        <v>0.18235973940253539</v>
      </c>
    </row>
    <row r="31" spans="1:16" x14ac:dyDescent="0.25">
      <c r="A31">
        <v>30</v>
      </c>
      <c r="B31">
        <v>54</v>
      </c>
      <c r="C31" s="1">
        <v>42284.041666666664</v>
      </c>
      <c r="D31">
        <v>0.136650196</v>
      </c>
      <c r="E31">
        <v>0</v>
      </c>
      <c r="F31">
        <v>1</v>
      </c>
      <c r="H31" s="15">
        <v>0.29141801444914905</v>
      </c>
      <c r="K31" t="s">
        <v>6</v>
      </c>
      <c r="L31" t="s">
        <v>7</v>
      </c>
      <c r="N31" s="5"/>
    </row>
    <row r="32" spans="1:16" x14ac:dyDescent="0.25">
      <c r="A32">
        <v>31</v>
      </c>
      <c r="B32">
        <v>77</v>
      </c>
      <c r="C32" s="1">
        <v>42287.041666666664</v>
      </c>
      <c r="D32">
        <v>0.136650196</v>
      </c>
      <c r="E32">
        <v>0</v>
      </c>
      <c r="F32">
        <v>0</v>
      </c>
      <c r="G32">
        <v>0.21909466107083952</v>
      </c>
      <c r="H32" s="18"/>
      <c r="J32">
        <v>0</v>
      </c>
      <c r="K32" s="2">
        <f>COUNTIF($F$2:$F$33,J32)</f>
        <v>31</v>
      </c>
      <c r="L32" s="4">
        <f>COUNTIF($F$34:$F$58,J32)</f>
        <v>0</v>
      </c>
      <c r="M32">
        <f>SUM(K32:L32)</f>
        <v>31</v>
      </c>
      <c r="N32" s="5"/>
      <c r="O32">
        <f>(-K32/K36*LOG(K32/K36,2))</f>
        <v>4.4372324312714637E-2</v>
      </c>
      <c r="P32" s="10" t="s">
        <v>70</v>
      </c>
    </row>
    <row r="33" spans="1:16" x14ac:dyDescent="0.25">
      <c r="A33">
        <v>32</v>
      </c>
      <c r="B33">
        <v>103</v>
      </c>
      <c r="C33" s="1">
        <v>42286.041666666664</v>
      </c>
      <c r="D33">
        <v>0.142443346</v>
      </c>
      <c r="E33">
        <v>0</v>
      </c>
      <c r="F33">
        <v>0</v>
      </c>
      <c r="H33" s="20">
        <v>0.11263007680713805</v>
      </c>
      <c r="J33">
        <v>1</v>
      </c>
      <c r="K33" s="2">
        <f t="shared" ref="K33:K35" si="0">COUNTIF($F$2:$F$33,J33)</f>
        <v>1</v>
      </c>
      <c r="L33" s="4">
        <f>COUNTIF($F$34:$F$58,J33)</f>
        <v>25</v>
      </c>
      <c r="M33">
        <f>SUM(K33:L33)</f>
        <v>26</v>
      </c>
      <c r="N33" s="5"/>
      <c r="O33" s="10">
        <f>(-K33/K36*LOG(K33/K36,2))</f>
        <v>0.15625</v>
      </c>
      <c r="P33" s="10">
        <f>(-L33/L36*LOG(L33/L36,2))</f>
        <v>0</v>
      </c>
    </row>
    <row r="34" spans="1:16" x14ac:dyDescent="0.25">
      <c r="A34">
        <v>33</v>
      </c>
      <c r="B34">
        <v>65</v>
      </c>
      <c r="C34" s="1">
        <v>42282.291666666664</v>
      </c>
      <c r="D34">
        <v>0.15028113800000001</v>
      </c>
      <c r="E34">
        <v>1</v>
      </c>
      <c r="F34">
        <v>1</v>
      </c>
      <c r="H34" s="20"/>
      <c r="J34">
        <v>2</v>
      </c>
      <c r="K34" s="2">
        <f t="shared" si="0"/>
        <v>0</v>
      </c>
      <c r="L34" s="4">
        <f t="shared" ref="L34" si="1">COUNTIF($F$34:$F$58,J34)</f>
        <v>0</v>
      </c>
      <c r="M34">
        <f>SUM(K34:L34)</f>
        <v>0</v>
      </c>
      <c r="N34" s="5"/>
      <c r="O34" s="10" t="s">
        <v>27</v>
      </c>
      <c r="P34" s="10" t="s">
        <v>69</v>
      </c>
    </row>
    <row r="35" spans="1:16" x14ac:dyDescent="0.25">
      <c r="A35">
        <v>34</v>
      </c>
      <c r="B35">
        <v>33</v>
      </c>
      <c r="C35" s="1">
        <v>42283.291666666664</v>
      </c>
      <c r="D35">
        <v>0.167490203</v>
      </c>
      <c r="E35">
        <v>1</v>
      </c>
      <c r="F35">
        <v>1</v>
      </c>
      <c r="J35">
        <v>3</v>
      </c>
      <c r="K35" s="2">
        <f t="shared" si="0"/>
        <v>0</v>
      </c>
      <c r="L35" s="4">
        <f>COUNTIF($F$34:$F$58,J35)</f>
        <v>0</v>
      </c>
      <c r="M35">
        <f>SUM(K35:L35)</f>
        <v>0</v>
      </c>
      <c r="N35" s="5"/>
      <c r="O35" s="10" t="s">
        <v>28</v>
      </c>
      <c r="P35" s="10" t="s">
        <v>29</v>
      </c>
    </row>
    <row r="36" spans="1:16" x14ac:dyDescent="0.25">
      <c r="A36">
        <v>35</v>
      </c>
      <c r="B36">
        <v>81</v>
      </c>
      <c r="C36" s="1">
        <v>42284.291666666664</v>
      </c>
      <c r="D36">
        <v>0.17430567399999999</v>
      </c>
      <c r="E36">
        <v>1</v>
      </c>
      <c r="F36">
        <v>1</v>
      </c>
      <c r="K36">
        <f>SUM(K32:K35)</f>
        <v>32</v>
      </c>
      <c r="L36">
        <f>SUM(L32:L35)</f>
        <v>25</v>
      </c>
      <c r="M36">
        <f>SUM(K36:L36)</f>
        <v>57</v>
      </c>
      <c r="N36" s="5"/>
    </row>
    <row r="37" spans="1:16" x14ac:dyDescent="0.25">
      <c r="A37">
        <v>36</v>
      </c>
      <c r="B37">
        <v>41</v>
      </c>
      <c r="C37" s="1">
        <v>42282</v>
      </c>
      <c r="D37">
        <v>0.219628557</v>
      </c>
      <c r="E37">
        <v>1</v>
      </c>
      <c r="F37">
        <v>1</v>
      </c>
      <c r="J37" s="5"/>
      <c r="K37" s="5"/>
      <c r="L37" s="5"/>
      <c r="M37" s="5"/>
      <c r="N37" s="5"/>
    </row>
    <row r="38" spans="1:16" x14ac:dyDescent="0.25">
      <c r="A38">
        <v>37</v>
      </c>
      <c r="B38">
        <v>37</v>
      </c>
      <c r="C38" s="1">
        <v>42284</v>
      </c>
      <c r="D38">
        <v>0.249787017</v>
      </c>
      <c r="E38">
        <v>1</v>
      </c>
      <c r="F38">
        <v>1</v>
      </c>
      <c r="J38" s="5" t="s">
        <v>16</v>
      </c>
      <c r="K38" s="5">
        <f>((-M32/M36*LOG(M32/M36,2))+(-M33/M36*LOG(M33/M36,2)))</f>
        <v>0.9944423248022588</v>
      </c>
      <c r="L38" s="5"/>
      <c r="M38" s="5"/>
      <c r="N38" s="5" t="s">
        <v>11</v>
      </c>
      <c r="O38">
        <f>SUM(O32:O35)</f>
        <v>0.20062232431271465</v>
      </c>
    </row>
    <row r="39" spans="1:16" x14ac:dyDescent="0.25">
      <c r="A39">
        <v>38</v>
      </c>
      <c r="B39">
        <v>108</v>
      </c>
      <c r="C39" s="1">
        <v>42285</v>
      </c>
      <c r="D39">
        <v>0.25881751600000003</v>
      </c>
      <c r="E39">
        <v>1</v>
      </c>
      <c r="F39">
        <v>1</v>
      </c>
      <c r="J39" s="5"/>
      <c r="K39" s="5"/>
      <c r="L39" s="5"/>
      <c r="M39" s="5"/>
      <c r="N39" s="5" t="s">
        <v>12</v>
      </c>
      <c r="O39">
        <f>SUM(P32:P35)</f>
        <v>0</v>
      </c>
    </row>
    <row r="40" spans="1:16" x14ac:dyDescent="0.25">
      <c r="A40">
        <v>39</v>
      </c>
      <c r="B40">
        <v>80</v>
      </c>
      <c r="C40" s="1">
        <v>42287.291666666664</v>
      </c>
      <c r="D40">
        <v>0.26307718499999999</v>
      </c>
      <c r="E40">
        <v>1</v>
      </c>
      <c r="F40">
        <v>1</v>
      </c>
      <c r="J40" s="5"/>
      <c r="K40" s="5"/>
      <c r="L40" s="5"/>
      <c r="M40" s="5"/>
      <c r="N40" s="5"/>
    </row>
    <row r="41" spans="1:16" x14ac:dyDescent="0.25">
      <c r="A41">
        <v>40</v>
      </c>
      <c r="B41">
        <v>117</v>
      </c>
      <c r="C41" s="1">
        <v>42288</v>
      </c>
      <c r="D41">
        <v>0.26478105299999999</v>
      </c>
      <c r="E41">
        <v>1</v>
      </c>
      <c r="F41">
        <v>1</v>
      </c>
      <c r="J41" s="5"/>
      <c r="K41" s="5"/>
      <c r="L41" s="5"/>
      <c r="M41" s="5"/>
      <c r="N41" s="5" t="s">
        <v>13</v>
      </c>
      <c r="O41">
        <f>K36/M36*O38+L36/M36*O39</f>
        <v>0.11263007680713805</v>
      </c>
    </row>
    <row r="42" spans="1:16" x14ac:dyDescent="0.25">
      <c r="A42">
        <v>41</v>
      </c>
      <c r="B42">
        <v>72</v>
      </c>
      <c r="C42" s="1">
        <v>42285.291666666664</v>
      </c>
      <c r="D42">
        <v>0.34298858399999999</v>
      </c>
      <c r="E42">
        <v>1</v>
      </c>
      <c r="F42">
        <v>1</v>
      </c>
      <c r="J42" s="5"/>
      <c r="K42" s="5"/>
      <c r="L42" s="5"/>
      <c r="M42" s="5"/>
      <c r="N42" s="5"/>
    </row>
    <row r="43" spans="1:16" x14ac:dyDescent="0.25">
      <c r="A43">
        <v>42</v>
      </c>
      <c r="B43">
        <v>58</v>
      </c>
      <c r="C43" s="1">
        <v>42281.958333333336</v>
      </c>
      <c r="D43">
        <v>0.36888737399999999</v>
      </c>
      <c r="E43">
        <v>1</v>
      </c>
      <c r="F43">
        <v>1</v>
      </c>
      <c r="J43" s="5"/>
      <c r="K43" s="5"/>
      <c r="L43" s="5"/>
      <c r="M43" s="5"/>
      <c r="N43" s="5" t="s">
        <v>15</v>
      </c>
      <c r="O43">
        <f>LOG((3^4-2),2)-(4*K38-(4*O38)-(2*O39))</f>
        <v>3.1285007462189265</v>
      </c>
    </row>
    <row r="44" spans="1:16" x14ac:dyDescent="0.25">
      <c r="A44">
        <v>43</v>
      </c>
      <c r="B44">
        <v>31</v>
      </c>
      <c r="C44" s="1">
        <v>42283.958333333336</v>
      </c>
      <c r="D44">
        <v>0.379110581</v>
      </c>
      <c r="E44">
        <v>1</v>
      </c>
      <c r="F44">
        <v>1</v>
      </c>
      <c r="J44" s="5"/>
      <c r="K44" s="5"/>
      <c r="L44" s="5"/>
      <c r="M44" s="5"/>
      <c r="N44" s="5"/>
    </row>
    <row r="45" spans="1:16" x14ac:dyDescent="0.25">
      <c r="A45">
        <v>44</v>
      </c>
      <c r="B45">
        <v>94</v>
      </c>
      <c r="C45" s="1">
        <v>42285.958333333336</v>
      </c>
      <c r="D45">
        <v>0.38268870300000002</v>
      </c>
      <c r="E45">
        <v>1</v>
      </c>
      <c r="F45">
        <v>1</v>
      </c>
      <c r="J45" s="5"/>
      <c r="K45" s="5"/>
      <c r="L45" s="5"/>
      <c r="M45" s="5"/>
      <c r="O45">
        <f>(LOG((M36-1),2)+O43)/M36</f>
        <v>0.15676939768906195</v>
      </c>
    </row>
    <row r="46" spans="1:16" x14ac:dyDescent="0.25">
      <c r="A46">
        <v>45</v>
      </c>
      <c r="B46">
        <v>82</v>
      </c>
      <c r="C46" s="1">
        <v>42282.958333333336</v>
      </c>
      <c r="D46">
        <v>0.38728914599999997</v>
      </c>
      <c r="E46">
        <v>1</v>
      </c>
      <c r="F46">
        <v>1</v>
      </c>
      <c r="J46" s="5"/>
      <c r="K46" s="5"/>
      <c r="L46" s="5"/>
      <c r="M46" s="5"/>
      <c r="N46" s="5"/>
    </row>
    <row r="47" spans="1:16" x14ac:dyDescent="0.25">
      <c r="A47">
        <v>46</v>
      </c>
      <c r="B47">
        <v>71</v>
      </c>
      <c r="C47" s="1">
        <v>42281.333333333336</v>
      </c>
      <c r="D47">
        <v>0.38762992000000002</v>
      </c>
      <c r="E47">
        <v>1</v>
      </c>
      <c r="F47">
        <v>1</v>
      </c>
      <c r="J47" s="5"/>
      <c r="K47" s="5"/>
      <c r="L47" s="5"/>
      <c r="M47" s="5"/>
      <c r="N47" s="5" t="s">
        <v>17</v>
      </c>
      <c r="O47">
        <f>K38-((K36/M36)*O41)</f>
        <v>0.93121140448947959</v>
      </c>
    </row>
    <row r="48" spans="1:16" x14ac:dyDescent="0.25">
      <c r="A48">
        <v>47</v>
      </c>
      <c r="B48">
        <v>20</v>
      </c>
      <c r="C48" s="1">
        <v>42286.958333333336</v>
      </c>
      <c r="D48">
        <v>0.39546771200000003</v>
      </c>
      <c r="E48">
        <v>1</v>
      </c>
      <c r="F48">
        <v>1</v>
      </c>
    </row>
    <row r="49" spans="1:16" x14ac:dyDescent="0.25">
      <c r="A49">
        <v>48</v>
      </c>
      <c r="B49">
        <v>12</v>
      </c>
      <c r="C49" s="1">
        <v>42282.333333333336</v>
      </c>
      <c r="D49">
        <v>0.42119611499999998</v>
      </c>
      <c r="E49">
        <v>1</v>
      </c>
      <c r="F49">
        <v>1</v>
      </c>
    </row>
    <row r="50" spans="1:16" x14ac:dyDescent="0.25">
      <c r="A50">
        <v>49</v>
      </c>
      <c r="B50">
        <v>16</v>
      </c>
      <c r="C50" s="1">
        <v>42287.958333333336</v>
      </c>
      <c r="D50">
        <v>0.44130175500000002</v>
      </c>
      <c r="E50">
        <v>1</v>
      </c>
      <c r="F50">
        <v>1</v>
      </c>
    </row>
    <row r="51" spans="1:16" x14ac:dyDescent="0.25">
      <c r="A51">
        <v>50</v>
      </c>
      <c r="B51">
        <v>13</v>
      </c>
      <c r="C51" s="1">
        <v>42285.875</v>
      </c>
      <c r="D51">
        <v>0.49463281599999998</v>
      </c>
      <c r="E51">
        <v>1</v>
      </c>
      <c r="F51">
        <v>1</v>
      </c>
    </row>
    <row r="52" spans="1:16" x14ac:dyDescent="0.25">
      <c r="A52">
        <v>51</v>
      </c>
      <c r="B52">
        <v>40</v>
      </c>
      <c r="C52" s="1">
        <v>42284.916666666664</v>
      </c>
      <c r="D52">
        <v>0.51405690900000001</v>
      </c>
      <c r="E52">
        <v>1</v>
      </c>
      <c r="F52">
        <v>1</v>
      </c>
    </row>
    <row r="53" spans="1:16" x14ac:dyDescent="0.25">
      <c r="A53">
        <v>52</v>
      </c>
      <c r="B53">
        <v>114</v>
      </c>
      <c r="C53" s="1">
        <v>42281.916666666664</v>
      </c>
      <c r="D53">
        <v>0.51882773900000001</v>
      </c>
      <c r="E53">
        <v>1</v>
      </c>
      <c r="F53">
        <v>1</v>
      </c>
    </row>
    <row r="54" spans="1:16" x14ac:dyDescent="0.25">
      <c r="A54">
        <v>53</v>
      </c>
      <c r="B54">
        <v>90</v>
      </c>
      <c r="C54" s="1">
        <v>42285.916666666664</v>
      </c>
      <c r="D54">
        <v>0.52734707800000002</v>
      </c>
      <c r="E54">
        <v>1</v>
      </c>
      <c r="F54">
        <v>1</v>
      </c>
    </row>
    <row r="55" spans="1:16" x14ac:dyDescent="0.25">
      <c r="A55">
        <v>54</v>
      </c>
      <c r="B55">
        <v>48</v>
      </c>
      <c r="C55" s="1">
        <v>42281.375</v>
      </c>
      <c r="D55">
        <v>0.53501448299999999</v>
      </c>
      <c r="E55">
        <v>1</v>
      </c>
      <c r="F55">
        <v>1</v>
      </c>
    </row>
    <row r="56" spans="1:16" x14ac:dyDescent="0.25">
      <c r="A56">
        <v>55</v>
      </c>
      <c r="B56">
        <v>50</v>
      </c>
      <c r="C56" s="1">
        <v>42282.375</v>
      </c>
      <c r="D56">
        <v>0.55069006600000003</v>
      </c>
      <c r="E56">
        <v>1</v>
      </c>
      <c r="F56">
        <v>1</v>
      </c>
      <c r="G56">
        <v>1.0418867085178825</v>
      </c>
    </row>
    <row r="57" spans="1:16" x14ac:dyDescent="0.25">
      <c r="A57">
        <v>56</v>
      </c>
      <c r="B57">
        <v>36</v>
      </c>
      <c r="C57" s="1">
        <v>42281.833333333336</v>
      </c>
      <c r="D57">
        <v>0.55614244300000004</v>
      </c>
      <c r="E57">
        <v>1</v>
      </c>
      <c r="F57">
        <v>1</v>
      </c>
      <c r="H57">
        <v>1.0283790505017973</v>
      </c>
    </row>
    <row r="58" spans="1:16" x14ac:dyDescent="0.25">
      <c r="A58">
        <v>57</v>
      </c>
      <c r="B58">
        <v>118</v>
      </c>
      <c r="C58" s="1">
        <v>42282.875</v>
      </c>
      <c r="D58">
        <v>0.57062531900000002</v>
      </c>
      <c r="E58">
        <v>1</v>
      </c>
      <c r="F58">
        <v>1</v>
      </c>
      <c r="G58" s="20">
        <v>1.01278555180357</v>
      </c>
      <c r="I58" s="21">
        <f>SUM(D58:D59)/2</f>
        <v>0.57548134250000005</v>
      </c>
    </row>
    <row r="59" spans="1:16" x14ac:dyDescent="0.25">
      <c r="A59">
        <v>58</v>
      </c>
      <c r="B59">
        <v>86</v>
      </c>
      <c r="C59" s="1">
        <v>42284.333333333336</v>
      </c>
      <c r="D59">
        <v>0.58033736599999997</v>
      </c>
      <c r="E59">
        <v>2</v>
      </c>
      <c r="F59">
        <v>2</v>
      </c>
      <c r="G59" s="20"/>
      <c r="H59">
        <v>1.0829796974147925</v>
      </c>
      <c r="I59" s="21"/>
    </row>
    <row r="60" spans="1:16" x14ac:dyDescent="0.25">
      <c r="A60">
        <v>59</v>
      </c>
      <c r="B60">
        <v>35</v>
      </c>
      <c r="C60" s="1">
        <v>42282.916666666664</v>
      </c>
      <c r="D60">
        <v>0.59141250599999995</v>
      </c>
      <c r="E60">
        <v>2</v>
      </c>
      <c r="F60">
        <v>1</v>
      </c>
      <c r="G60">
        <v>1.0655940808660938</v>
      </c>
    </row>
    <row r="61" spans="1:16" x14ac:dyDescent="0.25">
      <c r="A61">
        <v>60</v>
      </c>
      <c r="B61">
        <v>28</v>
      </c>
      <c r="C61" s="1">
        <v>42282.541666666664</v>
      </c>
      <c r="D61">
        <v>0.59584256300000005</v>
      </c>
      <c r="E61">
        <v>2</v>
      </c>
      <c r="F61">
        <v>1</v>
      </c>
      <c r="H61" s="15">
        <v>1.0453259177500587</v>
      </c>
    </row>
    <row r="62" spans="1:16" x14ac:dyDescent="0.25">
      <c r="A62">
        <v>61</v>
      </c>
      <c r="B62">
        <v>98</v>
      </c>
      <c r="C62" s="1">
        <v>42283.375</v>
      </c>
      <c r="D62">
        <v>0.60368035399999997</v>
      </c>
      <c r="E62">
        <v>2</v>
      </c>
      <c r="F62">
        <v>2</v>
      </c>
      <c r="G62">
        <v>1.0965028553194038</v>
      </c>
      <c r="H62" s="15"/>
      <c r="K62" t="s">
        <v>6</v>
      </c>
      <c r="L62" t="s">
        <v>7</v>
      </c>
      <c r="N62" s="5"/>
    </row>
    <row r="63" spans="1:16" x14ac:dyDescent="0.25">
      <c r="A63">
        <v>62</v>
      </c>
      <c r="B63">
        <v>104</v>
      </c>
      <c r="C63" s="1">
        <v>42287.875</v>
      </c>
      <c r="D63">
        <v>0.60725847700000002</v>
      </c>
      <c r="E63">
        <v>2</v>
      </c>
      <c r="F63">
        <v>1</v>
      </c>
      <c r="H63">
        <v>1.0732612291260586</v>
      </c>
      <c r="J63">
        <v>0</v>
      </c>
      <c r="K63" s="2">
        <f>COUNTIF($F$2:$F$58,J63)</f>
        <v>31</v>
      </c>
      <c r="L63" s="4">
        <f>COUNTIF($F$59:$F$99,J63)</f>
        <v>0</v>
      </c>
      <c r="M63">
        <f t="shared" ref="M63:M64" si="2">SUM(K63:L63)</f>
        <v>31</v>
      </c>
      <c r="N63" s="5"/>
      <c r="O63">
        <f>(-K63/K67*LOG(K63/K67,2))</f>
        <v>0.47788604942305024</v>
      </c>
      <c r="P63" s="10" t="s">
        <v>25</v>
      </c>
    </row>
    <row r="64" spans="1:16" x14ac:dyDescent="0.25">
      <c r="A64">
        <v>63</v>
      </c>
      <c r="B64">
        <v>59</v>
      </c>
      <c r="C64" s="1">
        <v>42286.833333333336</v>
      </c>
      <c r="D64">
        <v>0.61969671199999998</v>
      </c>
      <c r="E64">
        <v>2</v>
      </c>
      <c r="F64">
        <v>2</v>
      </c>
      <c r="G64">
        <v>1.1175131986830205</v>
      </c>
      <c r="J64">
        <v>1</v>
      </c>
      <c r="K64" s="2">
        <f t="shared" ref="K64:K66" si="3">COUNTIF($F$2:$F$58,J64)</f>
        <v>26</v>
      </c>
      <c r="L64" s="4">
        <f t="shared" ref="L64:L65" si="4">COUNTIF($F$59:$F$99,J64)</f>
        <v>6</v>
      </c>
      <c r="M64">
        <f t="shared" si="2"/>
        <v>32</v>
      </c>
      <c r="N64" s="5"/>
      <c r="O64">
        <f>(-K64/K67*LOG(K64/K67,2))</f>
        <v>0.51655627537920856</v>
      </c>
      <c r="P64" s="10">
        <f>(-L64/L67*LOG(L64/L67,2))</f>
        <v>0.40574480544833086</v>
      </c>
    </row>
    <row r="65" spans="1:16" x14ac:dyDescent="0.25">
      <c r="A65">
        <v>64</v>
      </c>
      <c r="B65">
        <v>69</v>
      </c>
      <c r="C65" s="1">
        <v>42281.5</v>
      </c>
      <c r="D65">
        <v>0.62105980599999999</v>
      </c>
      <c r="E65">
        <v>2</v>
      </c>
      <c r="F65">
        <v>2</v>
      </c>
      <c r="H65">
        <v>1.1568913475636906</v>
      </c>
      <c r="J65">
        <v>2</v>
      </c>
      <c r="K65" s="2">
        <f t="shared" si="3"/>
        <v>0</v>
      </c>
      <c r="L65" s="4">
        <f t="shared" si="4"/>
        <v>31</v>
      </c>
      <c r="M65">
        <f>SUM(K65:L65)</f>
        <v>31</v>
      </c>
      <c r="N65" s="5"/>
      <c r="O65" s="10" t="s">
        <v>68</v>
      </c>
      <c r="P65">
        <f>(-L65/L67*LOG(L65/L67,2))</f>
        <v>0.30497625661384059</v>
      </c>
    </row>
    <row r="66" spans="1:16" x14ac:dyDescent="0.25">
      <c r="A66">
        <v>65</v>
      </c>
      <c r="B66">
        <v>111</v>
      </c>
      <c r="C66" s="1">
        <v>42282.833333333336</v>
      </c>
      <c r="D66">
        <v>0.62344522099999999</v>
      </c>
      <c r="E66">
        <v>2</v>
      </c>
      <c r="F66">
        <v>2</v>
      </c>
      <c r="G66">
        <v>1.1926675373134397</v>
      </c>
      <c r="J66">
        <v>3</v>
      </c>
      <c r="K66" s="2">
        <f t="shared" si="3"/>
        <v>0</v>
      </c>
      <c r="L66" s="4">
        <f>COUNTIF($F$59:$F$99,J66)</f>
        <v>4</v>
      </c>
      <c r="M66">
        <f>SUM(K66:L66)</f>
        <v>4</v>
      </c>
      <c r="N66" s="5"/>
      <c r="O66" s="10" t="s">
        <v>26</v>
      </c>
      <c r="P66">
        <f>(-L66/L67*LOG(L66/L67,2))</f>
        <v>0.32756604923103255</v>
      </c>
    </row>
    <row r="67" spans="1:16" x14ac:dyDescent="0.25">
      <c r="A67">
        <v>66</v>
      </c>
      <c r="B67">
        <v>74</v>
      </c>
      <c r="C67" s="1">
        <v>42284.875</v>
      </c>
      <c r="D67">
        <v>0.62548986200000001</v>
      </c>
      <c r="E67">
        <v>2</v>
      </c>
      <c r="F67">
        <v>1</v>
      </c>
      <c r="H67">
        <v>1.1665524004214698</v>
      </c>
      <c r="K67">
        <f>SUM(K63:K66)</f>
        <v>57</v>
      </c>
      <c r="L67">
        <f>SUM(L63:L66)</f>
        <v>41</v>
      </c>
      <c r="M67">
        <f>SUM(K67:L67)</f>
        <v>98</v>
      </c>
      <c r="N67" s="5"/>
    </row>
    <row r="68" spans="1:16" x14ac:dyDescent="0.25">
      <c r="A68">
        <v>67</v>
      </c>
      <c r="B68">
        <v>46</v>
      </c>
      <c r="C68" s="1">
        <v>42287.916666666664</v>
      </c>
      <c r="D68">
        <v>0.63264610700000001</v>
      </c>
      <c r="E68">
        <v>2</v>
      </c>
      <c r="F68">
        <v>1</v>
      </c>
      <c r="G68">
        <v>1.1329267040058408</v>
      </c>
      <c r="J68" s="5"/>
      <c r="K68" s="5"/>
      <c r="L68" s="5"/>
      <c r="M68" s="5"/>
      <c r="N68" s="5"/>
    </row>
    <row r="69" spans="1:16" x14ac:dyDescent="0.25">
      <c r="A69">
        <v>68</v>
      </c>
      <c r="B69">
        <v>56</v>
      </c>
      <c r="C69" s="1">
        <v>42283.833333333336</v>
      </c>
      <c r="D69">
        <v>0.63298688000000003</v>
      </c>
      <c r="E69">
        <v>2</v>
      </c>
      <c r="F69">
        <v>2</v>
      </c>
      <c r="H69">
        <v>1.1672228579652786</v>
      </c>
      <c r="J69" s="5" t="s">
        <v>16</v>
      </c>
      <c r="K69" s="5">
        <f>(-M63/M67*LOG(M63/M67,2))+(-M64/M67*LOG(M64/M67,2))+(-M65/M67*LOG(M65/M67,2))+(-M66/M67*LOG(M66/M67,2))</f>
        <v>1.7661366681561648</v>
      </c>
      <c r="L69" s="5"/>
      <c r="M69" s="5"/>
      <c r="N69" s="5" t="s">
        <v>11</v>
      </c>
      <c r="O69">
        <f>SUM(O63:O66)</f>
        <v>0.9944423248022588</v>
      </c>
    </row>
    <row r="70" spans="1:16" x14ac:dyDescent="0.25">
      <c r="A70">
        <v>69</v>
      </c>
      <c r="B70">
        <v>47</v>
      </c>
      <c r="C70" s="1">
        <v>42283.875</v>
      </c>
      <c r="D70">
        <v>0.63622422899999997</v>
      </c>
      <c r="E70">
        <v>2</v>
      </c>
      <c r="F70">
        <v>1</v>
      </c>
      <c r="G70">
        <v>1.1141160306704598</v>
      </c>
      <c r="J70" s="5"/>
      <c r="K70" s="5"/>
      <c r="L70" s="5"/>
      <c r="M70" s="5"/>
      <c r="N70" s="5" t="s">
        <v>12</v>
      </c>
      <c r="O70">
        <f>SUM(P63:P66)</f>
        <v>1.0382871112932039</v>
      </c>
    </row>
    <row r="71" spans="1:16" x14ac:dyDescent="0.25">
      <c r="A71">
        <v>70</v>
      </c>
      <c r="B71">
        <v>25</v>
      </c>
      <c r="C71" s="1">
        <v>42287.833333333336</v>
      </c>
      <c r="D71">
        <v>0.63878003100000003</v>
      </c>
      <c r="E71">
        <v>2</v>
      </c>
      <c r="F71">
        <v>2</v>
      </c>
      <c r="H71">
        <v>1.1467865194903721</v>
      </c>
      <c r="J71" s="5"/>
      <c r="K71" s="5"/>
      <c r="L71" s="5"/>
      <c r="M71" s="5"/>
      <c r="N71" s="5"/>
    </row>
    <row r="72" spans="1:16" x14ac:dyDescent="0.25">
      <c r="A72">
        <v>71</v>
      </c>
      <c r="B72">
        <v>126</v>
      </c>
      <c r="C72" s="1">
        <v>42282.416666666664</v>
      </c>
      <c r="D72">
        <v>0.65803373700000001</v>
      </c>
      <c r="E72">
        <v>2</v>
      </c>
      <c r="F72">
        <v>2</v>
      </c>
      <c r="J72" s="5"/>
      <c r="K72" s="5"/>
      <c r="L72" s="5"/>
      <c r="M72" s="5"/>
      <c r="N72" s="5" t="s">
        <v>13</v>
      </c>
      <c r="O72">
        <f>K67/M67*O69+L67/M67*O70</f>
        <v>1.0127855518035727</v>
      </c>
    </row>
    <row r="73" spans="1:16" x14ac:dyDescent="0.25">
      <c r="A73">
        <v>72</v>
      </c>
      <c r="B73">
        <v>110</v>
      </c>
      <c r="C73" s="1">
        <v>42281.416666666664</v>
      </c>
      <c r="D73">
        <v>0.66348611300000004</v>
      </c>
      <c r="E73">
        <v>2</v>
      </c>
      <c r="F73">
        <v>2</v>
      </c>
      <c r="J73" s="5"/>
      <c r="K73" s="5"/>
      <c r="L73" s="5"/>
      <c r="M73" s="5"/>
      <c r="N73" s="5"/>
    </row>
    <row r="74" spans="1:16" x14ac:dyDescent="0.25">
      <c r="A74">
        <v>73</v>
      </c>
      <c r="B74">
        <v>24</v>
      </c>
      <c r="C74" s="1">
        <v>42281.791666666664</v>
      </c>
      <c r="D74">
        <v>0.68239904600000001</v>
      </c>
      <c r="E74">
        <v>2</v>
      </c>
      <c r="F74">
        <v>2</v>
      </c>
      <c r="J74" s="5"/>
      <c r="K74" s="5"/>
      <c r="L74" s="5"/>
      <c r="M74" s="5"/>
      <c r="N74" s="5" t="s">
        <v>15</v>
      </c>
      <c r="O74">
        <f>LOG((3^4-2),2)-(4*K69-(4*O69)-(2*O70))</f>
        <v>5.2935775973478876</v>
      </c>
    </row>
    <row r="75" spans="1:16" x14ac:dyDescent="0.25">
      <c r="A75">
        <v>74</v>
      </c>
      <c r="B75">
        <v>39</v>
      </c>
      <c r="C75" s="1">
        <v>42282.5</v>
      </c>
      <c r="D75">
        <v>0.69142954499999998</v>
      </c>
      <c r="E75">
        <v>2</v>
      </c>
      <c r="F75">
        <v>2</v>
      </c>
      <c r="J75" s="5"/>
      <c r="K75" s="5"/>
      <c r="L75" s="5"/>
      <c r="M75" s="5"/>
      <c r="N75" s="5"/>
    </row>
    <row r="76" spans="1:16" x14ac:dyDescent="0.25">
      <c r="A76">
        <v>75</v>
      </c>
      <c r="B76">
        <v>60</v>
      </c>
      <c r="C76" s="1">
        <v>42281.458333333336</v>
      </c>
      <c r="D76">
        <v>0.69858578999999998</v>
      </c>
      <c r="E76">
        <v>2</v>
      </c>
      <c r="F76">
        <v>2</v>
      </c>
      <c r="J76" s="5"/>
      <c r="K76" s="5"/>
      <c r="L76" s="5"/>
      <c r="M76" s="5"/>
      <c r="O76">
        <f>(LOG((M67-1),2)+O74)/M67</f>
        <v>0.12136214734219403</v>
      </c>
    </row>
    <row r="77" spans="1:16" x14ac:dyDescent="0.25">
      <c r="A77">
        <v>76</v>
      </c>
      <c r="B77">
        <v>22</v>
      </c>
      <c r="C77" s="1">
        <v>42282.458333333336</v>
      </c>
      <c r="D77">
        <v>0.70216391199999995</v>
      </c>
      <c r="E77">
        <v>2</v>
      </c>
      <c r="F77">
        <v>2</v>
      </c>
      <c r="J77" s="5"/>
      <c r="K77" s="5"/>
      <c r="L77" s="5"/>
      <c r="M77" s="5"/>
      <c r="N77" s="5"/>
    </row>
    <row r="78" spans="1:16" x14ac:dyDescent="0.25">
      <c r="A78">
        <v>77</v>
      </c>
      <c r="B78">
        <v>124</v>
      </c>
      <c r="C78" s="1">
        <v>42285.75</v>
      </c>
      <c r="D78">
        <v>0.70983131700000002</v>
      </c>
      <c r="E78">
        <v>2</v>
      </c>
      <c r="F78">
        <v>2</v>
      </c>
      <c r="J78" s="5"/>
      <c r="K78" s="5"/>
      <c r="L78" s="5"/>
      <c r="M78" s="5"/>
      <c r="N78" s="5" t="s">
        <v>17</v>
      </c>
      <c r="O78">
        <f>K69-((K67/M67)*O72)</f>
        <v>1.1770675206785766</v>
      </c>
    </row>
    <row r="79" spans="1:16" x14ac:dyDescent="0.25">
      <c r="A79">
        <v>78</v>
      </c>
      <c r="B79">
        <v>11</v>
      </c>
      <c r="C79" s="1">
        <v>42285.5</v>
      </c>
      <c r="D79">
        <v>0.722610325</v>
      </c>
      <c r="E79">
        <v>2</v>
      </c>
      <c r="F79">
        <v>2</v>
      </c>
    </row>
    <row r="80" spans="1:16" x14ac:dyDescent="0.25">
      <c r="A80">
        <v>79</v>
      </c>
      <c r="B80">
        <v>63</v>
      </c>
      <c r="C80" s="1">
        <v>42285.833333333336</v>
      </c>
      <c r="D80">
        <v>0.72278071200000005</v>
      </c>
      <c r="E80">
        <v>2</v>
      </c>
      <c r="F80">
        <v>2</v>
      </c>
    </row>
    <row r="81" spans="1:16" x14ac:dyDescent="0.25">
      <c r="A81">
        <v>80</v>
      </c>
      <c r="B81">
        <v>67</v>
      </c>
      <c r="C81" s="1">
        <v>42284.833333333336</v>
      </c>
      <c r="D81">
        <v>0.72925541000000005</v>
      </c>
      <c r="E81">
        <v>2</v>
      </c>
      <c r="F81">
        <v>2</v>
      </c>
    </row>
    <row r="82" spans="1:16" x14ac:dyDescent="0.25">
      <c r="A82">
        <v>81</v>
      </c>
      <c r="B82">
        <v>15</v>
      </c>
      <c r="C82" s="1">
        <v>42282.666666666664</v>
      </c>
      <c r="D82">
        <v>0.73044811700000001</v>
      </c>
      <c r="E82">
        <v>2</v>
      </c>
      <c r="F82">
        <v>2</v>
      </c>
    </row>
    <row r="83" spans="1:16" x14ac:dyDescent="0.25">
      <c r="A83">
        <v>82</v>
      </c>
      <c r="B83">
        <v>70</v>
      </c>
      <c r="C83" s="1">
        <v>42283.5</v>
      </c>
      <c r="D83">
        <v>0.73453740000000001</v>
      </c>
      <c r="E83">
        <v>2</v>
      </c>
      <c r="F83">
        <v>2</v>
      </c>
    </row>
    <row r="84" spans="1:16" x14ac:dyDescent="0.25">
      <c r="A84">
        <v>83</v>
      </c>
      <c r="B84">
        <v>43</v>
      </c>
      <c r="C84" s="1">
        <v>42285.541666666664</v>
      </c>
      <c r="D84">
        <v>0.73504855999999996</v>
      </c>
      <c r="E84">
        <v>2</v>
      </c>
      <c r="F84">
        <v>2</v>
      </c>
    </row>
    <row r="85" spans="1:16" x14ac:dyDescent="0.25">
      <c r="A85">
        <v>84</v>
      </c>
      <c r="B85">
        <v>73</v>
      </c>
      <c r="C85" s="1">
        <v>42287.541666666664</v>
      </c>
      <c r="D85">
        <v>0.73726358800000003</v>
      </c>
      <c r="E85">
        <v>2</v>
      </c>
      <c r="F85">
        <v>2</v>
      </c>
    </row>
    <row r="86" spans="1:16" x14ac:dyDescent="0.25">
      <c r="A86">
        <v>85</v>
      </c>
      <c r="B86">
        <v>122</v>
      </c>
      <c r="C86" s="1">
        <v>42284.416666666664</v>
      </c>
      <c r="D86">
        <v>0.74663486099999998</v>
      </c>
      <c r="E86">
        <v>2</v>
      </c>
      <c r="F86">
        <v>3</v>
      </c>
    </row>
    <row r="87" spans="1:16" x14ac:dyDescent="0.25">
      <c r="A87">
        <v>86</v>
      </c>
      <c r="B87">
        <v>125</v>
      </c>
      <c r="C87" s="1">
        <v>42286.875</v>
      </c>
      <c r="D87">
        <v>0.74663486099999998</v>
      </c>
      <c r="E87">
        <v>2</v>
      </c>
      <c r="F87">
        <v>2</v>
      </c>
    </row>
    <row r="88" spans="1:16" x14ac:dyDescent="0.25">
      <c r="A88">
        <v>87</v>
      </c>
      <c r="B88">
        <v>14</v>
      </c>
      <c r="C88" s="1">
        <v>42283.416666666664</v>
      </c>
      <c r="D88">
        <v>0.75208723799999999</v>
      </c>
      <c r="E88">
        <v>2</v>
      </c>
      <c r="F88">
        <v>3</v>
      </c>
    </row>
    <row r="89" spans="1:16" x14ac:dyDescent="0.25">
      <c r="A89">
        <v>88</v>
      </c>
      <c r="B89">
        <v>6</v>
      </c>
      <c r="C89" s="1">
        <v>42284.666666666664</v>
      </c>
      <c r="D89">
        <v>0.754131879</v>
      </c>
      <c r="E89">
        <v>2</v>
      </c>
      <c r="F89">
        <v>3</v>
      </c>
    </row>
    <row r="90" spans="1:16" x14ac:dyDescent="0.25">
      <c r="A90">
        <v>89</v>
      </c>
      <c r="B90">
        <v>83</v>
      </c>
      <c r="C90" s="1">
        <v>42285.458333333336</v>
      </c>
      <c r="D90">
        <v>0.754131879</v>
      </c>
      <c r="E90">
        <v>2</v>
      </c>
      <c r="F90">
        <v>2</v>
      </c>
    </row>
    <row r="91" spans="1:16" x14ac:dyDescent="0.25">
      <c r="A91">
        <v>90</v>
      </c>
      <c r="B91">
        <v>8</v>
      </c>
      <c r="C91" s="1">
        <v>42283.75</v>
      </c>
      <c r="D91">
        <v>0.75447265299999999</v>
      </c>
      <c r="E91">
        <v>2</v>
      </c>
      <c r="F91">
        <v>2</v>
      </c>
      <c r="H91">
        <v>1.4555878393850534</v>
      </c>
    </row>
    <row r="92" spans="1:16" x14ac:dyDescent="0.25">
      <c r="A92">
        <v>91</v>
      </c>
      <c r="B92">
        <v>34</v>
      </c>
      <c r="C92" s="1">
        <v>42286.375</v>
      </c>
      <c r="D92">
        <v>0.75600613400000005</v>
      </c>
      <c r="E92">
        <v>2</v>
      </c>
      <c r="F92">
        <v>3</v>
      </c>
      <c r="G92">
        <v>1.4899449972495291</v>
      </c>
    </row>
    <row r="93" spans="1:16" x14ac:dyDescent="0.25">
      <c r="A93">
        <v>92</v>
      </c>
      <c r="B93">
        <v>105</v>
      </c>
      <c r="C93" s="1">
        <v>42284.5</v>
      </c>
      <c r="D93">
        <v>0.76009541700000005</v>
      </c>
      <c r="E93">
        <v>2</v>
      </c>
      <c r="F93">
        <v>2</v>
      </c>
      <c r="H93">
        <v>1.4875515807982427</v>
      </c>
    </row>
    <row r="94" spans="1:16" x14ac:dyDescent="0.25">
      <c r="A94">
        <v>93</v>
      </c>
      <c r="B94">
        <v>112</v>
      </c>
      <c r="C94" s="1">
        <v>42287.5</v>
      </c>
      <c r="D94">
        <v>0.76691088799999996</v>
      </c>
      <c r="E94">
        <v>2</v>
      </c>
      <c r="F94">
        <v>2</v>
      </c>
      <c r="G94">
        <v>1.4835199961545538</v>
      </c>
    </row>
    <row r="95" spans="1:16" x14ac:dyDescent="0.25">
      <c r="A95">
        <v>94</v>
      </c>
      <c r="B95">
        <v>62</v>
      </c>
      <c r="C95" s="1">
        <v>42287.791666666664</v>
      </c>
      <c r="D95">
        <v>0.76708127400000004</v>
      </c>
      <c r="E95">
        <v>2</v>
      </c>
      <c r="F95">
        <v>2</v>
      </c>
      <c r="H95">
        <v>1.4776008003527039</v>
      </c>
      <c r="K95" t="s">
        <v>6</v>
      </c>
      <c r="L95" t="s">
        <v>7</v>
      </c>
      <c r="N95" s="5"/>
    </row>
    <row r="96" spans="1:16" x14ac:dyDescent="0.25">
      <c r="A96">
        <v>95</v>
      </c>
      <c r="B96">
        <v>17</v>
      </c>
      <c r="C96" s="1">
        <v>42281.625</v>
      </c>
      <c r="D96">
        <v>0.77219287800000003</v>
      </c>
      <c r="E96">
        <v>2</v>
      </c>
      <c r="F96">
        <v>2</v>
      </c>
      <c r="G96">
        <v>1.46943160647154</v>
      </c>
      <c r="J96">
        <v>0</v>
      </c>
      <c r="K96" s="2">
        <f>COUNTIF($F$2:$F$99,J96)</f>
        <v>31</v>
      </c>
      <c r="L96" s="4">
        <f>COUNTIF($F$100:$F$127,J96)</f>
        <v>0</v>
      </c>
      <c r="M96">
        <f t="shared" ref="M96:M97" si="5">SUM(K96:L96)</f>
        <v>31</v>
      </c>
      <c r="N96" s="5"/>
      <c r="O96">
        <f>(-K96/K100*LOG(K96/K100,2))</f>
        <v>0.52526448515896251</v>
      </c>
      <c r="P96" s="10" t="s">
        <v>23</v>
      </c>
    </row>
    <row r="97" spans="1:16" x14ac:dyDescent="0.25">
      <c r="A97">
        <v>96</v>
      </c>
      <c r="B97">
        <v>21</v>
      </c>
      <c r="C97" s="1">
        <v>42283.583333333336</v>
      </c>
      <c r="D97">
        <v>0.77270403799999998</v>
      </c>
      <c r="E97">
        <v>2</v>
      </c>
      <c r="F97">
        <v>2</v>
      </c>
      <c r="H97">
        <v>1.4584502650493387</v>
      </c>
      <c r="J97">
        <v>1</v>
      </c>
      <c r="K97" s="2">
        <f t="shared" ref="K97:K99" si="6">COUNTIF($F$2:$F$99,J97)</f>
        <v>32</v>
      </c>
      <c r="L97" s="4">
        <f t="shared" ref="L97:L99" si="7">COUNTIF($F$100:$F$127,J97)</f>
        <v>0</v>
      </c>
      <c r="M97">
        <f t="shared" si="5"/>
        <v>32</v>
      </c>
      <c r="N97" s="5"/>
      <c r="O97">
        <f>(-K97/K100*LOG(K97/K100,2))</f>
        <v>0.52725219399680279</v>
      </c>
      <c r="P97" s="10" t="s">
        <v>24</v>
      </c>
    </row>
    <row r="98" spans="1:16" x14ac:dyDescent="0.25">
      <c r="A98">
        <v>97</v>
      </c>
      <c r="B98">
        <v>1</v>
      </c>
      <c r="C98" s="1">
        <v>42286.5</v>
      </c>
      <c r="D98">
        <v>0.781223377</v>
      </c>
      <c r="E98">
        <v>2</v>
      </c>
      <c r="F98">
        <v>2</v>
      </c>
      <c r="G98">
        <v>1.4436843531919736</v>
      </c>
      <c r="J98">
        <v>2</v>
      </c>
      <c r="K98" s="2">
        <f t="shared" si="6"/>
        <v>31</v>
      </c>
      <c r="L98" s="4">
        <f t="shared" si="7"/>
        <v>1</v>
      </c>
      <c r="M98">
        <f>SUM(K98:L98)</f>
        <v>32</v>
      </c>
      <c r="N98" s="5"/>
      <c r="O98">
        <f>(-K98/K100*LOG(K98/K100,2))</f>
        <v>0.52526448515896251</v>
      </c>
      <c r="P98" s="10">
        <f>(-L98/L100*LOG(L98/L100,2))</f>
        <v>0.17169124721634299</v>
      </c>
    </row>
    <row r="99" spans="1:16" x14ac:dyDescent="0.25">
      <c r="A99">
        <v>98</v>
      </c>
      <c r="B99">
        <v>116</v>
      </c>
      <c r="C99" s="1">
        <v>42281.666666666664</v>
      </c>
      <c r="D99">
        <v>0.78991310299999995</v>
      </c>
      <c r="E99">
        <v>2</v>
      </c>
      <c r="F99">
        <v>2</v>
      </c>
      <c r="H99" s="20">
        <v>1.4230584820516143</v>
      </c>
      <c r="I99" s="21">
        <f>SUM(D99:D100)/2</f>
        <v>0.79357641850000005</v>
      </c>
      <c r="J99">
        <v>3</v>
      </c>
      <c r="K99" s="2">
        <f t="shared" si="6"/>
        <v>4</v>
      </c>
      <c r="L99" s="4">
        <f t="shared" si="7"/>
        <v>27</v>
      </c>
      <c r="M99">
        <f>SUM(K99:L99)</f>
        <v>31</v>
      </c>
      <c r="N99" s="5"/>
      <c r="O99">
        <f>(-K99/K100*LOG(K99/K100,2))</f>
        <v>0.18835550384143707</v>
      </c>
      <c r="P99">
        <f>(-L99/L100*LOG(L99/L100,2))</f>
        <v>5.0593583469344984E-2</v>
      </c>
    </row>
    <row r="100" spans="1:16" x14ac:dyDescent="0.25">
      <c r="A100">
        <v>99</v>
      </c>
      <c r="B100">
        <v>87</v>
      </c>
      <c r="C100" s="1">
        <v>42283.458333333336</v>
      </c>
      <c r="D100">
        <v>0.79723973400000003</v>
      </c>
      <c r="E100">
        <v>3</v>
      </c>
      <c r="F100">
        <v>3</v>
      </c>
      <c r="G100">
        <v>1.4579922504460596</v>
      </c>
      <c r="H100" s="20"/>
      <c r="I100" s="21"/>
      <c r="K100">
        <f>SUM(K96:K99)</f>
        <v>98</v>
      </c>
      <c r="L100">
        <f>SUM(L96:L99)</f>
        <v>28</v>
      </c>
      <c r="M100">
        <f>SUM(K100:L100)</f>
        <v>126</v>
      </c>
      <c r="N100" s="5"/>
    </row>
    <row r="101" spans="1:16" x14ac:dyDescent="0.25">
      <c r="A101">
        <v>100</v>
      </c>
      <c r="B101">
        <v>61</v>
      </c>
      <c r="C101" s="1">
        <v>42285.583333333336</v>
      </c>
      <c r="D101">
        <v>0.79979553599999997</v>
      </c>
      <c r="E101">
        <v>3</v>
      </c>
      <c r="F101">
        <v>3</v>
      </c>
      <c r="H101">
        <v>1.4907198464798399</v>
      </c>
      <c r="J101" s="5"/>
      <c r="K101" s="5"/>
      <c r="L101" s="5"/>
      <c r="M101" s="5"/>
      <c r="N101" s="5"/>
    </row>
    <row r="102" spans="1:16" x14ac:dyDescent="0.25">
      <c r="A102">
        <v>101</v>
      </c>
      <c r="B102">
        <v>100</v>
      </c>
      <c r="C102" s="1">
        <v>42285.416666666664</v>
      </c>
      <c r="D102">
        <v>0.80081785699999997</v>
      </c>
      <c r="E102">
        <v>3</v>
      </c>
      <c r="F102">
        <v>3</v>
      </c>
      <c r="G102">
        <v>1.5216270538619219</v>
      </c>
      <c r="J102" s="5" t="s">
        <v>16</v>
      </c>
      <c r="K102" s="5">
        <f>(-M96/M100*LOG(M96/M100,2))+(-M97/M100*LOG(M97/M100,2))+(-M98/M100*LOG(M98/M100,2))+(-M99/M100*LOG(M99/M100,2))</f>
        <v>1.9998182469603432</v>
      </c>
      <c r="L102" s="5"/>
      <c r="M102" s="5"/>
      <c r="N102" s="5" t="s">
        <v>11</v>
      </c>
      <c r="O102">
        <f>SUM(O96:O99)</f>
        <v>1.7661366681561648</v>
      </c>
    </row>
    <row r="103" spans="1:16" x14ac:dyDescent="0.25">
      <c r="A103">
        <v>102</v>
      </c>
      <c r="B103">
        <v>23</v>
      </c>
      <c r="C103" s="1">
        <v>42286.458333333336</v>
      </c>
      <c r="D103">
        <v>0.80115862999999998</v>
      </c>
      <c r="E103">
        <v>3</v>
      </c>
      <c r="F103">
        <v>3</v>
      </c>
      <c r="H103">
        <v>1.5509872116277994</v>
      </c>
      <c r="J103" s="5"/>
      <c r="K103" s="5"/>
      <c r="L103" s="5"/>
      <c r="M103" s="5"/>
      <c r="N103" s="5" t="s">
        <v>12</v>
      </c>
      <c r="O103">
        <f>SUM(P96:P99)</f>
        <v>0.22228483068568797</v>
      </c>
    </row>
    <row r="104" spans="1:16" x14ac:dyDescent="0.25">
      <c r="A104">
        <v>103</v>
      </c>
      <c r="B104">
        <v>26</v>
      </c>
      <c r="C104" s="1">
        <v>42282.625</v>
      </c>
      <c r="D104">
        <v>0.80132901700000003</v>
      </c>
      <c r="E104">
        <v>3</v>
      </c>
      <c r="F104">
        <v>3</v>
      </c>
      <c r="G104">
        <v>1.5790038684301204</v>
      </c>
      <c r="J104" s="5"/>
      <c r="K104" s="5"/>
      <c r="L104" s="5"/>
      <c r="M104" s="5"/>
      <c r="N104" s="5"/>
    </row>
    <row r="105" spans="1:16" x14ac:dyDescent="0.25">
      <c r="A105">
        <v>104</v>
      </c>
      <c r="B105">
        <v>53</v>
      </c>
      <c r="C105" s="1">
        <v>42287.458333333336</v>
      </c>
      <c r="D105">
        <v>0.80269211100000004</v>
      </c>
      <c r="E105">
        <v>3</v>
      </c>
      <c r="F105">
        <v>3</v>
      </c>
      <c r="H105">
        <v>1.6058341922657164</v>
      </c>
      <c r="J105" s="5"/>
      <c r="K105" s="5"/>
      <c r="L105" s="5"/>
      <c r="M105" s="5"/>
      <c r="N105" s="5" t="s">
        <v>13</v>
      </c>
      <c r="O105">
        <f>K100/M100*O102+L100/M100*O103</f>
        <v>1.4230584820516143</v>
      </c>
    </row>
    <row r="106" spans="1:16" x14ac:dyDescent="0.25">
      <c r="A106">
        <v>105</v>
      </c>
      <c r="B106">
        <v>96</v>
      </c>
      <c r="C106" s="1">
        <v>42283.791666666664</v>
      </c>
      <c r="D106">
        <v>0.80575907300000005</v>
      </c>
      <c r="E106">
        <v>3</v>
      </c>
      <c r="F106">
        <v>2</v>
      </c>
      <c r="G106">
        <v>1.5729874030482236</v>
      </c>
      <c r="J106" s="5"/>
      <c r="K106" s="5"/>
      <c r="L106" s="5"/>
      <c r="M106" s="5"/>
      <c r="N106" s="5"/>
    </row>
    <row r="107" spans="1:16" x14ac:dyDescent="0.25">
      <c r="A107">
        <v>106</v>
      </c>
      <c r="B107">
        <v>107</v>
      </c>
      <c r="C107" s="1">
        <v>42285.625</v>
      </c>
      <c r="D107">
        <v>0.80882603500000005</v>
      </c>
      <c r="E107">
        <v>3</v>
      </c>
      <c r="F107">
        <v>3</v>
      </c>
      <c r="H107">
        <v>1.599410593307109</v>
      </c>
      <c r="J107" s="5"/>
      <c r="K107" s="5"/>
      <c r="L107" s="5"/>
      <c r="M107" s="5"/>
      <c r="N107" s="5" t="s">
        <v>15</v>
      </c>
      <c r="O107">
        <f>LOG((3^4-2),2)-(4*K102-(4*O102)-(2*O103))</f>
        <v>5.8136240943317654</v>
      </c>
    </row>
    <row r="108" spans="1:16" x14ac:dyDescent="0.25">
      <c r="A108">
        <v>107</v>
      </c>
      <c r="B108">
        <v>75</v>
      </c>
      <c r="C108" s="1">
        <v>42284.458333333336</v>
      </c>
      <c r="D108">
        <v>0.81359686499999995</v>
      </c>
      <c r="E108">
        <v>3</v>
      </c>
      <c r="F108">
        <v>3</v>
      </c>
      <c r="J108" s="5"/>
      <c r="K108" s="5"/>
      <c r="L108" s="5"/>
      <c r="M108" s="5"/>
      <c r="N108" s="5"/>
    </row>
    <row r="109" spans="1:16" x14ac:dyDescent="0.25">
      <c r="A109">
        <v>108</v>
      </c>
      <c r="B109">
        <v>91</v>
      </c>
      <c r="C109" s="1">
        <v>42284.708333333336</v>
      </c>
      <c r="D109">
        <v>0.83080592900000005</v>
      </c>
      <c r="E109">
        <v>3</v>
      </c>
      <c r="F109">
        <v>3</v>
      </c>
      <c r="J109" s="5"/>
      <c r="K109" s="5"/>
      <c r="L109" s="5"/>
      <c r="M109" s="5"/>
      <c r="O109">
        <f>(LOG((M100-1),2)+O107)/M100</f>
        <v>0.10142387602376074</v>
      </c>
    </row>
    <row r="110" spans="1:16" x14ac:dyDescent="0.25">
      <c r="A110">
        <v>109</v>
      </c>
      <c r="B110">
        <v>79</v>
      </c>
      <c r="C110" s="1">
        <v>42282.708333333336</v>
      </c>
      <c r="D110">
        <v>0.834724825</v>
      </c>
      <c r="E110">
        <v>3</v>
      </c>
      <c r="F110">
        <v>3</v>
      </c>
      <c r="J110" s="5"/>
      <c r="K110" s="5"/>
      <c r="L110" s="5"/>
      <c r="M110" s="5"/>
      <c r="N110" s="5"/>
    </row>
    <row r="111" spans="1:16" x14ac:dyDescent="0.25">
      <c r="A111">
        <v>110</v>
      </c>
      <c r="B111">
        <v>52</v>
      </c>
      <c r="C111" s="1">
        <v>42283.666666666664</v>
      </c>
      <c r="D111">
        <v>0.83779178700000001</v>
      </c>
      <c r="E111">
        <v>3</v>
      </c>
      <c r="F111">
        <v>3</v>
      </c>
      <c r="J111" s="5"/>
      <c r="K111" s="5"/>
      <c r="L111" s="5"/>
      <c r="M111" s="5"/>
      <c r="N111" s="5" t="s">
        <v>17</v>
      </c>
      <c r="O111">
        <f>K102-((K100/M100)*O105)</f>
        <v>0.89299498314242087</v>
      </c>
    </row>
    <row r="112" spans="1:16" x14ac:dyDescent="0.25">
      <c r="A112">
        <v>111</v>
      </c>
      <c r="B112">
        <v>27</v>
      </c>
      <c r="C112" s="1">
        <v>42285.666666666664</v>
      </c>
      <c r="D112">
        <v>0.84511841899999995</v>
      </c>
      <c r="E112">
        <v>3</v>
      </c>
      <c r="F112">
        <v>3</v>
      </c>
    </row>
    <row r="113" spans="1:15" x14ac:dyDescent="0.25">
      <c r="A113">
        <v>112</v>
      </c>
      <c r="B113">
        <v>30</v>
      </c>
      <c r="C113" s="1">
        <v>42284.541666666664</v>
      </c>
      <c r="D113">
        <v>0.84614073899999998</v>
      </c>
      <c r="E113">
        <v>3</v>
      </c>
      <c r="F113">
        <v>3</v>
      </c>
    </row>
    <row r="114" spans="1:15" x14ac:dyDescent="0.25">
      <c r="A114">
        <v>113</v>
      </c>
      <c r="B114">
        <v>84</v>
      </c>
      <c r="C114" s="1">
        <v>42283.625</v>
      </c>
      <c r="D114">
        <v>0.84784460699999997</v>
      </c>
      <c r="E114">
        <v>3</v>
      </c>
      <c r="F114">
        <v>3</v>
      </c>
      <c r="N114" t="s">
        <v>72</v>
      </c>
      <c r="O114">
        <f>O38</f>
        <v>0.20062232431271465</v>
      </c>
    </row>
    <row r="115" spans="1:15" x14ac:dyDescent="0.25">
      <c r="A115">
        <v>114</v>
      </c>
      <c r="B115">
        <v>49</v>
      </c>
      <c r="C115" s="1">
        <v>42285.708333333336</v>
      </c>
      <c r="D115">
        <v>0.84937808800000003</v>
      </c>
      <c r="E115">
        <v>3</v>
      </c>
      <c r="F115">
        <v>3</v>
      </c>
      <c r="N115" t="s">
        <v>58</v>
      </c>
      <c r="O115">
        <f>O39</f>
        <v>0</v>
      </c>
    </row>
    <row r="116" spans="1:15" x14ac:dyDescent="0.25">
      <c r="A116">
        <v>115</v>
      </c>
      <c r="B116">
        <v>99</v>
      </c>
      <c r="C116" s="1">
        <v>42284.791666666664</v>
      </c>
      <c r="D116">
        <v>0.85960129500000004</v>
      </c>
      <c r="E116">
        <v>3</v>
      </c>
      <c r="F116">
        <v>3</v>
      </c>
      <c r="N116" t="s">
        <v>59</v>
      </c>
      <c r="O116">
        <f>O70</f>
        <v>1.0382871112932039</v>
      </c>
    </row>
    <row r="117" spans="1:15" x14ac:dyDescent="0.25">
      <c r="A117">
        <v>116</v>
      </c>
      <c r="B117">
        <v>7</v>
      </c>
      <c r="C117" s="1">
        <v>42286.75</v>
      </c>
      <c r="D117">
        <v>0.86743908700000005</v>
      </c>
      <c r="E117">
        <v>3</v>
      </c>
      <c r="F117">
        <v>3</v>
      </c>
      <c r="N117" t="s">
        <v>60</v>
      </c>
      <c r="O117">
        <f>O103</f>
        <v>0.22228483068568797</v>
      </c>
    </row>
    <row r="118" spans="1:15" x14ac:dyDescent="0.25">
      <c r="A118">
        <v>117</v>
      </c>
      <c r="B118">
        <v>3</v>
      </c>
      <c r="C118" s="1">
        <v>42284.625</v>
      </c>
      <c r="D118">
        <v>0.89487135799999995</v>
      </c>
      <c r="E118">
        <v>3</v>
      </c>
      <c r="F118">
        <v>3</v>
      </c>
      <c r="N118" t="s">
        <v>41</v>
      </c>
      <c r="O118" s="5">
        <f>K102</f>
        <v>1.9998182469603432</v>
      </c>
    </row>
    <row r="119" spans="1:15" x14ac:dyDescent="0.25">
      <c r="A119">
        <v>118</v>
      </c>
      <c r="B119">
        <v>119</v>
      </c>
      <c r="C119" s="1">
        <v>42282.75</v>
      </c>
      <c r="D119">
        <v>0.89793831999999996</v>
      </c>
      <c r="E119">
        <v>3</v>
      </c>
      <c r="F119">
        <v>3</v>
      </c>
    </row>
    <row r="120" spans="1:15" x14ac:dyDescent="0.25">
      <c r="A120">
        <v>119</v>
      </c>
      <c r="B120">
        <v>85</v>
      </c>
      <c r="C120" s="1">
        <v>42284.583333333336</v>
      </c>
      <c r="D120">
        <v>0.90134605599999995</v>
      </c>
      <c r="E120">
        <v>3</v>
      </c>
      <c r="F120">
        <v>3</v>
      </c>
      <c r="N120" t="s">
        <v>42</v>
      </c>
      <c r="O120">
        <f>O118-((K36/M100*O114)+(L36/M100*O115)+(L67/M100*O116)+(L100/M100*O117))</f>
        <v>1.5616145866410773</v>
      </c>
    </row>
    <row r="121" spans="1:15" x14ac:dyDescent="0.25">
      <c r="A121">
        <v>120</v>
      </c>
      <c r="B121">
        <v>45</v>
      </c>
      <c r="C121" s="1">
        <v>42287.666666666664</v>
      </c>
      <c r="D121">
        <v>0.90799114000000003</v>
      </c>
      <c r="E121">
        <v>3</v>
      </c>
      <c r="F121">
        <v>3</v>
      </c>
      <c r="N121" t="s">
        <v>49</v>
      </c>
      <c r="O121">
        <f>O120/(SUM(O114:O117))</f>
        <v>1.0687248250736225</v>
      </c>
    </row>
    <row r="122" spans="1:15" x14ac:dyDescent="0.25">
      <c r="A122">
        <v>121</v>
      </c>
      <c r="B122">
        <v>2</v>
      </c>
      <c r="C122" s="1">
        <v>42286.666666666664</v>
      </c>
      <c r="D122">
        <v>0.91957744100000005</v>
      </c>
      <c r="E122">
        <v>3</v>
      </c>
      <c r="F122">
        <v>3</v>
      </c>
    </row>
    <row r="123" spans="1:15" x14ac:dyDescent="0.25">
      <c r="A123">
        <v>122</v>
      </c>
      <c r="B123">
        <v>121</v>
      </c>
      <c r="C123" s="1">
        <v>42287.708333333336</v>
      </c>
      <c r="D123">
        <v>0.92417788400000001</v>
      </c>
      <c r="E123">
        <v>3</v>
      </c>
      <c r="F123">
        <v>3</v>
      </c>
    </row>
    <row r="124" spans="1:15" x14ac:dyDescent="0.25">
      <c r="A124">
        <v>123</v>
      </c>
      <c r="B124">
        <v>120</v>
      </c>
      <c r="C124" s="1">
        <v>42286.416666666664</v>
      </c>
      <c r="D124">
        <v>0.94700971199999995</v>
      </c>
      <c r="E124">
        <v>3</v>
      </c>
      <c r="F124">
        <v>3</v>
      </c>
    </row>
    <row r="125" spans="1:15" x14ac:dyDescent="0.25">
      <c r="A125">
        <v>124</v>
      </c>
      <c r="B125">
        <v>106</v>
      </c>
      <c r="C125" s="1">
        <v>42286.333333333336</v>
      </c>
      <c r="D125">
        <v>0.95041744800000005</v>
      </c>
      <c r="E125">
        <v>3</v>
      </c>
      <c r="F125">
        <v>3</v>
      </c>
    </row>
    <row r="126" spans="1:15" x14ac:dyDescent="0.25">
      <c r="A126">
        <v>125</v>
      </c>
      <c r="B126">
        <v>32</v>
      </c>
      <c r="C126" s="1">
        <v>42287.375</v>
      </c>
      <c r="D126">
        <v>0.96200374899999996</v>
      </c>
      <c r="E126">
        <v>3</v>
      </c>
      <c r="F126">
        <v>3</v>
      </c>
    </row>
    <row r="127" spans="1:15" x14ac:dyDescent="0.25">
      <c r="A127">
        <v>126</v>
      </c>
      <c r="B127">
        <v>66</v>
      </c>
      <c r="C127" s="1">
        <v>42285.333333333336</v>
      </c>
      <c r="D127">
        <v>1</v>
      </c>
      <c r="E127">
        <v>3</v>
      </c>
      <c r="F127">
        <v>3</v>
      </c>
    </row>
  </sheetData>
  <autoFilter ref="B1:F127">
    <sortState ref="B2:F127">
      <sortCondition ref="D1:D127"/>
    </sortState>
  </autoFilter>
  <mergeCells count="5">
    <mergeCell ref="H33:H34"/>
    <mergeCell ref="H99:H100"/>
    <mergeCell ref="I58:I59"/>
    <mergeCell ref="I99:I100"/>
    <mergeCell ref="G58:G5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topLeftCell="B51" zoomScaleNormal="100" workbookViewId="0">
      <selection activeCell="N113" sqref="N113"/>
    </sheetView>
  </sheetViews>
  <sheetFormatPr defaultRowHeight="15.75" x14ac:dyDescent="0.25"/>
  <cols>
    <col min="1" max="1" width="2.875" hidden="1" customWidth="1"/>
    <col min="2" max="2" width="3.875" customWidth="1"/>
    <col min="3" max="3" width="17.75" customWidth="1"/>
    <col min="4" max="4" width="10.875" customWidth="1"/>
    <col min="5" max="5" width="8.125" customWidth="1"/>
    <col min="6" max="6" width="6.375" customWidth="1"/>
    <col min="7" max="7" width="9.875" customWidth="1"/>
    <col min="8" max="8" width="9.75" customWidth="1"/>
    <col min="9" max="9" width="10.25" customWidth="1"/>
    <col min="11" max="11" width="7.5" customWidth="1"/>
    <col min="13" max="13" width="7.375" customWidth="1"/>
    <col min="14" max="14" width="12.5" customWidth="1"/>
    <col min="15" max="15" width="9.125" customWidth="1"/>
    <col min="16" max="16" width="13.25" customWidth="1"/>
  </cols>
  <sheetData>
    <row r="1" spans="1:14" x14ac:dyDescent="0.25">
      <c r="A1">
        <v>0</v>
      </c>
      <c r="C1" t="s">
        <v>0</v>
      </c>
      <c r="D1" t="s">
        <v>1</v>
      </c>
      <c r="E1" t="s">
        <v>51</v>
      </c>
      <c r="F1" t="s">
        <v>8</v>
      </c>
      <c r="G1" s="3" t="s">
        <v>5</v>
      </c>
      <c r="I1" s="3" t="s">
        <v>9</v>
      </c>
    </row>
    <row r="2" spans="1:14" x14ac:dyDescent="0.25">
      <c r="A2">
        <v>1</v>
      </c>
      <c r="B2">
        <v>29</v>
      </c>
      <c r="C2" s="1">
        <v>42286.166666666664</v>
      </c>
      <c r="D2">
        <v>0</v>
      </c>
      <c r="E2">
        <v>0</v>
      </c>
      <c r="F2">
        <v>0</v>
      </c>
      <c r="G2" s="5"/>
      <c r="H2" s="5"/>
      <c r="I2" s="5"/>
      <c r="J2" s="5"/>
      <c r="K2" s="5"/>
      <c r="L2" s="5"/>
      <c r="M2" s="5"/>
      <c r="N2" s="5"/>
    </row>
    <row r="3" spans="1:14" x14ac:dyDescent="0.25">
      <c r="A3">
        <v>2</v>
      </c>
      <c r="B3">
        <v>97</v>
      </c>
      <c r="C3" s="1">
        <v>42281.125</v>
      </c>
      <c r="D3">
        <v>1.255099E-3</v>
      </c>
      <c r="E3">
        <v>0</v>
      </c>
      <c r="F3">
        <v>0</v>
      </c>
      <c r="G3" s="5"/>
      <c r="H3" s="5"/>
      <c r="I3" s="5"/>
      <c r="J3" s="5"/>
      <c r="K3" s="5"/>
      <c r="L3" s="5"/>
      <c r="M3" s="5"/>
      <c r="N3" s="5"/>
    </row>
    <row r="4" spans="1:14" x14ac:dyDescent="0.25">
      <c r="A4">
        <v>3</v>
      </c>
      <c r="B4">
        <v>9</v>
      </c>
      <c r="C4" s="1">
        <v>42283.166666666664</v>
      </c>
      <c r="D4">
        <v>1.568874E-3</v>
      </c>
      <c r="E4">
        <v>0</v>
      </c>
      <c r="F4">
        <v>0</v>
      </c>
      <c r="G4" s="5"/>
      <c r="H4" s="5"/>
      <c r="I4" s="5"/>
      <c r="J4" s="5"/>
      <c r="K4" s="5"/>
      <c r="L4" s="5"/>
      <c r="M4" s="5"/>
      <c r="N4" s="5"/>
    </row>
    <row r="5" spans="1:14" x14ac:dyDescent="0.25">
      <c r="A5">
        <v>4</v>
      </c>
      <c r="B5">
        <v>93</v>
      </c>
      <c r="C5" s="1">
        <v>42286.125</v>
      </c>
      <c r="D5">
        <v>2.1964229999999999E-3</v>
      </c>
      <c r="E5">
        <v>0</v>
      </c>
      <c r="F5">
        <v>0</v>
      </c>
      <c r="G5" s="5"/>
      <c r="H5" s="5"/>
      <c r="I5" s="5"/>
      <c r="J5" s="5"/>
      <c r="K5" s="5"/>
      <c r="L5" s="5"/>
      <c r="M5" s="5"/>
      <c r="N5" s="5"/>
    </row>
    <row r="6" spans="1:14" x14ac:dyDescent="0.25">
      <c r="A6">
        <v>5</v>
      </c>
      <c r="B6">
        <v>64</v>
      </c>
      <c r="C6" s="1">
        <v>42282.166666666664</v>
      </c>
      <c r="D6">
        <v>3.1377470000000002E-3</v>
      </c>
      <c r="E6">
        <v>0</v>
      </c>
      <c r="F6">
        <v>0</v>
      </c>
      <c r="G6" s="5"/>
      <c r="H6" s="5"/>
      <c r="I6" s="5"/>
      <c r="J6" s="5"/>
      <c r="K6" s="5"/>
      <c r="L6" s="5"/>
      <c r="M6" s="5"/>
      <c r="N6" s="5"/>
    </row>
    <row r="7" spans="1:14" x14ac:dyDescent="0.25">
      <c r="A7">
        <v>6</v>
      </c>
      <c r="B7">
        <v>68</v>
      </c>
      <c r="C7" s="1">
        <v>42287.125</v>
      </c>
      <c r="D7">
        <v>4.0790710000000001E-3</v>
      </c>
      <c r="E7">
        <v>0</v>
      </c>
      <c r="F7">
        <v>0</v>
      </c>
      <c r="G7" s="5"/>
      <c r="H7" s="5"/>
      <c r="I7" s="5"/>
      <c r="J7" s="5"/>
      <c r="K7" s="5"/>
      <c r="L7" s="5"/>
      <c r="M7" s="5"/>
      <c r="N7" s="5"/>
    </row>
    <row r="8" spans="1:14" x14ac:dyDescent="0.25">
      <c r="A8">
        <v>7</v>
      </c>
      <c r="B8">
        <v>18</v>
      </c>
      <c r="C8" s="1">
        <v>42284.125</v>
      </c>
      <c r="D8">
        <v>7.2168179999999998E-3</v>
      </c>
      <c r="E8">
        <v>0</v>
      </c>
      <c r="F8">
        <v>0</v>
      </c>
      <c r="G8" s="5"/>
      <c r="H8" s="5"/>
      <c r="I8" s="5"/>
      <c r="J8" s="5"/>
      <c r="K8" s="5"/>
      <c r="L8" s="5"/>
      <c r="M8" s="5"/>
      <c r="N8" s="5"/>
    </row>
    <row r="9" spans="1:14" x14ac:dyDescent="0.25">
      <c r="A9">
        <v>8</v>
      </c>
      <c r="B9">
        <v>101</v>
      </c>
      <c r="C9" s="1">
        <v>42287.166666666664</v>
      </c>
      <c r="D9">
        <v>8.7856919999999995E-3</v>
      </c>
      <c r="E9">
        <v>0</v>
      </c>
      <c r="F9">
        <v>0</v>
      </c>
      <c r="G9" s="5"/>
      <c r="H9" s="5"/>
      <c r="I9" s="5"/>
      <c r="J9" s="5"/>
      <c r="K9" s="5"/>
      <c r="L9" s="5"/>
      <c r="M9" s="5"/>
      <c r="N9" s="5"/>
    </row>
    <row r="10" spans="1:14" x14ac:dyDescent="0.25">
      <c r="A10">
        <v>9</v>
      </c>
      <c r="B10">
        <v>109</v>
      </c>
      <c r="C10" s="1">
        <v>42283.125</v>
      </c>
      <c r="D10">
        <v>1.066834E-2</v>
      </c>
      <c r="E10">
        <v>0</v>
      </c>
      <c r="F10">
        <v>0</v>
      </c>
      <c r="G10" s="5"/>
      <c r="H10" s="5"/>
      <c r="I10" s="5"/>
      <c r="J10" s="5"/>
      <c r="K10" s="5"/>
      <c r="L10" s="5"/>
      <c r="M10" s="5"/>
      <c r="N10" s="5"/>
    </row>
    <row r="11" spans="1:14" x14ac:dyDescent="0.25">
      <c r="A11">
        <v>10</v>
      </c>
      <c r="B11">
        <v>19</v>
      </c>
      <c r="C11" s="1">
        <v>42281.083333333336</v>
      </c>
      <c r="D11">
        <v>1.6630059999999999E-2</v>
      </c>
      <c r="E11">
        <v>0</v>
      </c>
      <c r="F11">
        <v>0</v>
      </c>
      <c r="G11" s="5"/>
      <c r="H11" s="5"/>
      <c r="I11" s="5"/>
      <c r="J11" s="5"/>
      <c r="K11" s="5"/>
      <c r="L11" s="5"/>
      <c r="M11" s="5"/>
      <c r="N11" s="5"/>
    </row>
    <row r="12" spans="1:14" x14ac:dyDescent="0.25">
      <c r="A12">
        <v>11</v>
      </c>
      <c r="B12">
        <v>102</v>
      </c>
      <c r="C12" s="1">
        <v>42283.083333333336</v>
      </c>
      <c r="D12">
        <v>2.1964230000000001E-2</v>
      </c>
      <c r="E12">
        <v>0</v>
      </c>
      <c r="F12">
        <v>0</v>
      </c>
      <c r="G12" s="5"/>
      <c r="H12" s="5"/>
      <c r="I12" s="5"/>
      <c r="J12" s="5"/>
      <c r="K12" s="5"/>
      <c r="L12" s="5"/>
      <c r="M12" s="5"/>
      <c r="N12" s="5"/>
    </row>
    <row r="13" spans="1:14" x14ac:dyDescent="0.25">
      <c r="A13">
        <v>12</v>
      </c>
      <c r="B13">
        <v>95</v>
      </c>
      <c r="C13" s="1">
        <v>42285.083333333336</v>
      </c>
      <c r="D13">
        <v>2.2905554000000002E-2</v>
      </c>
      <c r="E13">
        <v>0</v>
      </c>
      <c r="F13">
        <v>0</v>
      </c>
      <c r="G13" s="5"/>
      <c r="H13" s="5"/>
      <c r="I13" s="5"/>
      <c r="J13" s="5"/>
      <c r="K13" s="5"/>
      <c r="L13" s="5"/>
      <c r="M13" s="5"/>
      <c r="N13" s="5"/>
    </row>
    <row r="14" spans="1:14" x14ac:dyDescent="0.25">
      <c r="A14">
        <v>13</v>
      </c>
      <c r="B14">
        <v>4</v>
      </c>
      <c r="C14" s="1">
        <v>42282.083333333336</v>
      </c>
      <c r="D14">
        <v>3.0749921999999999E-2</v>
      </c>
      <c r="E14">
        <v>0</v>
      </c>
      <c r="F14">
        <v>0</v>
      </c>
      <c r="G14" s="5"/>
      <c r="H14" s="5"/>
      <c r="I14" s="5"/>
      <c r="J14" s="5"/>
      <c r="K14" s="5"/>
      <c r="L14" s="5"/>
      <c r="M14" s="5"/>
      <c r="N14" s="5"/>
    </row>
    <row r="15" spans="1:14" x14ac:dyDescent="0.25">
      <c r="A15">
        <v>14</v>
      </c>
      <c r="B15">
        <v>51</v>
      </c>
      <c r="C15" s="1">
        <v>42287.083333333336</v>
      </c>
      <c r="D15">
        <v>3.3887669000000002E-2</v>
      </c>
      <c r="E15">
        <v>0</v>
      </c>
      <c r="F15">
        <v>0</v>
      </c>
      <c r="G15" s="5"/>
      <c r="H15" s="5"/>
      <c r="I15" s="5"/>
      <c r="J15" s="5"/>
      <c r="K15" s="5"/>
      <c r="L15" s="5"/>
      <c r="M15" s="5"/>
      <c r="N15" s="5"/>
    </row>
    <row r="16" spans="1:14" x14ac:dyDescent="0.25">
      <c r="A16">
        <v>15</v>
      </c>
      <c r="B16">
        <v>113</v>
      </c>
      <c r="C16" s="1">
        <v>42286.083333333336</v>
      </c>
      <c r="D16">
        <v>3.8280515000000001E-2</v>
      </c>
      <c r="E16">
        <v>0</v>
      </c>
      <c r="F16">
        <v>0</v>
      </c>
      <c r="G16" s="5"/>
      <c r="H16" s="5"/>
      <c r="I16" s="5"/>
      <c r="J16" s="5"/>
      <c r="K16" s="5"/>
      <c r="L16" s="5"/>
      <c r="M16" s="5"/>
      <c r="N16" s="5"/>
    </row>
    <row r="17" spans="1:16" x14ac:dyDescent="0.25">
      <c r="A17">
        <v>16</v>
      </c>
      <c r="B17">
        <v>38</v>
      </c>
      <c r="C17" s="1">
        <v>42281.208333333336</v>
      </c>
      <c r="D17">
        <v>5.4596799000000001E-2</v>
      </c>
      <c r="E17">
        <v>0</v>
      </c>
      <c r="F17">
        <v>0</v>
      </c>
      <c r="G17" s="5"/>
      <c r="H17" s="5"/>
      <c r="I17" s="5"/>
      <c r="J17" s="5"/>
      <c r="K17" s="5"/>
      <c r="L17" s="5"/>
      <c r="M17" s="5"/>
      <c r="N17" s="5"/>
    </row>
    <row r="18" spans="1:16" x14ac:dyDescent="0.25">
      <c r="A18">
        <v>17</v>
      </c>
      <c r="B18">
        <v>89</v>
      </c>
      <c r="C18" s="1">
        <v>42285.208333333336</v>
      </c>
      <c r="D18">
        <v>5.6793221999999997E-2</v>
      </c>
      <c r="E18">
        <v>0</v>
      </c>
      <c r="F18">
        <v>0</v>
      </c>
      <c r="G18" s="5"/>
      <c r="H18" s="5"/>
      <c r="I18" s="5"/>
      <c r="J18" s="5"/>
      <c r="K18" s="5"/>
      <c r="L18" s="5"/>
      <c r="M18" s="5"/>
      <c r="N18" s="5"/>
    </row>
    <row r="19" spans="1:16" x14ac:dyDescent="0.25">
      <c r="A19">
        <v>18</v>
      </c>
      <c r="B19">
        <v>92</v>
      </c>
      <c r="C19" s="1">
        <v>42284.208333333336</v>
      </c>
      <c r="D19">
        <v>6.0244744000000003E-2</v>
      </c>
      <c r="E19">
        <v>0</v>
      </c>
      <c r="F19">
        <v>0</v>
      </c>
      <c r="G19" s="5"/>
      <c r="H19" s="5"/>
      <c r="I19" s="5"/>
      <c r="J19" s="5"/>
      <c r="K19" s="5"/>
      <c r="L19" s="5"/>
      <c r="M19" s="5"/>
      <c r="N19" s="5"/>
    </row>
    <row r="20" spans="1:16" x14ac:dyDescent="0.25">
      <c r="A20">
        <v>20</v>
      </c>
      <c r="B20">
        <v>5</v>
      </c>
      <c r="C20" s="1">
        <v>42287.208333333336</v>
      </c>
      <c r="D20">
        <v>6.0872294E-2</v>
      </c>
      <c r="E20">
        <v>0</v>
      </c>
      <c r="F20">
        <v>0</v>
      </c>
      <c r="G20" s="5"/>
      <c r="H20" s="5"/>
      <c r="I20" s="5"/>
      <c r="J20" s="5"/>
      <c r="K20" s="5"/>
      <c r="L20" s="5"/>
      <c r="M20" s="5"/>
      <c r="N20" s="5"/>
    </row>
    <row r="21" spans="1:16" x14ac:dyDescent="0.25">
      <c r="A21">
        <v>19</v>
      </c>
      <c r="B21">
        <v>88</v>
      </c>
      <c r="C21" s="1">
        <v>42282.041666666664</v>
      </c>
      <c r="D21">
        <v>6.0872294E-2</v>
      </c>
      <c r="E21">
        <v>0</v>
      </c>
      <c r="F21">
        <v>0</v>
      </c>
      <c r="G21" s="5"/>
      <c r="H21" s="5"/>
      <c r="I21" s="5"/>
      <c r="J21" s="5"/>
      <c r="K21" s="5"/>
      <c r="L21" s="5"/>
      <c r="M21" s="5"/>
      <c r="N21" s="5"/>
    </row>
    <row r="22" spans="1:16" x14ac:dyDescent="0.25">
      <c r="A22">
        <v>21</v>
      </c>
      <c r="B22">
        <v>103</v>
      </c>
      <c r="C22" s="1">
        <v>42286.041666666664</v>
      </c>
      <c r="D22">
        <v>6.1499842999999998E-2</v>
      </c>
      <c r="E22">
        <v>0</v>
      </c>
      <c r="F22">
        <v>0</v>
      </c>
      <c r="G22" s="5"/>
      <c r="H22" s="5"/>
      <c r="I22" s="5"/>
      <c r="J22" s="5"/>
      <c r="K22" s="5"/>
      <c r="L22" s="5"/>
      <c r="M22" s="5"/>
      <c r="N22" s="5"/>
    </row>
    <row r="23" spans="1:16" x14ac:dyDescent="0.25">
      <c r="A23">
        <v>22</v>
      </c>
      <c r="B23">
        <v>55</v>
      </c>
      <c r="C23" s="1">
        <v>42286.208333333336</v>
      </c>
      <c r="D23">
        <v>6.8402886999999996E-2</v>
      </c>
      <c r="E23">
        <v>0</v>
      </c>
      <c r="F23">
        <v>0</v>
      </c>
      <c r="G23" s="5"/>
      <c r="H23" s="5"/>
      <c r="I23" s="5"/>
      <c r="J23" s="5"/>
      <c r="K23" s="5"/>
      <c r="L23" s="5"/>
      <c r="M23" s="5"/>
      <c r="N23" s="5"/>
    </row>
    <row r="24" spans="1:16" x14ac:dyDescent="0.25">
      <c r="A24">
        <v>23</v>
      </c>
      <c r="B24">
        <v>77</v>
      </c>
      <c r="C24" s="1">
        <v>42287.041666666664</v>
      </c>
      <c r="D24">
        <v>6.8402886999999996E-2</v>
      </c>
      <c r="E24">
        <v>0</v>
      </c>
      <c r="F24">
        <v>0</v>
      </c>
      <c r="G24" s="5"/>
      <c r="H24" s="5"/>
      <c r="I24" s="5"/>
      <c r="J24" s="5"/>
      <c r="K24" s="5"/>
      <c r="L24" s="5"/>
      <c r="M24" s="5"/>
      <c r="N24" s="5"/>
    </row>
    <row r="25" spans="1:16" x14ac:dyDescent="0.25">
      <c r="A25">
        <v>24</v>
      </c>
      <c r="B25">
        <v>115</v>
      </c>
      <c r="C25" s="1">
        <v>42283.041666666664</v>
      </c>
      <c r="D25">
        <v>7.7188578999999993E-2</v>
      </c>
      <c r="E25">
        <v>0</v>
      </c>
      <c r="F25">
        <v>0</v>
      </c>
      <c r="G25" s="22">
        <v>0.54123956300516107</v>
      </c>
      <c r="H25" s="5"/>
      <c r="I25" s="5"/>
      <c r="J25" s="5"/>
      <c r="K25" s="5"/>
      <c r="L25" s="5"/>
      <c r="M25" s="5"/>
      <c r="N25" s="5"/>
    </row>
    <row r="26" spans="1:16" x14ac:dyDescent="0.25">
      <c r="A26">
        <v>25</v>
      </c>
      <c r="B26">
        <v>123</v>
      </c>
      <c r="C26" s="1">
        <v>42281.041666666664</v>
      </c>
      <c r="D26">
        <v>8.0012551000000001E-2</v>
      </c>
      <c r="E26">
        <v>0</v>
      </c>
      <c r="F26">
        <v>0</v>
      </c>
      <c r="G26" s="22"/>
      <c r="H26" s="25">
        <v>0.50055733214925802</v>
      </c>
      <c r="I26" s="22">
        <f>SUM(D26:D27)/2</f>
        <v>8.1581424499999999E-2</v>
      </c>
      <c r="J26" s="5"/>
      <c r="K26" s="5"/>
      <c r="L26" s="5"/>
      <c r="M26" s="5"/>
      <c r="N26" s="5"/>
    </row>
    <row r="27" spans="1:16" x14ac:dyDescent="0.25">
      <c r="A27">
        <v>26</v>
      </c>
      <c r="B27">
        <v>54</v>
      </c>
      <c r="C27" s="1">
        <v>42284.041666666664</v>
      </c>
      <c r="D27">
        <v>8.3150297999999997E-2</v>
      </c>
      <c r="E27">
        <v>1</v>
      </c>
      <c r="F27">
        <v>1</v>
      </c>
      <c r="G27" s="23">
        <v>0.60303653217709996</v>
      </c>
      <c r="H27" s="25"/>
      <c r="I27" s="22"/>
      <c r="J27" s="5"/>
      <c r="K27" s="5"/>
      <c r="L27" s="5"/>
      <c r="M27" s="5"/>
      <c r="N27" s="5"/>
    </row>
    <row r="28" spans="1:16" x14ac:dyDescent="0.25">
      <c r="A28">
        <v>27</v>
      </c>
      <c r="B28">
        <v>108</v>
      </c>
      <c r="C28" s="1">
        <v>42285</v>
      </c>
      <c r="D28">
        <v>0.13837464699999999</v>
      </c>
      <c r="E28">
        <v>1</v>
      </c>
      <c r="F28">
        <v>1</v>
      </c>
      <c r="G28" s="23"/>
      <c r="H28" s="23">
        <v>0.67053100104281516</v>
      </c>
      <c r="I28" s="6"/>
      <c r="J28" s="5"/>
      <c r="K28" s="5"/>
      <c r="L28" s="5"/>
      <c r="M28" s="5"/>
      <c r="N28" s="5"/>
    </row>
    <row r="29" spans="1:16" x14ac:dyDescent="0.25">
      <c r="A29">
        <v>28</v>
      </c>
      <c r="B29">
        <v>57</v>
      </c>
      <c r="C29" s="1">
        <v>42282.25</v>
      </c>
      <c r="D29">
        <v>0.13900219599999999</v>
      </c>
      <c r="E29">
        <v>1</v>
      </c>
      <c r="F29">
        <v>0</v>
      </c>
      <c r="G29" s="23">
        <v>0.63005905141250151</v>
      </c>
      <c r="H29" s="23"/>
      <c r="I29" s="6"/>
      <c r="J29" s="5"/>
      <c r="K29" s="5"/>
      <c r="L29" s="5"/>
      <c r="M29" s="5"/>
      <c r="N29" s="5"/>
    </row>
    <row r="30" spans="1:16" x14ac:dyDescent="0.25">
      <c r="A30">
        <v>29</v>
      </c>
      <c r="B30">
        <v>37</v>
      </c>
      <c r="C30" s="1">
        <v>42284</v>
      </c>
      <c r="D30">
        <v>0.148729212</v>
      </c>
      <c r="E30">
        <v>1</v>
      </c>
      <c r="F30">
        <v>1</v>
      </c>
      <c r="G30" s="23"/>
      <c r="H30" s="23">
        <v>0.68658544447304648</v>
      </c>
      <c r="I30" s="6"/>
      <c r="K30" t="s">
        <v>6</v>
      </c>
      <c r="L30" t="s">
        <v>7</v>
      </c>
      <c r="N30" s="5"/>
    </row>
    <row r="31" spans="1:16" x14ac:dyDescent="0.25">
      <c r="A31">
        <v>30</v>
      </c>
      <c r="B31">
        <v>41</v>
      </c>
      <c r="C31" s="1">
        <v>42282</v>
      </c>
      <c r="D31">
        <v>0.154690932</v>
      </c>
      <c r="E31">
        <v>1</v>
      </c>
      <c r="F31">
        <v>1</v>
      </c>
      <c r="G31" s="23">
        <v>0.73497349100127685</v>
      </c>
      <c r="H31" s="23"/>
      <c r="I31" s="6"/>
      <c r="J31">
        <v>0</v>
      </c>
      <c r="K31" s="2">
        <f>COUNTIF($F$2:$F$26,J31)</f>
        <v>25</v>
      </c>
      <c r="L31" s="4">
        <f>COUNTIF($F$27:$F$57,J31)</f>
        <v>6</v>
      </c>
      <c r="M31">
        <f t="shared" ref="M31:M32" si="0">SUM(K31:L31)</f>
        <v>31</v>
      </c>
      <c r="N31" s="5"/>
      <c r="O31">
        <f>(-K31/K35*LOG(K31/K35,2))</f>
        <v>0</v>
      </c>
      <c r="P31" s="10">
        <f>(-L31/L35*LOG(L31/L35,2))</f>
        <v>0.45856138251594564</v>
      </c>
    </row>
    <row r="32" spans="1:16" x14ac:dyDescent="0.25">
      <c r="A32">
        <v>32</v>
      </c>
      <c r="B32">
        <v>10</v>
      </c>
      <c r="C32" s="1">
        <v>42283.25</v>
      </c>
      <c r="D32">
        <v>0.15877000299999999</v>
      </c>
      <c r="E32">
        <v>1</v>
      </c>
      <c r="F32">
        <v>0</v>
      </c>
      <c r="G32" s="23"/>
      <c r="H32" s="23">
        <v>0.69385653411072057</v>
      </c>
      <c r="I32" s="6"/>
      <c r="J32">
        <v>1</v>
      </c>
      <c r="K32" s="2">
        <f t="shared" ref="K32:K34" si="1">COUNTIF($F$2:$F$26,J32)</f>
        <v>0</v>
      </c>
      <c r="L32" s="4">
        <f t="shared" ref="L32:L34" si="2">COUNTIF($F$27:$F$57,J32)</f>
        <v>24</v>
      </c>
      <c r="M32">
        <f t="shared" si="0"/>
        <v>24</v>
      </c>
      <c r="N32" s="5"/>
      <c r="O32" s="10" t="s">
        <v>64</v>
      </c>
      <c r="P32">
        <f>(-L32/L35*LOG(L32/L35,2))</f>
        <v>0.28585843328958893</v>
      </c>
    </row>
    <row r="33" spans="1:16" x14ac:dyDescent="0.25">
      <c r="A33">
        <v>31</v>
      </c>
      <c r="B33">
        <v>78</v>
      </c>
      <c r="C33" s="1">
        <v>42281.25</v>
      </c>
      <c r="D33">
        <v>0.15877000299999999</v>
      </c>
      <c r="E33">
        <v>1</v>
      </c>
      <c r="F33">
        <v>0</v>
      </c>
      <c r="G33" s="26">
        <v>0.64713772856757346</v>
      </c>
      <c r="H33" s="23"/>
      <c r="I33" s="22"/>
      <c r="J33">
        <v>2</v>
      </c>
      <c r="K33" s="2">
        <f t="shared" si="1"/>
        <v>0</v>
      </c>
      <c r="L33" s="4">
        <f t="shared" si="2"/>
        <v>1</v>
      </c>
      <c r="M33">
        <f>SUM(K33:L33)</f>
        <v>1</v>
      </c>
      <c r="N33" s="5"/>
      <c r="O33" s="10" t="s">
        <v>31</v>
      </c>
      <c r="P33">
        <f>(-L33/L35*LOG(L33/L35,2))</f>
        <v>0.15981278420602824</v>
      </c>
    </row>
    <row r="34" spans="1:16" x14ac:dyDescent="0.25">
      <c r="A34">
        <v>33</v>
      </c>
      <c r="B34">
        <v>117</v>
      </c>
      <c r="C34" s="1">
        <v>42288</v>
      </c>
      <c r="D34">
        <v>0.159397553</v>
      </c>
      <c r="E34">
        <v>1</v>
      </c>
      <c r="F34">
        <v>1</v>
      </c>
      <c r="G34" s="26"/>
      <c r="H34" s="23">
        <v>0.69331861390176674</v>
      </c>
      <c r="I34" s="22"/>
      <c r="J34">
        <v>3</v>
      </c>
      <c r="K34" s="2">
        <f t="shared" si="1"/>
        <v>0</v>
      </c>
      <c r="L34" s="4">
        <f t="shared" si="2"/>
        <v>0</v>
      </c>
      <c r="M34">
        <f>SUM(K34:L34)</f>
        <v>0</v>
      </c>
      <c r="N34" s="5"/>
      <c r="O34" s="10" t="s">
        <v>10</v>
      </c>
      <c r="P34" s="10" t="s">
        <v>30</v>
      </c>
    </row>
    <row r="35" spans="1:16" x14ac:dyDescent="0.25">
      <c r="A35">
        <v>34</v>
      </c>
      <c r="B35">
        <v>42</v>
      </c>
      <c r="C35" s="1">
        <v>42284.25</v>
      </c>
      <c r="D35">
        <v>0.165359272</v>
      </c>
      <c r="E35">
        <v>1</v>
      </c>
      <c r="F35">
        <v>0</v>
      </c>
      <c r="G35" s="16"/>
      <c r="H35" s="23"/>
      <c r="I35" s="6"/>
      <c r="K35">
        <f>SUM(K31:K34)</f>
        <v>25</v>
      </c>
      <c r="L35">
        <f>SUM(L31:L34)</f>
        <v>31</v>
      </c>
      <c r="M35">
        <f>SUM(K35:L35)</f>
        <v>56</v>
      </c>
      <c r="N35" s="5"/>
    </row>
    <row r="36" spans="1:16" x14ac:dyDescent="0.25">
      <c r="A36">
        <v>35</v>
      </c>
      <c r="B36">
        <v>44</v>
      </c>
      <c r="C36" s="1">
        <v>42286.25</v>
      </c>
      <c r="D36">
        <v>0.18042045800000001</v>
      </c>
      <c r="E36">
        <v>1</v>
      </c>
      <c r="F36">
        <v>0</v>
      </c>
      <c r="G36" s="6"/>
      <c r="H36" s="11"/>
      <c r="I36" s="8"/>
      <c r="J36" s="5"/>
      <c r="K36" s="5"/>
      <c r="L36" s="5"/>
      <c r="M36" s="5"/>
      <c r="N36" s="5"/>
    </row>
    <row r="37" spans="1:16" x14ac:dyDescent="0.25">
      <c r="A37">
        <v>36</v>
      </c>
      <c r="B37">
        <v>76</v>
      </c>
      <c r="C37" s="1">
        <v>42287.25</v>
      </c>
      <c r="D37">
        <v>0.18387197999999999</v>
      </c>
      <c r="E37">
        <v>1</v>
      </c>
      <c r="F37">
        <v>0</v>
      </c>
      <c r="G37" s="6"/>
      <c r="H37" s="8"/>
      <c r="I37" s="8"/>
      <c r="J37" s="5" t="s">
        <v>16</v>
      </c>
      <c r="K37" s="5">
        <f>(-M31/M35*LOG(M31/M35,2))+(-M32/M35*LOG(M32/M35,2))+(-M33/M35*LOG(M33/M35,2))</f>
        <v>1.0998694642129456</v>
      </c>
      <c r="L37" s="5"/>
      <c r="M37" s="5"/>
      <c r="N37" s="5" t="s">
        <v>11</v>
      </c>
      <c r="O37">
        <f>SUM(O31:O34)</f>
        <v>0</v>
      </c>
    </row>
    <row r="38" spans="1:16" x14ac:dyDescent="0.25">
      <c r="A38">
        <v>37</v>
      </c>
      <c r="B38">
        <v>94</v>
      </c>
      <c r="C38" s="1">
        <v>42285.958333333336</v>
      </c>
      <c r="D38">
        <v>0.18983369899999999</v>
      </c>
      <c r="E38">
        <v>1</v>
      </c>
      <c r="F38">
        <v>1</v>
      </c>
      <c r="G38" s="6"/>
      <c r="H38" s="6"/>
      <c r="I38" s="7"/>
      <c r="J38" s="5"/>
      <c r="K38" s="5"/>
      <c r="L38" s="5"/>
      <c r="M38" s="5"/>
      <c r="N38" s="5" t="s">
        <v>12</v>
      </c>
      <c r="O38">
        <f>SUM(P31:P34)</f>
        <v>0.9042326000115628</v>
      </c>
    </row>
    <row r="39" spans="1:16" x14ac:dyDescent="0.25">
      <c r="A39">
        <v>38</v>
      </c>
      <c r="B39">
        <v>58</v>
      </c>
      <c r="C39" s="1">
        <v>42281.958333333336</v>
      </c>
      <c r="D39">
        <v>0.218387198</v>
      </c>
      <c r="E39">
        <v>1</v>
      </c>
      <c r="F39">
        <v>1</v>
      </c>
      <c r="G39" s="6"/>
      <c r="H39" s="6"/>
      <c r="I39" s="5"/>
      <c r="J39" s="5"/>
      <c r="K39" s="5"/>
      <c r="L39" s="5"/>
      <c r="M39" s="5"/>
      <c r="N39" s="5"/>
    </row>
    <row r="40" spans="1:16" x14ac:dyDescent="0.25">
      <c r="A40">
        <v>39</v>
      </c>
      <c r="B40">
        <v>82</v>
      </c>
      <c r="C40" s="1">
        <v>42282.958333333336</v>
      </c>
      <c r="D40">
        <v>0.22654534000000001</v>
      </c>
      <c r="E40">
        <v>1</v>
      </c>
      <c r="F40">
        <v>1</v>
      </c>
      <c r="G40" s="6"/>
      <c r="H40" s="5"/>
      <c r="I40" s="5"/>
      <c r="J40" s="5"/>
      <c r="K40" s="5"/>
      <c r="L40" s="5"/>
      <c r="M40" s="5"/>
      <c r="N40" s="5" t="s">
        <v>13</v>
      </c>
      <c r="O40">
        <f>K35/M35*O37+L35/M35*O38</f>
        <v>0.50055733214925802</v>
      </c>
    </row>
    <row r="41" spans="1:16" x14ac:dyDescent="0.25">
      <c r="A41">
        <v>40</v>
      </c>
      <c r="B41">
        <v>31</v>
      </c>
      <c r="C41" s="1">
        <v>42283.958333333336</v>
      </c>
      <c r="D41">
        <v>0.22874176299999999</v>
      </c>
      <c r="E41">
        <v>1</v>
      </c>
      <c r="F41">
        <v>1</v>
      </c>
      <c r="G41" s="5"/>
      <c r="H41" s="5"/>
      <c r="I41" s="5"/>
      <c r="J41" s="5"/>
      <c r="K41" s="5"/>
      <c r="L41" s="5"/>
      <c r="M41" s="5"/>
      <c r="N41" s="5"/>
    </row>
    <row r="42" spans="1:16" x14ac:dyDescent="0.25">
      <c r="A42">
        <v>41</v>
      </c>
      <c r="B42">
        <v>20</v>
      </c>
      <c r="C42" s="1">
        <v>42286.958333333336</v>
      </c>
      <c r="D42">
        <v>0.22968308800000001</v>
      </c>
      <c r="E42">
        <v>1</v>
      </c>
      <c r="F42">
        <v>1</v>
      </c>
      <c r="G42" s="5"/>
      <c r="H42" s="5"/>
      <c r="I42" s="5"/>
      <c r="J42" s="5"/>
      <c r="K42" s="5"/>
      <c r="L42" s="5"/>
      <c r="M42" s="5"/>
      <c r="N42" s="5" t="s">
        <v>15</v>
      </c>
      <c r="O42">
        <f>LOG((3^4-2),2)-(4*K37-(4*O37)-(2*O38))</f>
        <v>3.7127680913484462</v>
      </c>
    </row>
    <row r="43" spans="1:16" x14ac:dyDescent="0.25">
      <c r="A43">
        <v>42</v>
      </c>
      <c r="B43">
        <v>16</v>
      </c>
      <c r="C43" s="1">
        <v>42287.958333333336</v>
      </c>
      <c r="D43">
        <v>0.27894571699999998</v>
      </c>
      <c r="E43">
        <v>1</v>
      </c>
      <c r="F43">
        <v>1</v>
      </c>
      <c r="G43" s="5"/>
      <c r="H43" s="5"/>
      <c r="I43" s="5"/>
      <c r="J43" s="5"/>
      <c r="K43" s="5"/>
      <c r="L43" s="5"/>
      <c r="M43" s="5"/>
      <c r="N43" s="5"/>
    </row>
    <row r="44" spans="1:16" x14ac:dyDescent="0.25">
      <c r="A44">
        <v>43</v>
      </c>
      <c r="B44">
        <v>90</v>
      </c>
      <c r="C44" s="1">
        <v>42285.916666666664</v>
      </c>
      <c r="D44">
        <v>0.30310637000000001</v>
      </c>
      <c r="E44">
        <v>1</v>
      </c>
      <c r="F44">
        <v>1</v>
      </c>
      <c r="G44" s="5"/>
      <c r="H44" s="5"/>
      <c r="I44" s="5"/>
      <c r="J44" s="5"/>
      <c r="K44" s="5"/>
      <c r="L44" s="5"/>
      <c r="M44" s="5"/>
      <c r="O44">
        <f>(LOG((M35-1),2)+O42)/M35</f>
        <v>0.16953799651559118</v>
      </c>
    </row>
    <row r="45" spans="1:16" x14ac:dyDescent="0.25">
      <c r="A45">
        <v>44</v>
      </c>
      <c r="B45">
        <v>114</v>
      </c>
      <c r="C45" s="1">
        <v>42281.916666666664</v>
      </c>
      <c r="D45">
        <v>0.317226232</v>
      </c>
      <c r="E45">
        <v>1</v>
      </c>
      <c r="F45">
        <v>1</v>
      </c>
      <c r="G45" s="5"/>
      <c r="H45" s="5"/>
      <c r="I45" s="5"/>
      <c r="J45" s="5"/>
      <c r="K45" s="5"/>
      <c r="L45" s="5"/>
      <c r="M45" s="5"/>
      <c r="N45" s="5"/>
    </row>
    <row r="46" spans="1:16" x14ac:dyDescent="0.25">
      <c r="A46">
        <v>45</v>
      </c>
      <c r="B46">
        <v>35</v>
      </c>
      <c r="C46" s="1">
        <v>42282.916666666664</v>
      </c>
      <c r="D46">
        <v>0.317853781</v>
      </c>
      <c r="E46">
        <v>1</v>
      </c>
      <c r="F46">
        <v>1</v>
      </c>
      <c r="G46" s="5"/>
      <c r="H46" s="5"/>
      <c r="I46" s="5"/>
      <c r="J46" s="5"/>
      <c r="K46" s="5"/>
      <c r="L46" s="5"/>
      <c r="M46" s="5"/>
      <c r="N46" s="5" t="s">
        <v>48</v>
      </c>
      <c r="O46">
        <f>K37-((K35/M35)*O40)</f>
        <v>0.87640636950345541</v>
      </c>
    </row>
    <row r="47" spans="1:16" x14ac:dyDescent="0.25">
      <c r="A47">
        <v>46</v>
      </c>
      <c r="B47">
        <v>40</v>
      </c>
      <c r="C47" s="1">
        <v>42284.916666666664</v>
      </c>
      <c r="D47">
        <v>0.31816755600000002</v>
      </c>
      <c r="E47">
        <v>1</v>
      </c>
      <c r="F47">
        <v>1</v>
      </c>
      <c r="G47" s="5"/>
      <c r="H47" s="5"/>
      <c r="I47" s="5"/>
      <c r="J47" s="5"/>
      <c r="K47" s="5"/>
      <c r="L47" s="5"/>
      <c r="M47" s="5"/>
      <c r="N47" s="5"/>
    </row>
    <row r="48" spans="1:16" x14ac:dyDescent="0.25">
      <c r="A48">
        <v>47</v>
      </c>
      <c r="B48">
        <v>46</v>
      </c>
      <c r="C48" s="1">
        <v>42287.916666666664</v>
      </c>
      <c r="D48">
        <v>0.37150925600000001</v>
      </c>
      <c r="E48">
        <v>1</v>
      </c>
      <c r="F48">
        <v>1</v>
      </c>
      <c r="G48" s="5"/>
      <c r="H48" s="5"/>
      <c r="I48" s="5"/>
      <c r="J48" s="5"/>
      <c r="K48" s="5"/>
      <c r="L48" s="5"/>
      <c r="M48" s="5"/>
      <c r="N48" s="5"/>
    </row>
    <row r="49" spans="1:16" x14ac:dyDescent="0.25">
      <c r="A49">
        <v>48</v>
      </c>
      <c r="B49">
        <v>50</v>
      </c>
      <c r="C49" s="1">
        <v>42282.375</v>
      </c>
      <c r="D49">
        <v>0.39347348599999998</v>
      </c>
      <c r="E49">
        <v>1</v>
      </c>
      <c r="F49">
        <v>1</v>
      </c>
      <c r="G49" s="5"/>
      <c r="H49" s="5"/>
      <c r="I49" s="5"/>
      <c r="J49" s="5"/>
      <c r="K49" s="5"/>
      <c r="L49" s="5"/>
      <c r="M49" s="5"/>
      <c r="N49" s="5"/>
    </row>
    <row r="50" spans="1:16" x14ac:dyDescent="0.25">
      <c r="A50">
        <v>49</v>
      </c>
      <c r="B50">
        <v>47</v>
      </c>
      <c r="C50" s="1">
        <v>42283.875</v>
      </c>
      <c r="D50">
        <v>0.39629745799999999</v>
      </c>
      <c r="E50">
        <v>1</v>
      </c>
      <c r="F50">
        <v>1</v>
      </c>
      <c r="G50" s="5"/>
      <c r="H50" s="5"/>
      <c r="I50" s="5"/>
      <c r="J50" s="5"/>
      <c r="K50" s="5"/>
      <c r="L50" s="5"/>
      <c r="M50" s="5"/>
      <c r="N50" s="5"/>
    </row>
    <row r="51" spans="1:16" x14ac:dyDescent="0.25">
      <c r="A51">
        <v>50</v>
      </c>
      <c r="B51">
        <v>125</v>
      </c>
      <c r="C51" s="1">
        <v>42286.875</v>
      </c>
      <c r="D51">
        <v>0.39974897999999998</v>
      </c>
      <c r="E51">
        <v>1</v>
      </c>
      <c r="F51">
        <v>2</v>
      </c>
      <c r="G51" s="5"/>
      <c r="H51" s="5">
        <v>1.2073572959232046</v>
      </c>
      <c r="I51" s="5"/>
      <c r="J51" s="5"/>
      <c r="K51" s="5"/>
      <c r="L51" s="5"/>
      <c r="M51" s="5"/>
      <c r="N51" s="5"/>
    </row>
    <row r="52" spans="1:16" x14ac:dyDescent="0.25">
      <c r="A52">
        <v>51</v>
      </c>
      <c r="B52">
        <v>118</v>
      </c>
      <c r="C52" s="1">
        <v>42282.875</v>
      </c>
      <c r="D52">
        <v>0.41669281499999999</v>
      </c>
      <c r="E52">
        <v>1</v>
      </c>
      <c r="F52">
        <v>1</v>
      </c>
      <c r="G52" s="5">
        <v>1.205492765792219</v>
      </c>
      <c r="H52" s="5"/>
      <c r="I52" s="5"/>
      <c r="J52" s="5"/>
      <c r="K52" s="5"/>
      <c r="L52" s="5"/>
      <c r="M52" s="5"/>
      <c r="N52" s="5"/>
    </row>
    <row r="53" spans="1:16" x14ac:dyDescent="0.25">
      <c r="A53">
        <v>52</v>
      </c>
      <c r="B53">
        <v>33</v>
      </c>
      <c r="C53" s="1">
        <v>42283.291666666664</v>
      </c>
      <c r="D53">
        <v>0.42453718200000001</v>
      </c>
      <c r="E53">
        <v>1</v>
      </c>
      <c r="F53">
        <v>1</v>
      </c>
      <c r="G53" s="7"/>
      <c r="H53" s="7">
        <v>1.2022850668118363</v>
      </c>
      <c r="I53" s="5"/>
      <c r="J53" s="5"/>
      <c r="K53" s="5"/>
      <c r="L53" s="5"/>
      <c r="M53" s="5"/>
      <c r="N53" s="5"/>
    </row>
    <row r="54" spans="1:16" x14ac:dyDescent="0.25">
      <c r="A54">
        <v>53</v>
      </c>
      <c r="B54">
        <v>65</v>
      </c>
      <c r="C54" s="1">
        <v>42282.291666666664</v>
      </c>
      <c r="D54">
        <v>0.427988704</v>
      </c>
      <c r="E54">
        <v>1</v>
      </c>
      <c r="F54">
        <v>1</v>
      </c>
      <c r="G54" s="7">
        <v>1.1976783245475193</v>
      </c>
      <c r="H54" s="7"/>
      <c r="I54" s="5"/>
      <c r="J54" s="5"/>
      <c r="K54" s="5"/>
      <c r="L54" s="5"/>
      <c r="M54" s="5"/>
      <c r="N54" s="5"/>
    </row>
    <row r="55" spans="1:16" x14ac:dyDescent="0.25">
      <c r="A55">
        <v>54</v>
      </c>
      <c r="B55">
        <v>13</v>
      </c>
      <c r="C55" s="1">
        <v>42285.875</v>
      </c>
      <c r="D55">
        <v>0.44116724200000001</v>
      </c>
      <c r="E55">
        <v>1</v>
      </c>
      <c r="F55">
        <v>1</v>
      </c>
      <c r="G55" s="7"/>
      <c r="H55" s="6">
        <v>1.1915950324244364</v>
      </c>
      <c r="I55" s="5"/>
      <c r="J55" s="5"/>
      <c r="K55" s="5"/>
      <c r="L55" s="5"/>
      <c r="M55" s="5"/>
      <c r="N55" s="5"/>
    </row>
    <row r="56" spans="1:16" x14ac:dyDescent="0.25">
      <c r="A56">
        <v>55</v>
      </c>
      <c r="B56">
        <v>72</v>
      </c>
      <c r="C56" s="1">
        <v>42285.291666666664</v>
      </c>
      <c r="D56">
        <v>0.44650141199999999</v>
      </c>
      <c r="E56">
        <v>1</v>
      </c>
      <c r="F56">
        <v>1</v>
      </c>
      <c r="G56" s="6">
        <v>1.1839310617836314</v>
      </c>
      <c r="H56" s="6"/>
      <c r="I56" s="5"/>
      <c r="J56" s="5"/>
      <c r="K56" s="5"/>
      <c r="L56" s="5"/>
      <c r="M56" s="5"/>
      <c r="N56" s="5"/>
    </row>
    <row r="57" spans="1:16" x14ac:dyDescent="0.25">
      <c r="A57">
        <v>56</v>
      </c>
      <c r="B57">
        <v>36</v>
      </c>
      <c r="C57" s="1">
        <v>42281.833333333336</v>
      </c>
      <c r="D57">
        <v>0.446815187</v>
      </c>
      <c r="E57">
        <v>1</v>
      </c>
      <c r="F57">
        <v>1</v>
      </c>
      <c r="G57" s="6"/>
      <c r="H57" s="14">
        <v>1.174548093305436</v>
      </c>
      <c r="I57" s="22">
        <f>SUM(D57:D58)/2</f>
        <v>0.45497332950000002</v>
      </c>
      <c r="J57" s="5"/>
      <c r="K57" s="5"/>
      <c r="L57" s="5"/>
      <c r="M57" s="5"/>
      <c r="N57" s="5"/>
    </row>
    <row r="58" spans="1:16" x14ac:dyDescent="0.25">
      <c r="A58">
        <v>57</v>
      </c>
      <c r="B58">
        <v>39</v>
      </c>
      <c r="C58" s="1">
        <v>42282.5</v>
      </c>
      <c r="D58">
        <v>0.46313147199999999</v>
      </c>
      <c r="E58">
        <v>2</v>
      </c>
      <c r="F58">
        <v>2</v>
      </c>
      <c r="G58" s="6">
        <v>1.2246012464859335</v>
      </c>
      <c r="H58" s="14"/>
      <c r="I58" s="22"/>
      <c r="J58" s="5"/>
      <c r="K58" s="5"/>
      <c r="L58" s="5"/>
      <c r="M58" s="5"/>
      <c r="N58" s="5"/>
    </row>
    <row r="59" spans="1:16" x14ac:dyDescent="0.25">
      <c r="A59">
        <v>58</v>
      </c>
      <c r="B59">
        <v>74</v>
      </c>
      <c r="C59" s="1">
        <v>42284.875</v>
      </c>
      <c r="D59">
        <v>0.47003451499999999</v>
      </c>
      <c r="E59">
        <v>2</v>
      </c>
      <c r="F59">
        <v>1</v>
      </c>
      <c r="G59" s="6"/>
      <c r="H59" s="6">
        <v>1.2140382979857489</v>
      </c>
      <c r="I59" s="5"/>
      <c r="J59" s="5"/>
      <c r="K59" s="5"/>
      <c r="L59" s="5"/>
      <c r="M59" s="5"/>
      <c r="N59" s="5"/>
    </row>
    <row r="60" spans="1:16" x14ac:dyDescent="0.25">
      <c r="A60">
        <v>59</v>
      </c>
      <c r="B60">
        <v>116</v>
      </c>
      <c r="C60" s="1">
        <v>42281.666666666664</v>
      </c>
      <c r="D60">
        <v>0.47285848800000002</v>
      </c>
      <c r="E60">
        <v>2</v>
      </c>
      <c r="F60">
        <v>2</v>
      </c>
      <c r="G60" s="6">
        <v>1.2566280127767269</v>
      </c>
      <c r="H60" s="6"/>
      <c r="I60" s="5"/>
      <c r="J60" s="5"/>
      <c r="K60" s="5"/>
      <c r="L60" s="5"/>
      <c r="M60" s="5"/>
      <c r="N60" s="5"/>
    </row>
    <row r="61" spans="1:16" x14ac:dyDescent="0.25">
      <c r="A61">
        <v>60</v>
      </c>
      <c r="B61">
        <v>104</v>
      </c>
      <c r="C61" s="1">
        <v>42287.875</v>
      </c>
      <c r="D61">
        <v>0.47536868500000001</v>
      </c>
      <c r="E61">
        <v>2</v>
      </c>
      <c r="F61">
        <v>1</v>
      </c>
      <c r="G61" s="6"/>
      <c r="H61" s="15">
        <v>1.2446624846040044</v>
      </c>
      <c r="I61" s="6"/>
      <c r="K61" t="s">
        <v>6</v>
      </c>
      <c r="L61" t="s">
        <v>7</v>
      </c>
      <c r="N61" s="5"/>
    </row>
    <row r="62" spans="1:16" x14ac:dyDescent="0.25">
      <c r="A62">
        <v>61</v>
      </c>
      <c r="B62">
        <v>24</v>
      </c>
      <c r="C62" s="1">
        <v>42281.791666666664</v>
      </c>
      <c r="D62">
        <v>0.48164417900000001</v>
      </c>
      <c r="E62">
        <v>2</v>
      </c>
      <c r="F62">
        <v>2</v>
      </c>
      <c r="G62" s="6">
        <v>1.282669212425616</v>
      </c>
      <c r="H62" s="15"/>
      <c r="I62" s="6"/>
      <c r="J62">
        <v>0</v>
      </c>
      <c r="K62" s="2">
        <f>COUNTIF($F$2:$F$57,J62)</f>
        <v>31</v>
      </c>
      <c r="L62" s="4">
        <f>COUNTIF($F$58:$F$93,J62)</f>
        <v>0</v>
      </c>
      <c r="M62">
        <f t="shared" ref="M62:M63" si="3">SUM(K62:L62)</f>
        <v>31</v>
      </c>
      <c r="N62" s="5"/>
      <c r="O62">
        <f>(-K62/K66*LOG(K62/K66,2))</f>
        <v>0.47228423146058207</v>
      </c>
      <c r="P62" s="10" t="s">
        <v>14</v>
      </c>
    </row>
    <row r="63" spans="1:16" x14ac:dyDescent="0.25">
      <c r="A63">
        <v>62</v>
      </c>
      <c r="B63">
        <v>81</v>
      </c>
      <c r="C63" s="1">
        <v>42284.291666666664</v>
      </c>
      <c r="D63">
        <v>0.48227172899999998</v>
      </c>
      <c r="E63">
        <v>2</v>
      </c>
      <c r="F63">
        <v>1</v>
      </c>
      <c r="G63" s="6"/>
      <c r="H63" s="6">
        <v>1.268989109621893</v>
      </c>
      <c r="I63" s="6"/>
      <c r="J63">
        <v>1</v>
      </c>
      <c r="K63" s="2">
        <f t="shared" ref="K63:K65" si="4">COUNTIF($F$2:$F$57,J63)</f>
        <v>24</v>
      </c>
      <c r="L63" s="4">
        <f t="shared" ref="L63:L65" si="5">COUNTIF($F$58:$F$93,J63)</f>
        <v>8</v>
      </c>
      <c r="M63">
        <f t="shared" si="3"/>
        <v>32</v>
      </c>
      <c r="N63" s="5"/>
      <c r="O63">
        <f>(-K63/K66*LOG(K63/K66,2))</f>
        <v>0.52388246628704915</v>
      </c>
      <c r="P63">
        <f>(-L63/L66*LOG(L63/L66,2))</f>
        <v>0.48220555587606945</v>
      </c>
    </row>
    <row r="64" spans="1:16" x14ac:dyDescent="0.25">
      <c r="A64">
        <v>63</v>
      </c>
      <c r="B64">
        <v>56</v>
      </c>
      <c r="C64" s="1">
        <v>42283.833333333336</v>
      </c>
      <c r="D64">
        <v>0.484781927</v>
      </c>
      <c r="E64">
        <v>2</v>
      </c>
      <c r="F64">
        <v>2</v>
      </c>
      <c r="G64" s="6">
        <v>1.3037879530440108</v>
      </c>
      <c r="H64" s="6"/>
      <c r="I64" s="6"/>
      <c r="J64">
        <v>2</v>
      </c>
      <c r="K64" s="2">
        <f t="shared" si="4"/>
        <v>1</v>
      </c>
      <c r="L64" s="4">
        <f t="shared" si="5"/>
        <v>23</v>
      </c>
      <c r="M64">
        <f>SUM(K64:L64)</f>
        <v>24</v>
      </c>
      <c r="N64" s="5"/>
      <c r="O64">
        <f>(-K64/K66*LOG(K64/K66,2))</f>
        <v>0.10370276646531436</v>
      </c>
      <c r="P64">
        <f>(-L64/L66*LOG(L64/L66,2))</f>
        <v>0.41295416788505251</v>
      </c>
    </row>
    <row r="65" spans="1:16" x14ac:dyDescent="0.25">
      <c r="A65">
        <v>64</v>
      </c>
      <c r="B65">
        <v>12</v>
      </c>
      <c r="C65" s="1">
        <v>42282.333333333336</v>
      </c>
      <c r="D65">
        <v>0.48540947600000001</v>
      </c>
      <c r="E65">
        <v>2</v>
      </c>
      <c r="F65">
        <v>1</v>
      </c>
      <c r="G65" s="6"/>
      <c r="H65" s="7"/>
      <c r="I65" s="9"/>
      <c r="J65">
        <v>3</v>
      </c>
      <c r="K65" s="2">
        <f t="shared" si="4"/>
        <v>0</v>
      </c>
      <c r="L65" s="4">
        <f t="shared" si="5"/>
        <v>5</v>
      </c>
      <c r="M65">
        <f>SUM(K65:L65)</f>
        <v>5</v>
      </c>
      <c r="N65" s="5"/>
      <c r="O65" s="10" t="s">
        <v>10</v>
      </c>
      <c r="P65">
        <f>(-L65/L66*LOG(L65/L66,2))</f>
        <v>0.39555512591040976</v>
      </c>
    </row>
    <row r="66" spans="1:16" x14ac:dyDescent="0.25">
      <c r="A66">
        <v>65</v>
      </c>
      <c r="B66">
        <v>59</v>
      </c>
      <c r="C66" s="1">
        <v>42286.833333333336</v>
      </c>
      <c r="D66">
        <v>0.48572325100000002</v>
      </c>
      <c r="E66">
        <v>2</v>
      </c>
      <c r="F66">
        <v>2</v>
      </c>
      <c r="G66" s="7"/>
      <c r="H66" s="7"/>
      <c r="I66" s="9"/>
      <c r="K66">
        <f>SUM(K62:K65)</f>
        <v>56</v>
      </c>
      <c r="L66">
        <f>SUM(L62:L65)</f>
        <v>36</v>
      </c>
      <c r="M66">
        <f>SUM(K66:L66)</f>
        <v>92</v>
      </c>
      <c r="N66" s="5"/>
    </row>
    <row r="67" spans="1:16" x14ac:dyDescent="0.25">
      <c r="A67">
        <v>66</v>
      </c>
      <c r="B67">
        <v>25</v>
      </c>
      <c r="C67" s="1">
        <v>42287.833333333336</v>
      </c>
      <c r="D67">
        <v>0.51176655199999999</v>
      </c>
      <c r="E67">
        <v>2</v>
      </c>
      <c r="F67">
        <v>2</v>
      </c>
      <c r="G67" s="7"/>
      <c r="H67" s="7"/>
      <c r="I67" s="6"/>
      <c r="J67" s="5"/>
      <c r="K67" s="5"/>
      <c r="L67" s="5"/>
      <c r="M67" s="5"/>
      <c r="N67" s="5"/>
    </row>
    <row r="68" spans="1:16" x14ac:dyDescent="0.25">
      <c r="A68">
        <v>67</v>
      </c>
      <c r="B68">
        <v>63</v>
      </c>
      <c r="C68" s="1">
        <v>42285.833333333336</v>
      </c>
      <c r="D68">
        <v>0.51584562300000003</v>
      </c>
      <c r="E68">
        <v>2</v>
      </c>
      <c r="F68">
        <v>2</v>
      </c>
      <c r="G68" s="7"/>
      <c r="H68" s="7"/>
      <c r="I68" s="6"/>
      <c r="J68" s="5" t="s">
        <v>16</v>
      </c>
      <c r="K68" s="5">
        <f>(-M62/M66*LOG(M62/M66,2))+(-M63/M66*LOG(M63/M66,2))+(-M64/M66*LOG(M64/M66,2))+(-M65/M66*LOG(M65/M66,2))</f>
        <v>1.7928138461250815</v>
      </c>
      <c r="L68" s="5"/>
      <c r="M68" s="5"/>
      <c r="N68" s="5" t="s">
        <v>11</v>
      </c>
      <c r="O68">
        <f>SUM(O62:O65)</f>
        <v>1.0998694642129456</v>
      </c>
    </row>
    <row r="69" spans="1:16" x14ac:dyDescent="0.25">
      <c r="A69">
        <v>68</v>
      </c>
      <c r="B69">
        <v>111</v>
      </c>
      <c r="C69" s="1">
        <v>42282.833333333336</v>
      </c>
      <c r="D69">
        <v>0.51615939799999999</v>
      </c>
      <c r="E69">
        <v>2</v>
      </c>
      <c r="F69">
        <v>2</v>
      </c>
      <c r="G69" s="7"/>
      <c r="H69" s="7"/>
      <c r="I69" s="5"/>
      <c r="J69" s="5"/>
      <c r="K69" s="5"/>
      <c r="L69" s="5"/>
      <c r="M69" s="5"/>
      <c r="N69" s="5" t="s">
        <v>12</v>
      </c>
      <c r="O69">
        <f>SUM(P62:P65)</f>
        <v>1.2907148496715317</v>
      </c>
    </row>
    <row r="70" spans="1:16" x14ac:dyDescent="0.25">
      <c r="A70">
        <v>69</v>
      </c>
      <c r="B70">
        <v>28</v>
      </c>
      <c r="C70" s="1">
        <v>42282.541666666664</v>
      </c>
      <c r="D70">
        <v>0.53090680899999998</v>
      </c>
      <c r="E70">
        <v>2</v>
      </c>
      <c r="F70">
        <v>1</v>
      </c>
      <c r="G70" s="5"/>
      <c r="H70" s="5"/>
      <c r="I70" s="5"/>
      <c r="J70" s="5"/>
      <c r="K70" s="5"/>
      <c r="L70" s="5"/>
      <c r="M70" s="5"/>
      <c r="N70" s="5"/>
    </row>
    <row r="71" spans="1:16" x14ac:dyDescent="0.25">
      <c r="A71">
        <v>70</v>
      </c>
      <c r="B71">
        <v>11</v>
      </c>
      <c r="C71" s="1">
        <v>42285.5</v>
      </c>
      <c r="D71">
        <v>0.53906495099999996</v>
      </c>
      <c r="E71">
        <v>2</v>
      </c>
      <c r="F71">
        <v>2</v>
      </c>
      <c r="G71" s="5"/>
      <c r="H71" s="5"/>
      <c r="I71" s="5"/>
      <c r="J71" s="5"/>
      <c r="K71" s="5"/>
      <c r="L71" s="5"/>
      <c r="M71" s="5"/>
      <c r="N71" s="5" t="s">
        <v>13</v>
      </c>
      <c r="O71">
        <f>K66/M66*O68+L66/M66*O69</f>
        <v>1.174548093305436</v>
      </c>
    </row>
    <row r="72" spans="1:16" x14ac:dyDescent="0.25">
      <c r="A72">
        <v>71</v>
      </c>
      <c r="B72">
        <v>22</v>
      </c>
      <c r="C72" s="1">
        <v>42282.458333333336</v>
      </c>
      <c r="D72">
        <v>0.57044242199999995</v>
      </c>
      <c r="E72">
        <v>2</v>
      </c>
      <c r="F72">
        <v>2</v>
      </c>
      <c r="G72" s="5"/>
      <c r="H72" s="5"/>
      <c r="I72" s="5"/>
      <c r="J72" s="5"/>
      <c r="K72" s="5"/>
      <c r="L72" s="5"/>
      <c r="M72" s="5"/>
      <c r="N72" s="5"/>
    </row>
    <row r="73" spans="1:16" x14ac:dyDescent="0.25">
      <c r="A73">
        <v>72</v>
      </c>
      <c r="B73">
        <v>30</v>
      </c>
      <c r="C73" s="1">
        <v>42284.541666666664</v>
      </c>
      <c r="D73">
        <v>0.57263884499999995</v>
      </c>
      <c r="E73">
        <v>2</v>
      </c>
      <c r="F73">
        <v>3</v>
      </c>
      <c r="G73" s="5"/>
      <c r="H73" s="5"/>
      <c r="I73" s="5"/>
      <c r="J73" s="5"/>
      <c r="K73" s="5"/>
      <c r="L73" s="5"/>
      <c r="M73" s="5"/>
      <c r="N73" s="5" t="s">
        <v>15</v>
      </c>
      <c r="O73">
        <f>LOG((3^4-2),2)-(4*K68-(4*O68)-(2*O69))</f>
        <v>6.1134329198716229</v>
      </c>
    </row>
    <row r="74" spans="1:16" x14ac:dyDescent="0.25">
      <c r="A74">
        <v>73</v>
      </c>
      <c r="B74">
        <v>71</v>
      </c>
      <c r="C74" s="1">
        <v>42281.333333333336</v>
      </c>
      <c r="D74">
        <v>0.59679949799999998</v>
      </c>
      <c r="E74">
        <v>2</v>
      </c>
      <c r="F74">
        <v>1</v>
      </c>
      <c r="G74" s="5"/>
      <c r="H74" s="5"/>
      <c r="I74" s="5"/>
      <c r="J74" s="5"/>
      <c r="K74" s="5"/>
      <c r="L74" s="5"/>
      <c r="M74" s="5"/>
      <c r="N74" s="5"/>
    </row>
    <row r="75" spans="1:16" x14ac:dyDescent="0.25">
      <c r="A75">
        <v>74</v>
      </c>
      <c r="B75">
        <v>96</v>
      </c>
      <c r="C75" s="1">
        <v>42283.791666666664</v>
      </c>
      <c r="D75">
        <v>0.60181989300000005</v>
      </c>
      <c r="E75">
        <v>2</v>
      </c>
      <c r="F75">
        <v>2</v>
      </c>
      <c r="G75" s="5"/>
      <c r="H75" s="5"/>
      <c r="I75" s="5"/>
      <c r="J75" s="5"/>
      <c r="K75" s="5"/>
      <c r="L75" s="5"/>
      <c r="M75" s="5"/>
      <c r="O75">
        <f>(LOG((M66-1),2)+O73)/M66</f>
        <v>0.13718725608772087</v>
      </c>
    </row>
    <row r="76" spans="1:16" x14ac:dyDescent="0.25">
      <c r="A76">
        <v>75</v>
      </c>
      <c r="B76">
        <v>69</v>
      </c>
      <c r="C76" s="1">
        <v>42281.5</v>
      </c>
      <c r="D76">
        <v>0.62692186999999999</v>
      </c>
      <c r="E76">
        <v>2</v>
      </c>
      <c r="F76">
        <v>2</v>
      </c>
      <c r="G76" s="5"/>
      <c r="H76" s="5"/>
      <c r="I76" s="5"/>
      <c r="J76" s="5"/>
      <c r="K76" s="5"/>
      <c r="L76" s="5"/>
      <c r="M76" s="5"/>
      <c r="N76" s="5"/>
    </row>
    <row r="77" spans="1:16" x14ac:dyDescent="0.25">
      <c r="A77">
        <v>76</v>
      </c>
      <c r="B77">
        <v>107</v>
      </c>
      <c r="C77" s="1">
        <v>42285.625</v>
      </c>
      <c r="D77">
        <v>0.63068716700000005</v>
      </c>
      <c r="E77">
        <v>2</v>
      </c>
      <c r="F77">
        <v>3</v>
      </c>
      <c r="G77" s="5"/>
      <c r="H77" s="5"/>
      <c r="I77" s="5"/>
      <c r="J77" s="5"/>
      <c r="K77" s="5"/>
      <c r="L77" s="5"/>
      <c r="M77" s="5"/>
      <c r="N77" s="5" t="s">
        <v>47</v>
      </c>
      <c r="O77">
        <f>K68-((K66/M66)*O71)</f>
        <v>1.0778715284609031</v>
      </c>
    </row>
    <row r="78" spans="1:16" x14ac:dyDescent="0.25">
      <c r="A78">
        <v>77</v>
      </c>
      <c r="B78">
        <v>62</v>
      </c>
      <c r="C78" s="1">
        <v>42287.791666666664</v>
      </c>
      <c r="D78">
        <v>0.63288359000000005</v>
      </c>
      <c r="E78">
        <v>2</v>
      </c>
      <c r="F78">
        <v>2</v>
      </c>
      <c r="G78" s="5"/>
      <c r="H78" s="5"/>
      <c r="I78" s="5"/>
      <c r="J78" s="5"/>
      <c r="K78" s="5"/>
      <c r="L78" s="5"/>
      <c r="M78" s="5"/>
      <c r="N78" s="5"/>
    </row>
    <row r="79" spans="1:16" x14ac:dyDescent="0.25">
      <c r="A79">
        <v>78</v>
      </c>
      <c r="B79">
        <v>80</v>
      </c>
      <c r="C79" s="1">
        <v>42287.291666666664</v>
      </c>
      <c r="D79">
        <v>0.64010040800000001</v>
      </c>
      <c r="E79">
        <v>2</v>
      </c>
      <c r="F79">
        <v>1</v>
      </c>
      <c r="G79" s="5"/>
      <c r="H79" s="5"/>
      <c r="I79" s="5"/>
      <c r="J79" s="5"/>
      <c r="K79" s="5"/>
      <c r="L79" s="5"/>
      <c r="M79" s="5"/>
      <c r="N79" s="5"/>
    </row>
    <row r="80" spans="1:16" x14ac:dyDescent="0.25">
      <c r="A80">
        <v>79</v>
      </c>
      <c r="B80">
        <v>17</v>
      </c>
      <c r="C80" s="1">
        <v>42281.625</v>
      </c>
      <c r="D80">
        <v>0.64951364899999997</v>
      </c>
      <c r="E80">
        <v>2</v>
      </c>
      <c r="F80">
        <v>2</v>
      </c>
      <c r="G80" s="5"/>
      <c r="H80" s="5"/>
      <c r="I80" s="5"/>
      <c r="J80" s="5"/>
      <c r="K80" s="5"/>
      <c r="L80" s="5"/>
      <c r="M80" s="5"/>
      <c r="N80" s="5"/>
    </row>
    <row r="81" spans="1:16" x14ac:dyDescent="0.25">
      <c r="A81">
        <v>80</v>
      </c>
      <c r="B81">
        <v>126</v>
      </c>
      <c r="C81" s="1">
        <v>42282.416666666664</v>
      </c>
      <c r="D81">
        <v>0.66708503299999999</v>
      </c>
      <c r="E81">
        <v>2</v>
      </c>
      <c r="F81">
        <v>2</v>
      </c>
      <c r="G81" s="5"/>
      <c r="H81" s="5"/>
      <c r="I81" s="5"/>
      <c r="J81" s="5"/>
      <c r="K81" s="5"/>
      <c r="L81" s="5"/>
      <c r="M81" s="5"/>
      <c r="N81" s="5"/>
    </row>
    <row r="82" spans="1:16" x14ac:dyDescent="0.25">
      <c r="A82">
        <v>81</v>
      </c>
      <c r="B82">
        <v>15</v>
      </c>
      <c r="C82" s="1">
        <v>42282.666666666664</v>
      </c>
      <c r="D82">
        <v>0.67618449999999997</v>
      </c>
      <c r="E82">
        <v>2</v>
      </c>
      <c r="F82">
        <v>2</v>
      </c>
      <c r="G82" s="5"/>
      <c r="H82" s="5"/>
      <c r="I82" s="5"/>
      <c r="J82" s="5"/>
      <c r="K82" s="5"/>
      <c r="L82" s="5"/>
      <c r="M82" s="5"/>
      <c r="N82" s="5"/>
    </row>
    <row r="83" spans="1:16" x14ac:dyDescent="0.25">
      <c r="A83">
        <v>82</v>
      </c>
      <c r="B83">
        <v>49</v>
      </c>
      <c r="C83" s="1">
        <v>42285.708333333336</v>
      </c>
      <c r="D83">
        <v>0.67900847200000003</v>
      </c>
      <c r="E83">
        <v>2</v>
      </c>
      <c r="F83">
        <v>3</v>
      </c>
      <c r="G83" s="5"/>
      <c r="H83" s="5"/>
      <c r="I83" s="5"/>
      <c r="J83" s="5"/>
      <c r="K83" s="5"/>
      <c r="L83" s="5"/>
      <c r="M83" s="5"/>
      <c r="N83" s="5"/>
    </row>
    <row r="84" spans="1:16" x14ac:dyDescent="0.25">
      <c r="A84">
        <v>83</v>
      </c>
      <c r="B84">
        <v>70</v>
      </c>
      <c r="C84" s="1">
        <v>42283.5</v>
      </c>
      <c r="D84">
        <v>0.67900847200000003</v>
      </c>
      <c r="E84">
        <v>2</v>
      </c>
      <c r="F84">
        <v>2</v>
      </c>
      <c r="G84" s="5"/>
      <c r="H84" s="5"/>
      <c r="I84" s="5"/>
      <c r="J84" s="5"/>
      <c r="K84" s="5"/>
      <c r="L84" s="5"/>
      <c r="M84" s="5"/>
      <c r="N84" s="5"/>
    </row>
    <row r="85" spans="1:16" x14ac:dyDescent="0.25">
      <c r="A85">
        <v>84</v>
      </c>
      <c r="B85">
        <v>1</v>
      </c>
      <c r="C85" s="1">
        <v>42286.5</v>
      </c>
      <c r="D85">
        <v>0.68120489500000003</v>
      </c>
      <c r="E85">
        <v>2</v>
      </c>
      <c r="F85">
        <v>2</v>
      </c>
      <c r="G85" s="5"/>
      <c r="H85" s="5"/>
      <c r="I85" s="5"/>
      <c r="J85" s="5"/>
      <c r="K85" s="5"/>
      <c r="L85" s="5"/>
      <c r="M85" s="5"/>
      <c r="N85" s="5"/>
    </row>
    <row r="86" spans="1:16" x14ac:dyDescent="0.25">
      <c r="A86">
        <v>85</v>
      </c>
      <c r="B86">
        <v>27</v>
      </c>
      <c r="C86" s="1">
        <v>42285.666666666664</v>
      </c>
      <c r="D86">
        <v>0.68497019100000001</v>
      </c>
      <c r="E86">
        <v>2</v>
      </c>
      <c r="F86">
        <v>3</v>
      </c>
      <c r="G86" s="5"/>
      <c r="H86" s="5"/>
      <c r="I86" s="5"/>
      <c r="J86" s="5"/>
      <c r="K86" s="5"/>
      <c r="L86" s="5"/>
      <c r="M86" s="5"/>
      <c r="N86" s="5"/>
    </row>
    <row r="87" spans="1:16" x14ac:dyDescent="0.25">
      <c r="A87">
        <v>86</v>
      </c>
      <c r="B87">
        <v>112</v>
      </c>
      <c r="C87" s="1">
        <v>42287.5</v>
      </c>
      <c r="D87">
        <v>0.68842171299999999</v>
      </c>
      <c r="E87">
        <v>2</v>
      </c>
      <c r="F87">
        <v>2</v>
      </c>
      <c r="G87" s="5"/>
      <c r="H87" s="5"/>
      <c r="I87" s="5"/>
      <c r="J87" s="5"/>
      <c r="K87" s="5"/>
      <c r="L87" s="5"/>
      <c r="M87" s="5"/>
      <c r="N87" s="5"/>
    </row>
    <row r="88" spans="1:16" x14ac:dyDescent="0.25">
      <c r="A88">
        <v>87</v>
      </c>
      <c r="B88">
        <v>61</v>
      </c>
      <c r="C88" s="1">
        <v>42285.583333333336</v>
      </c>
      <c r="D88">
        <v>0.70097270199999995</v>
      </c>
      <c r="E88">
        <v>2</v>
      </c>
      <c r="F88">
        <v>3</v>
      </c>
      <c r="G88" s="5"/>
      <c r="H88" s="5"/>
      <c r="I88" s="5"/>
      <c r="J88" s="5"/>
      <c r="K88" s="5"/>
      <c r="L88" s="5"/>
      <c r="M88" s="5"/>
      <c r="N88" s="5"/>
    </row>
    <row r="89" spans="1:16" x14ac:dyDescent="0.25">
      <c r="A89">
        <v>88</v>
      </c>
      <c r="B89">
        <v>67</v>
      </c>
      <c r="C89" s="1">
        <v>42284.833333333336</v>
      </c>
      <c r="D89">
        <v>0.70536554799999995</v>
      </c>
      <c r="E89">
        <v>2</v>
      </c>
      <c r="F89">
        <v>2</v>
      </c>
      <c r="G89">
        <v>1.5601394434720848</v>
      </c>
      <c r="H89" s="5"/>
      <c r="I89" s="5"/>
      <c r="J89" s="5"/>
      <c r="K89" s="5"/>
      <c r="L89" s="5"/>
      <c r="M89" s="5"/>
      <c r="N89" s="5"/>
    </row>
    <row r="90" spans="1:16" x14ac:dyDescent="0.25">
      <c r="A90">
        <v>89</v>
      </c>
      <c r="B90">
        <v>73</v>
      </c>
      <c r="C90" s="1">
        <v>42287.541666666664</v>
      </c>
      <c r="D90">
        <v>0.70536554799999995</v>
      </c>
      <c r="E90">
        <v>2</v>
      </c>
      <c r="F90">
        <v>2</v>
      </c>
      <c r="G90" s="7"/>
      <c r="H90" s="6">
        <v>1.5617621344071027</v>
      </c>
      <c r="I90" s="5"/>
      <c r="J90" s="5"/>
      <c r="K90" s="5"/>
      <c r="L90" s="5"/>
      <c r="M90" s="5"/>
      <c r="N90" s="5"/>
    </row>
    <row r="91" spans="1:16" x14ac:dyDescent="0.25">
      <c r="A91">
        <v>90</v>
      </c>
      <c r="B91">
        <v>83</v>
      </c>
      <c r="C91" s="1">
        <v>42285.458333333336</v>
      </c>
      <c r="D91">
        <v>0.707248196</v>
      </c>
      <c r="E91">
        <v>2</v>
      </c>
      <c r="F91">
        <v>2</v>
      </c>
      <c r="G91" s="22">
        <v>1.5621554311842096</v>
      </c>
      <c r="H91" s="6"/>
      <c r="K91" t="s">
        <v>6</v>
      </c>
      <c r="L91" t="s">
        <v>7</v>
      </c>
      <c r="N91" s="5"/>
    </row>
    <row r="92" spans="1:16" x14ac:dyDescent="0.25">
      <c r="A92">
        <v>91</v>
      </c>
      <c r="B92">
        <v>105</v>
      </c>
      <c r="C92" s="1">
        <v>42284.5</v>
      </c>
      <c r="D92">
        <v>0.70787574499999995</v>
      </c>
      <c r="E92">
        <v>2</v>
      </c>
      <c r="F92">
        <v>2</v>
      </c>
      <c r="G92" s="22"/>
      <c r="H92" s="21">
        <v>1.5612212178075873</v>
      </c>
      <c r="I92" s="5"/>
      <c r="J92">
        <v>0</v>
      </c>
      <c r="K92" s="2">
        <f>COUNTIF($F$2:$F$93,J92)</f>
        <v>31</v>
      </c>
      <c r="L92" s="4">
        <f>COUNTIF($F$94:$F$127,J92)</f>
        <v>0</v>
      </c>
      <c r="M92">
        <f>SUM(K92:L92)</f>
        <v>31</v>
      </c>
      <c r="N92" s="5"/>
      <c r="O92">
        <f>(-K92/K96*LOG(K92/K96,2))</f>
        <v>0.52880798930189421</v>
      </c>
      <c r="P92" s="10" t="s">
        <v>18</v>
      </c>
    </row>
    <row r="93" spans="1:16" x14ac:dyDescent="0.25">
      <c r="A93">
        <v>92</v>
      </c>
      <c r="B93">
        <v>48</v>
      </c>
      <c r="C93" s="1">
        <v>42281.375</v>
      </c>
      <c r="D93">
        <v>0.72764355199999997</v>
      </c>
      <c r="E93">
        <v>2</v>
      </c>
      <c r="F93">
        <v>1</v>
      </c>
      <c r="G93" s="20">
        <v>1.5214379188440526</v>
      </c>
      <c r="H93" s="21"/>
      <c r="I93" s="22">
        <f>SUM(D93:D94)/2</f>
        <v>0.72858487599999999</v>
      </c>
      <c r="J93">
        <v>1</v>
      </c>
      <c r="K93" s="2">
        <f t="shared" ref="K93:K95" si="6">COUNTIF($F$2:$F$93,J93)</f>
        <v>32</v>
      </c>
      <c r="L93" s="4">
        <f t="shared" ref="L93:L95" si="7">COUNTIF($F$94:$F$127,J93)</f>
        <v>0</v>
      </c>
      <c r="M93">
        <f t="shared" ref="M93" si="8">SUM(K93:L93)</f>
        <v>32</v>
      </c>
      <c r="N93" s="5"/>
      <c r="O93">
        <f>(-K93/K96*LOG(K93/K96,2))</f>
        <v>0.52993459341113491</v>
      </c>
      <c r="P93" s="10" t="s">
        <v>65</v>
      </c>
    </row>
    <row r="94" spans="1:16" x14ac:dyDescent="0.25">
      <c r="A94">
        <v>93</v>
      </c>
      <c r="B94">
        <v>79</v>
      </c>
      <c r="C94" s="1">
        <v>42282.708333333336</v>
      </c>
      <c r="D94">
        <v>0.72952620000000001</v>
      </c>
      <c r="E94">
        <v>3</v>
      </c>
      <c r="F94">
        <v>3</v>
      </c>
      <c r="G94" s="20"/>
      <c r="H94" s="22">
        <v>1.5506461109831742</v>
      </c>
      <c r="I94" s="22"/>
      <c r="J94">
        <v>2</v>
      </c>
      <c r="K94" s="2">
        <f t="shared" si="6"/>
        <v>24</v>
      </c>
      <c r="L94" s="4">
        <f t="shared" si="7"/>
        <v>8</v>
      </c>
      <c r="M94">
        <f>SUM(K94:L94)</f>
        <v>32</v>
      </c>
      <c r="N94" s="5"/>
      <c r="O94">
        <f>(-K94/K96*LOG(K94/K96,2))</f>
        <v>0.50572159704413655</v>
      </c>
      <c r="P94" s="10">
        <f>(-L94/L96*LOG(L94/L96,2))</f>
        <v>0.49116772735302106</v>
      </c>
    </row>
    <row r="95" spans="1:16" x14ac:dyDescent="0.25">
      <c r="A95">
        <v>94</v>
      </c>
      <c r="B95">
        <v>43</v>
      </c>
      <c r="C95" s="1">
        <v>42285.541666666664</v>
      </c>
      <c r="D95">
        <v>0.73203639799999998</v>
      </c>
      <c r="E95">
        <v>3</v>
      </c>
      <c r="F95">
        <v>2</v>
      </c>
      <c r="G95" s="24">
        <v>1.54918410704951</v>
      </c>
      <c r="H95" s="22"/>
      <c r="I95" s="6"/>
      <c r="J95">
        <v>3</v>
      </c>
      <c r="K95" s="2">
        <f t="shared" si="6"/>
        <v>5</v>
      </c>
      <c r="L95" s="4">
        <f t="shared" si="7"/>
        <v>26</v>
      </c>
      <c r="M95">
        <f>SUM(K95:L95)</f>
        <v>31</v>
      </c>
      <c r="N95" s="5"/>
      <c r="O95">
        <f>(-K95/K96*LOG(K95/K96,2))</f>
        <v>0.22834966636791579</v>
      </c>
      <c r="P95">
        <f>(-L95/L96*LOG(L95/L96,2))</f>
        <v>0.29595885884824796</v>
      </c>
    </row>
    <row r="96" spans="1:16" x14ac:dyDescent="0.25">
      <c r="A96">
        <v>95</v>
      </c>
      <c r="B96">
        <v>45</v>
      </c>
      <c r="C96" s="1">
        <v>42287.666666666664</v>
      </c>
      <c r="D96">
        <v>0.73391904600000002</v>
      </c>
      <c r="E96">
        <v>3</v>
      </c>
      <c r="F96">
        <v>3</v>
      </c>
      <c r="G96" s="24"/>
      <c r="H96" s="19">
        <v>1.57696673905522</v>
      </c>
      <c r="I96" s="6"/>
      <c r="K96">
        <f>SUM(K92:K95)</f>
        <v>92</v>
      </c>
      <c r="L96">
        <f>SUM(L92:L95)</f>
        <v>34</v>
      </c>
      <c r="M96">
        <f>SUM(K96:L96)</f>
        <v>126</v>
      </c>
      <c r="N96" s="5"/>
    </row>
    <row r="97" spans="1:15" x14ac:dyDescent="0.25">
      <c r="A97">
        <v>96</v>
      </c>
      <c r="B97">
        <v>21</v>
      </c>
      <c r="C97" s="1">
        <v>42283.583333333336</v>
      </c>
      <c r="D97">
        <v>0.73486037000000004</v>
      </c>
      <c r="E97">
        <v>3</v>
      </c>
      <c r="F97">
        <v>2</v>
      </c>
      <c r="G97" s="22">
        <v>1.5743749219665641</v>
      </c>
      <c r="H97" s="19"/>
      <c r="I97" s="7"/>
      <c r="J97" s="5"/>
      <c r="K97" s="5"/>
      <c r="L97" s="5"/>
      <c r="M97" s="5"/>
      <c r="N97" s="5"/>
    </row>
    <row r="98" spans="1:15" x14ac:dyDescent="0.25">
      <c r="A98">
        <v>97</v>
      </c>
      <c r="B98">
        <v>119</v>
      </c>
      <c r="C98" s="1">
        <v>42282.75</v>
      </c>
      <c r="D98">
        <v>0.73705679300000004</v>
      </c>
      <c r="E98">
        <v>3</v>
      </c>
      <c r="F98">
        <v>3</v>
      </c>
      <c r="G98" s="22"/>
      <c r="H98" s="22">
        <v>1.6010299703456448</v>
      </c>
      <c r="I98" s="7"/>
      <c r="J98" s="5" t="s">
        <v>16</v>
      </c>
      <c r="K98" s="5">
        <f>(-M92/M96*LOG(M92/M96,2))+(-M93/M96*LOG(M93/M96,2))+(-M94/M96*LOG(M94/M96,2))+(-M95/M96*LOG(M95/M96,2))</f>
        <v>1.9998182469603432</v>
      </c>
      <c r="L98" s="5"/>
      <c r="M98" s="5"/>
      <c r="N98" s="5" t="s">
        <v>11</v>
      </c>
      <c r="O98">
        <f>SUM(O92:O95)</f>
        <v>1.7928138461250815</v>
      </c>
    </row>
    <row r="99" spans="1:15" x14ac:dyDescent="0.25">
      <c r="A99">
        <v>98</v>
      </c>
      <c r="B99">
        <v>100</v>
      </c>
      <c r="C99" s="1">
        <v>42285.416666666664</v>
      </c>
      <c r="D99">
        <v>0.74113586399999998</v>
      </c>
      <c r="E99">
        <v>3</v>
      </c>
      <c r="F99">
        <v>3</v>
      </c>
      <c r="G99" s="22">
        <v>1.6262649890469327</v>
      </c>
      <c r="H99" s="22"/>
      <c r="I99" s="5"/>
      <c r="J99" s="5"/>
      <c r="K99" s="5"/>
      <c r="L99" s="5"/>
      <c r="M99" s="5"/>
      <c r="N99" s="5" t="s">
        <v>12</v>
      </c>
      <c r="O99">
        <f>SUM(P92:P95)</f>
        <v>0.78712658620126907</v>
      </c>
    </row>
    <row r="100" spans="1:15" x14ac:dyDescent="0.25">
      <c r="A100">
        <v>99</v>
      </c>
      <c r="B100">
        <v>26</v>
      </c>
      <c r="C100" s="1">
        <v>42282.625</v>
      </c>
      <c r="D100">
        <v>0.74301851299999999</v>
      </c>
      <c r="E100">
        <v>3</v>
      </c>
      <c r="F100">
        <v>3</v>
      </c>
      <c r="G100" s="22"/>
      <c r="H100" s="22">
        <v>1.6502303795323725</v>
      </c>
      <c r="I100" s="5"/>
      <c r="J100" s="5"/>
      <c r="K100" s="5"/>
      <c r="L100" s="5"/>
      <c r="M100" s="5"/>
      <c r="N100" s="5"/>
    </row>
    <row r="101" spans="1:15" x14ac:dyDescent="0.25">
      <c r="A101">
        <v>100</v>
      </c>
      <c r="B101">
        <v>99</v>
      </c>
      <c r="C101" s="1">
        <v>42284.791666666664</v>
      </c>
      <c r="D101">
        <v>0.74803890799999995</v>
      </c>
      <c r="E101">
        <v>3</v>
      </c>
      <c r="F101">
        <v>3</v>
      </c>
      <c r="G101" s="22">
        <v>1.6730432432412292</v>
      </c>
      <c r="H101" s="22"/>
      <c r="I101" s="5"/>
      <c r="J101" s="5"/>
      <c r="K101" s="5"/>
      <c r="L101" s="5"/>
      <c r="M101" s="5"/>
      <c r="N101" s="5" t="s">
        <v>13</v>
      </c>
      <c r="O101">
        <f>K96/M96*O98+L96/M96*O99</f>
        <v>1.5214379188440526</v>
      </c>
    </row>
    <row r="102" spans="1:15" x14ac:dyDescent="0.25">
      <c r="A102">
        <v>101</v>
      </c>
      <c r="B102">
        <v>124</v>
      </c>
      <c r="C102" s="1">
        <v>42285.75</v>
      </c>
      <c r="D102">
        <v>0.751804205</v>
      </c>
      <c r="E102">
        <v>3</v>
      </c>
      <c r="F102">
        <v>2</v>
      </c>
      <c r="G102" s="22"/>
      <c r="H102" s="22">
        <v>1.6707283027357007</v>
      </c>
      <c r="I102" s="5"/>
      <c r="J102" s="5"/>
      <c r="K102" s="5"/>
      <c r="L102" s="5"/>
      <c r="M102" s="5"/>
      <c r="N102" s="5"/>
    </row>
    <row r="103" spans="1:15" x14ac:dyDescent="0.25">
      <c r="A103">
        <v>102</v>
      </c>
      <c r="B103">
        <v>86</v>
      </c>
      <c r="C103" s="1">
        <v>42284.333333333336</v>
      </c>
      <c r="D103">
        <v>0.76843426400000003</v>
      </c>
      <c r="E103">
        <v>3</v>
      </c>
      <c r="F103">
        <v>2</v>
      </c>
      <c r="G103" s="22">
        <v>1.6662551726669581</v>
      </c>
      <c r="H103" s="22"/>
      <c r="I103" s="5"/>
      <c r="J103" s="5"/>
      <c r="K103" s="5"/>
      <c r="L103" s="5"/>
      <c r="M103" s="5"/>
      <c r="N103" s="5" t="s">
        <v>15</v>
      </c>
      <c r="O103">
        <f>LOG((3^4-2),2)-(4*K98-(4*O98)-(2*O99))</f>
        <v>7.0500163172385948</v>
      </c>
    </row>
    <row r="104" spans="1:15" x14ac:dyDescent="0.25">
      <c r="A104">
        <v>103</v>
      </c>
      <c r="B104">
        <v>52</v>
      </c>
      <c r="C104" s="1">
        <v>42283.666666666664</v>
      </c>
      <c r="D104">
        <v>0.77219956099999998</v>
      </c>
      <c r="E104">
        <v>3</v>
      </c>
      <c r="F104">
        <v>3</v>
      </c>
      <c r="G104" s="22"/>
      <c r="H104" s="22">
        <v>1.6891689133769423</v>
      </c>
      <c r="I104" s="5"/>
      <c r="J104" s="5"/>
      <c r="K104" s="5"/>
      <c r="L104" s="5"/>
      <c r="M104" s="5"/>
      <c r="N104" s="5"/>
    </row>
    <row r="105" spans="1:15" x14ac:dyDescent="0.25">
      <c r="A105">
        <v>104</v>
      </c>
      <c r="B105">
        <v>53</v>
      </c>
      <c r="C105" s="1">
        <v>42287.458333333336</v>
      </c>
      <c r="D105">
        <v>0.77251333499999997</v>
      </c>
      <c r="E105">
        <v>3</v>
      </c>
      <c r="F105">
        <v>3</v>
      </c>
      <c r="G105" s="22">
        <v>1.7111336229785097</v>
      </c>
      <c r="H105" s="22"/>
      <c r="I105" s="5"/>
      <c r="J105" s="5"/>
      <c r="K105" s="5"/>
      <c r="L105" s="5"/>
      <c r="M105" s="5"/>
      <c r="O105">
        <f>(LOG((M96-1),2)+O103)/M96</f>
        <v>0.11123651271349748</v>
      </c>
    </row>
    <row r="106" spans="1:15" x14ac:dyDescent="0.25">
      <c r="A106">
        <v>105</v>
      </c>
      <c r="B106">
        <v>122</v>
      </c>
      <c r="C106" s="1">
        <v>42284.416666666664</v>
      </c>
      <c r="D106">
        <v>0.79636021300000004</v>
      </c>
      <c r="E106">
        <v>3</v>
      </c>
      <c r="F106">
        <v>3</v>
      </c>
      <c r="G106" s="22"/>
      <c r="H106" s="22">
        <v>1.7322109887589572</v>
      </c>
      <c r="I106" s="5"/>
      <c r="J106" s="5"/>
      <c r="K106" s="5"/>
      <c r="L106" s="5"/>
      <c r="M106" s="5"/>
      <c r="N106" s="5"/>
    </row>
    <row r="107" spans="1:15" x14ac:dyDescent="0.25">
      <c r="A107">
        <v>106</v>
      </c>
      <c r="B107">
        <v>60</v>
      </c>
      <c r="C107" s="1">
        <v>42281.458333333336</v>
      </c>
      <c r="D107">
        <v>0.796673988</v>
      </c>
      <c r="E107">
        <v>3</v>
      </c>
      <c r="F107">
        <v>2</v>
      </c>
      <c r="G107" s="22">
        <v>1.7269196102264122</v>
      </c>
      <c r="H107" s="22"/>
      <c r="I107" s="5"/>
      <c r="J107" s="5"/>
      <c r="K107" s="5"/>
      <c r="L107" s="5"/>
      <c r="M107" s="5"/>
      <c r="N107" s="5" t="s">
        <v>46</v>
      </c>
      <c r="O107">
        <f>K98-((K96/M96)*O101)</f>
        <v>0.88892706812182865</v>
      </c>
    </row>
    <row r="108" spans="1:15" x14ac:dyDescent="0.25">
      <c r="A108">
        <v>107</v>
      </c>
      <c r="B108">
        <v>84</v>
      </c>
      <c r="C108" s="1">
        <v>42283.625</v>
      </c>
      <c r="D108">
        <v>0.79855663600000004</v>
      </c>
      <c r="E108">
        <v>3</v>
      </c>
      <c r="F108">
        <v>3</v>
      </c>
      <c r="G108" s="22"/>
      <c r="H108" s="22">
        <v>1.7478397570108499</v>
      </c>
      <c r="I108" s="5"/>
      <c r="J108" s="5"/>
      <c r="K108" s="5"/>
      <c r="L108" s="5"/>
      <c r="M108" s="5"/>
      <c r="N108" s="5"/>
    </row>
    <row r="109" spans="1:15" x14ac:dyDescent="0.25">
      <c r="A109">
        <v>108</v>
      </c>
      <c r="B109">
        <v>75</v>
      </c>
      <c r="C109" s="1">
        <v>42284.458333333336</v>
      </c>
      <c r="D109">
        <v>0.81142139899999999</v>
      </c>
      <c r="E109">
        <v>3</v>
      </c>
      <c r="F109">
        <v>3</v>
      </c>
      <c r="G109" s="22">
        <v>1.7679898360526365</v>
      </c>
      <c r="H109" s="22"/>
      <c r="I109" s="5"/>
      <c r="J109" s="5"/>
      <c r="K109" s="5"/>
      <c r="L109" s="5"/>
      <c r="M109" s="5"/>
      <c r="N109" s="5"/>
    </row>
    <row r="110" spans="1:15" x14ac:dyDescent="0.25">
      <c r="A110">
        <v>109</v>
      </c>
      <c r="B110">
        <v>91</v>
      </c>
      <c r="C110" s="1">
        <v>42284.708333333336</v>
      </c>
      <c r="D110">
        <v>0.81769689400000001</v>
      </c>
      <c r="E110">
        <v>3</v>
      </c>
      <c r="F110">
        <v>3</v>
      </c>
      <c r="G110" s="22"/>
      <c r="H110" s="22">
        <v>1.7874023849922407</v>
      </c>
      <c r="I110" s="5"/>
      <c r="J110" s="5"/>
      <c r="K110" s="5"/>
      <c r="L110" s="5"/>
      <c r="M110" s="5"/>
      <c r="N110" s="5" t="s">
        <v>73</v>
      </c>
      <c r="O110">
        <f>O37</f>
        <v>0</v>
      </c>
    </row>
    <row r="111" spans="1:15" x14ac:dyDescent="0.25">
      <c r="A111">
        <v>110</v>
      </c>
      <c r="B111">
        <v>98</v>
      </c>
      <c r="C111" s="1">
        <v>42283.375</v>
      </c>
      <c r="D111">
        <v>0.82522748700000004</v>
      </c>
      <c r="E111">
        <v>3</v>
      </c>
      <c r="F111">
        <v>2</v>
      </c>
      <c r="G111" s="22">
        <v>1.7807375221222352</v>
      </c>
      <c r="H111" s="22"/>
      <c r="I111" s="5"/>
      <c r="J111" s="5"/>
      <c r="K111" s="5"/>
      <c r="L111" s="5"/>
      <c r="M111" s="5"/>
      <c r="N111" s="5" t="s">
        <v>43</v>
      </c>
      <c r="O111">
        <f>O38</f>
        <v>0.9042326000115628</v>
      </c>
    </row>
    <row r="112" spans="1:15" x14ac:dyDescent="0.25">
      <c r="A112">
        <v>111</v>
      </c>
      <c r="B112">
        <v>2</v>
      </c>
      <c r="C112" s="1">
        <v>42286.666666666664</v>
      </c>
      <c r="D112">
        <v>0.83307185399999995</v>
      </c>
      <c r="E112">
        <v>3</v>
      </c>
      <c r="F112">
        <v>3</v>
      </c>
      <c r="G112" s="22"/>
      <c r="H112" s="22">
        <v>1.8002567479916272</v>
      </c>
      <c r="I112" s="5"/>
      <c r="J112" s="5"/>
      <c r="K112" s="5"/>
      <c r="L112" s="5"/>
      <c r="M112" s="5"/>
      <c r="N112" s="5" t="s">
        <v>44</v>
      </c>
      <c r="O112">
        <f>O69</f>
        <v>1.2907148496715317</v>
      </c>
    </row>
    <row r="113" spans="1:15" x14ac:dyDescent="0.25">
      <c r="A113">
        <v>112</v>
      </c>
      <c r="B113">
        <v>6</v>
      </c>
      <c r="C113" s="1">
        <v>42284.666666666664</v>
      </c>
      <c r="D113">
        <v>0.83620960200000005</v>
      </c>
      <c r="E113">
        <v>3</v>
      </c>
      <c r="F113">
        <v>3</v>
      </c>
      <c r="G113" s="21">
        <v>1.8191249517851384</v>
      </c>
      <c r="H113" s="22"/>
      <c r="I113" s="5"/>
      <c r="J113" s="5"/>
      <c r="K113" s="5"/>
      <c r="L113" s="5"/>
      <c r="M113" s="5"/>
      <c r="N113" s="5" t="s">
        <v>45</v>
      </c>
      <c r="O113">
        <f>O99</f>
        <v>0.78712658620126907</v>
      </c>
    </row>
    <row r="114" spans="1:15" x14ac:dyDescent="0.25">
      <c r="A114">
        <v>113</v>
      </c>
      <c r="B114">
        <v>87</v>
      </c>
      <c r="C114" s="1">
        <v>42283.458333333336</v>
      </c>
      <c r="D114">
        <v>0.83966112299999995</v>
      </c>
      <c r="E114">
        <v>3</v>
      </c>
      <c r="F114">
        <v>3</v>
      </c>
      <c r="G114" s="21"/>
      <c r="H114" s="22">
        <v>1.837355761077335</v>
      </c>
      <c r="I114" s="5"/>
      <c r="J114" s="5"/>
      <c r="K114" s="5"/>
      <c r="L114" s="5"/>
      <c r="M114" s="5"/>
      <c r="N114" s="5" t="s">
        <v>41</v>
      </c>
      <c r="O114">
        <v>1.9998182469603401</v>
      </c>
    </row>
    <row r="115" spans="1:15" x14ac:dyDescent="0.25">
      <c r="A115">
        <v>114</v>
      </c>
      <c r="B115">
        <v>8</v>
      </c>
      <c r="C115" s="1">
        <v>42283.75</v>
      </c>
      <c r="D115">
        <v>0.84781926600000002</v>
      </c>
      <c r="E115">
        <v>3</v>
      </c>
      <c r="F115">
        <v>2</v>
      </c>
      <c r="G115" s="22">
        <v>1.8279089736245289</v>
      </c>
      <c r="H115" s="22"/>
      <c r="I115" s="5"/>
      <c r="J115" s="5"/>
      <c r="K115" s="5"/>
      <c r="L115" s="5"/>
      <c r="M115" s="5"/>
      <c r="N115" s="5"/>
    </row>
    <row r="116" spans="1:15" x14ac:dyDescent="0.25">
      <c r="A116">
        <v>115</v>
      </c>
      <c r="B116">
        <v>110</v>
      </c>
      <c r="C116" s="1">
        <v>42281.416666666664</v>
      </c>
      <c r="D116">
        <v>0.84781926600000002</v>
      </c>
      <c r="E116">
        <v>3</v>
      </c>
      <c r="F116">
        <v>2</v>
      </c>
      <c r="G116" s="22"/>
      <c r="H116" s="22">
        <v>1.8032754630068475</v>
      </c>
      <c r="I116" s="5"/>
      <c r="J116" s="5"/>
      <c r="K116" s="5"/>
      <c r="L116" s="5"/>
      <c r="M116" s="5"/>
      <c r="N116" s="5" t="s">
        <v>42</v>
      </c>
      <c r="O116">
        <f>O114-((K35/M96*O37)+(L35/M96*O38)+(L66/M96*O69)+(L96/M96*O99))</f>
        <v>1.1961734126795724</v>
      </c>
    </row>
    <row r="117" spans="1:15" x14ac:dyDescent="0.25">
      <c r="A117">
        <v>116</v>
      </c>
      <c r="B117">
        <v>34</v>
      </c>
      <c r="C117" s="1">
        <v>42286.375</v>
      </c>
      <c r="D117">
        <v>0.85723250699999998</v>
      </c>
      <c r="E117">
        <v>3</v>
      </c>
      <c r="F117">
        <v>3</v>
      </c>
      <c r="G117" s="6"/>
      <c r="H117" s="22"/>
      <c r="I117" s="5"/>
      <c r="J117" s="5"/>
      <c r="K117" s="5"/>
      <c r="L117" s="5"/>
      <c r="M117" s="5"/>
      <c r="N117" s="5" t="s">
        <v>49</v>
      </c>
      <c r="O117">
        <f>O116/SUM(O110:O113)</f>
        <v>0.4011212995672106</v>
      </c>
    </row>
    <row r="118" spans="1:15" x14ac:dyDescent="0.25">
      <c r="A118">
        <v>117</v>
      </c>
      <c r="B118">
        <v>23</v>
      </c>
      <c r="C118" s="1">
        <v>42286.458333333336</v>
      </c>
      <c r="D118">
        <v>0.86068402899999996</v>
      </c>
      <c r="E118">
        <v>3</v>
      </c>
      <c r="F118">
        <v>3</v>
      </c>
      <c r="G118" s="5"/>
      <c r="H118" s="5"/>
      <c r="I118" s="5"/>
      <c r="J118" s="5"/>
      <c r="K118" s="5"/>
      <c r="L118" s="5"/>
      <c r="M118" s="5"/>
      <c r="N118" s="5"/>
    </row>
    <row r="119" spans="1:15" x14ac:dyDescent="0.25">
      <c r="A119">
        <v>118</v>
      </c>
      <c r="B119">
        <v>85</v>
      </c>
      <c r="C119" s="1">
        <v>42284.583333333336</v>
      </c>
      <c r="D119">
        <v>0.86413555099999995</v>
      </c>
      <c r="E119">
        <v>3</v>
      </c>
      <c r="F119">
        <v>3</v>
      </c>
      <c r="G119" s="5"/>
      <c r="H119" s="5"/>
      <c r="I119" s="5"/>
      <c r="J119" s="5"/>
      <c r="K119" s="5"/>
      <c r="L119" s="5"/>
      <c r="M119" s="5"/>
      <c r="N119" s="5"/>
    </row>
    <row r="120" spans="1:15" x14ac:dyDescent="0.25">
      <c r="A120">
        <v>119</v>
      </c>
      <c r="B120">
        <v>32</v>
      </c>
      <c r="C120" s="1">
        <v>42287.375</v>
      </c>
      <c r="D120">
        <v>0.88139316000000001</v>
      </c>
      <c r="E120">
        <v>3</v>
      </c>
      <c r="F120">
        <v>3</v>
      </c>
      <c r="G120" s="5"/>
      <c r="H120" s="5"/>
      <c r="I120" s="5"/>
      <c r="J120" s="5"/>
      <c r="K120" s="5"/>
      <c r="L120" s="5"/>
      <c r="M120" s="5"/>
      <c r="N120" s="5"/>
    </row>
    <row r="121" spans="1:15" x14ac:dyDescent="0.25">
      <c r="A121">
        <v>120</v>
      </c>
      <c r="B121">
        <v>3</v>
      </c>
      <c r="C121" s="1">
        <v>42284.625</v>
      </c>
      <c r="D121">
        <v>0.89959209299999998</v>
      </c>
      <c r="E121">
        <v>3</v>
      </c>
      <c r="F121">
        <v>3</v>
      </c>
      <c r="G121" s="5"/>
      <c r="H121" s="5"/>
      <c r="I121" s="5"/>
      <c r="J121" s="5"/>
      <c r="K121" s="5"/>
      <c r="L121" s="5"/>
      <c r="M121" s="5"/>
      <c r="N121" s="5"/>
    </row>
    <row r="122" spans="1:15" x14ac:dyDescent="0.25">
      <c r="A122">
        <v>121</v>
      </c>
      <c r="B122">
        <v>14</v>
      </c>
      <c r="C122" s="1">
        <v>42283.416666666664</v>
      </c>
      <c r="D122">
        <v>0.91559460299999995</v>
      </c>
      <c r="E122">
        <v>3</v>
      </c>
      <c r="F122">
        <v>3</v>
      </c>
      <c r="G122" s="5"/>
      <c r="H122" s="5"/>
      <c r="I122" s="5"/>
      <c r="J122" s="5"/>
      <c r="K122" s="5"/>
      <c r="L122" s="5"/>
      <c r="M122" s="5"/>
      <c r="N122" s="5"/>
    </row>
    <row r="123" spans="1:15" x14ac:dyDescent="0.25">
      <c r="A123">
        <v>122</v>
      </c>
      <c r="B123">
        <v>120</v>
      </c>
      <c r="C123" s="1">
        <v>42286.416666666664</v>
      </c>
      <c r="D123">
        <v>0.93316598699999997</v>
      </c>
      <c r="E123">
        <v>3</v>
      </c>
      <c r="F123">
        <v>3</v>
      </c>
      <c r="G123" s="5"/>
      <c r="H123" s="5"/>
      <c r="I123" s="5"/>
      <c r="J123" s="5"/>
      <c r="K123" s="5"/>
      <c r="L123" s="5"/>
      <c r="M123" s="5"/>
      <c r="N123" s="5"/>
    </row>
    <row r="124" spans="1:15" x14ac:dyDescent="0.25">
      <c r="A124">
        <v>123</v>
      </c>
      <c r="B124">
        <v>121</v>
      </c>
      <c r="C124" s="1">
        <v>42287.708333333336</v>
      </c>
      <c r="D124">
        <v>0.95199246900000001</v>
      </c>
      <c r="E124">
        <v>3</v>
      </c>
      <c r="F124">
        <v>3</v>
      </c>
      <c r="G124" s="5"/>
      <c r="H124" s="5"/>
      <c r="I124" s="5"/>
      <c r="J124" s="5"/>
      <c r="K124" s="5"/>
      <c r="L124" s="5"/>
      <c r="M124" s="5"/>
      <c r="N124" s="5"/>
    </row>
    <row r="125" spans="1:15" x14ac:dyDescent="0.25">
      <c r="A125">
        <v>124</v>
      </c>
      <c r="B125">
        <v>7</v>
      </c>
      <c r="C125" s="1">
        <v>42286.75</v>
      </c>
      <c r="D125">
        <v>0.95324756799999999</v>
      </c>
      <c r="E125">
        <v>3</v>
      </c>
      <c r="F125">
        <v>3</v>
      </c>
      <c r="G125" s="5"/>
      <c r="H125" s="5"/>
      <c r="I125" s="5"/>
      <c r="J125" s="5"/>
      <c r="K125" s="5"/>
      <c r="L125" s="5"/>
      <c r="M125" s="5"/>
      <c r="N125" s="5"/>
    </row>
    <row r="126" spans="1:15" x14ac:dyDescent="0.25">
      <c r="A126">
        <v>125</v>
      </c>
      <c r="B126">
        <v>66</v>
      </c>
      <c r="C126" s="1">
        <v>42285.333333333336</v>
      </c>
      <c r="D126">
        <v>0.96297458400000002</v>
      </c>
      <c r="E126">
        <v>3</v>
      </c>
      <c r="F126">
        <v>3</v>
      </c>
      <c r="G126" s="5"/>
      <c r="H126" s="5"/>
      <c r="I126" s="5"/>
      <c r="J126" s="5"/>
      <c r="K126" s="5"/>
      <c r="L126" s="5"/>
      <c r="M126" s="5"/>
      <c r="N126" s="5"/>
    </row>
    <row r="127" spans="1:15" x14ac:dyDescent="0.25">
      <c r="A127">
        <v>126</v>
      </c>
      <c r="B127">
        <v>106</v>
      </c>
      <c r="C127" s="1">
        <v>42286.333333333336</v>
      </c>
      <c r="D127">
        <v>1</v>
      </c>
      <c r="E127">
        <v>3</v>
      </c>
      <c r="F127">
        <v>3</v>
      </c>
      <c r="G127" s="5"/>
      <c r="H127" s="5"/>
      <c r="I127" s="5"/>
      <c r="J127" s="5"/>
      <c r="K127" s="5"/>
      <c r="L127" s="5"/>
      <c r="M127" s="5"/>
      <c r="N127" s="5"/>
    </row>
  </sheetData>
  <autoFilter ref="B1:F1">
    <sortState ref="B2:F127">
      <sortCondition ref="D1"/>
    </sortState>
  </autoFilter>
  <mergeCells count="39">
    <mergeCell ref="G27:G28"/>
    <mergeCell ref="I26:I27"/>
    <mergeCell ref="G33:G34"/>
    <mergeCell ref="G113:G114"/>
    <mergeCell ref="H114:H115"/>
    <mergeCell ref="G115:G116"/>
    <mergeCell ref="H116:H117"/>
    <mergeCell ref="H112:H113"/>
    <mergeCell ref="H100:H101"/>
    <mergeCell ref="G101:G102"/>
    <mergeCell ref="H102:H103"/>
    <mergeCell ref="G103:G104"/>
    <mergeCell ref="H104:H105"/>
    <mergeCell ref="G105:G106"/>
    <mergeCell ref="H106:H107"/>
    <mergeCell ref="G107:G108"/>
    <mergeCell ref="H108:H109"/>
    <mergeCell ref="G109:G110"/>
    <mergeCell ref="H110:H111"/>
    <mergeCell ref="G99:G100"/>
    <mergeCell ref="H98:H99"/>
    <mergeCell ref="G97:G98"/>
    <mergeCell ref="G111:G112"/>
    <mergeCell ref="H92:H93"/>
    <mergeCell ref="G91:G92"/>
    <mergeCell ref="G25:G26"/>
    <mergeCell ref="I93:I94"/>
    <mergeCell ref="H32:H33"/>
    <mergeCell ref="G31:G32"/>
    <mergeCell ref="H30:H31"/>
    <mergeCell ref="G29:G30"/>
    <mergeCell ref="H28:H29"/>
    <mergeCell ref="I33:I34"/>
    <mergeCell ref="H34:H35"/>
    <mergeCell ref="H94:H95"/>
    <mergeCell ref="G93:G94"/>
    <mergeCell ref="G95:G96"/>
    <mergeCell ref="I57:I58"/>
    <mergeCell ref="H26:H2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topLeftCell="H106" zoomScaleNormal="100" workbookViewId="0">
      <selection activeCell="N117" sqref="N117"/>
    </sheetView>
  </sheetViews>
  <sheetFormatPr defaultRowHeight="15.75" x14ac:dyDescent="0.25"/>
  <cols>
    <col min="1" max="1" width="9" hidden="1" customWidth="1"/>
    <col min="2" max="2" width="3.625" customWidth="1"/>
    <col min="3" max="3" width="17.75" customWidth="1"/>
    <col min="4" max="4" width="0" hidden="1" customWidth="1"/>
    <col min="5" max="5" width="9.25" customWidth="1"/>
    <col min="6" max="6" width="9.75" customWidth="1"/>
    <col min="14" max="14" width="13.125" customWidth="1"/>
  </cols>
  <sheetData>
    <row r="1" spans="1:6" x14ac:dyDescent="0.25">
      <c r="A1">
        <v>0</v>
      </c>
      <c r="C1" t="s">
        <v>0</v>
      </c>
      <c r="D1" t="s">
        <v>2</v>
      </c>
      <c r="E1" t="s">
        <v>52</v>
      </c>
      <c r="F1" t="s">
        <v>8</v>
      </c>
    </row>
    <row r="2" spans="1:6" x14ac:dyDescent="0.25">
      <c r="A2">
        <v>1</v>
      </c>
      <c r="B2">
        <v>1</v>
      </c>
      <c r="C2" s="1">
        <v>42286.5</v>
      </c>
      <c r="D2">
        <v>0.40901502499999998</v>
      </c>
      <c r="E2">
        <v>3</v>
      </c>
      <c r="F2">
        <v>2</v>
      </c>
    </row>
    <row r="3" spans="1:6" x14ac:dyDescent="0.25">
      <c r="A3">
        <v>2</v>
      </c>
      <c r="B3">
        <v>2</v>
      </c>
      <c r="C3" s="1">
        <v>42286.666666666664</v>
      </c>
      <c r="D3">
        <v>0.53422370600000002</v>
      </c>
      <c r="E3">
        <v>3</v>
      </c>
      <c r="F3">
        <v>3</v>
      </c>
    </row>
    <row r="4" spans="1:6" x14ac:dyDescent="0.25">
      <c r="A4">
        <v>3</v>
      </c>
      <c r="B4">
        <v>3</v>
      </c>
      <c r="C4" s="1">
        <v>42284.625</v>
      </c>
      <c r="D4">
        <v>0.57762938200000002</v>
      </c>
      <c r="E4">
        <v>3</v>
      </c>
      <c r="F4">
        <v>3</v>
      </c>
    </row>
    <row r="5" spans="1:6" x14ac:dyDescent="0.25">
      <c r="A5">
        <v>4</v>
      </c>
      <c r="B5">
        <v>4</v>
      </c>
      <c r="C5" s="1">
        <v>42282.083333333336</v>
      </c>
      <c r="D5">
        <v>2.8380633999999998E-2</v>
      </c>
      <c r="E5">
        <v>0</v>
      </c>
      <c r="F5">
        <v>0</v>
      </c>
    </row>
    <row r="6" spans="1:6" x14ac:dyDescent="0.25">
      <c r="A6">
        <v>5</v>
      </c>
      <c r="B6">
        <v>5</v>
      </c>
      <c r="C6" s="1">
        <v>42287.208333333336</v>
      </c>
      <c r="D6">
        <v>1.1686144000000001E-2</v>
      </c>
      <c r="E6">
        <v>0</v>
      </c>
      <c r="F6">
        <v>0</v>
      </c>
    </row>
    <row r="7" spans="1:6" x14ac:dyDescent="0.25">
      <c r="A7">
        <v>6</v>
      </c>
      <c r="B7">
        <v>6</v>
      </c>
      <c r="C7" s="1">
        <v>42284.666666666664</v>
      </c>
      <c r="D7">
        <v>0.67779632700000003</v>
      </c>
      <c r="E7">
        <v>3</v>
      </c>
      <c r="F7">
        <v>3</v>
      </c>
    </row>
    <row r="8" spans="1:6" x14ac:dyDescent="0.25">
      <c r="A8">
        <v>7</v>
      </c>
      <c r="B8">
        <v>7</v>
      </c>
      <c r="C8" s="1">
        <v>42286.75</v>
      </c>
      <c r="D8">
        <v>0.52420701199999997</v>
      </c>
      <c r="E8">
        <v>3</v>
      </c>
      <c r="F8">
        <v>3</v>
      </c>
    </row>
    <row r="9" spans="1:6" x14ac:dyDescent="0.25">
      <c r="A9">
        <v>8</v>
      </c>
      <c r="B9">
        <v>8</v>
      </c>
      <c r="C9" s="1">
        <v>42283.75</v>
      </c>
      <c r="D9">
        <v>0.35726210400000002</v>
      </c>
      <c r="E9">
        <v>2</v>
      </c>
      <c r="F9">
        <v>2</v>
      </c>
    </row>
    <row r="10" spans="1:6" x14ac:dyDescent="0.25">
      <c r="A10">
        <v>9</v>
      </c>
      <c r="B10">
        <v>9</v>
      </c>
      <c r="C10" s="1">
        <v>42283.166666666664</v>
      </c>
      <c r="D10">
        <v>1.3355593000000001E-2</v>
      </c>
      <c r="E10">
        <v>0</v>
      </c>
      <c r="F10">
        <v>0</v>
      </c>
    </row>
    <row r="11" spans="1:6" x14ac:dyDescent="0.25">
      <c r="A11">
        <v>10</v>
      </c>
      <c r="B11">
        <v>10</v>
      </c>
      <c r="C11" s="1">
        <v>42283.25</v>
      </c>
      <c r="D11">
        <v>5.8430718E-2</v>
      </c>
      <c r="E11">
        <v>0</v>
      </c>
      <c r="F11">
        <v>0</v>
      </c>
    </row>
    <row r="12" spans="1:6" x14ac:dyDescent="0.25">
      <c r="A12">
        <v>11</v>
      </c>
      <c r="B12">
        <v>11</v>
      </c>
      <c r="C12" s="1">
        <v>42285.5</v>
      </c>
      <c r="D12">
        <v>0.37395659399999998</v>
      </c>
      <c r="E12">
        <v>2</v>
      </c>
      <c r="F12">
        <v>2</v>
      </c>
    </row>
    <row r="13" spans="1:6" x14ac:dyDescent="0.25">
      <c r="A13">
        <v>12</v>
      </c>
      <c r="B13">
        <v>12</v>
      </c>
      <c r="C13" s="1">
        <v>42282.333333333336</v>
      </c>
      <c r="D13">
        <v>0.36560934899999997</v>
      </c>
      <c r="E13">
        <v>2</v>
      </c>
      <c r="F13">
        <v>1</v>
      </c>
    </row>
    <row r="14" spans="1:6" x14ac:dyDescent="0.25">
      <c r="A14">
        <v>13</v>
      </c>
      <c r="B14">
        <v>13</v>
      </c>
      <c r="C14" s="1">
        <v>42285.875</v>
      </c>
      <c r="D14">
        <v>0.338898164</v>
      </c>
      <c r="E14">
        <v>2</v>
      </c>
      <c r="F14">
        <v>1</v>
      </c>
    </row>
    <row r="15" spans="1:6" x14ac:dyDescent="0.25">
      <c r="A15">
        <v>14</v>
      </c>
      <c r="B15">
        <v>14</v>
      </c>
      <c r="C15" s="1">
        <v>42283.416666666664</v>
      </c>
      <c r="D15">
        <v>0.50751252099999999</v>
      </c>
      <c r="E15">
        <v>3</v>
      </c>
      <c r="F15">
        <v>3</v>
      </c>
    </row>
    <row r="16" spans="1:6" x14ac:dyDescent="0.25">
      <c r="A16">
        <v>15</v>
      </c>
      <c r="B16">
        <v>15</v>
      </c>
      <c r="C16" s="1">
        <v>42282.666666666664</v>
      </c>
      <c r="D16">
        <v>0.35893155300000001</v>
      </c>
      <c r="E16">
        <v>2</v>
      </c>
      <c r="F16">
        <v>2</v>
      </c>
    </row>
    <row r="17" spans="1:16" x14ac:dyDescent="0.25">
      <c r="A17">
        <v>16</v>
      </c>
      <c r="B17">
        <v>16</v>
      </c>
      <c r="C17" s="1">
        <v>42287.958333333336</v>
      </c>
      <c r="D17">
        <v>0.17028380600000001</v>
      </c>
      <c r="E17">
        <v>1</v>
      </c>
      <c r="F17">
        <v>1</v>
      </c>
    </row>
    <row r="18" spans="1:16" x14ac:dyDescent="0.25">
      <c r="A18">
        <v>17</v>
      </c>
      <c r="B18">
        <v>17</v>
      </c>
      <c r="C18" s="1">
        <v>42281.625</v>
      </c>
      <c r="D18">
        <v>0.40734557599999999</v>
      </c>
      <c r="E18">
        <v>3</v>
      </c>
      <c r="F18">
        <v>2</v>
      </c>
    </row>
    <row r="19" spans="1:16" x14ac:dyDescent="0.25">
      <c r="A19">
        <v>18</v>
      </c>
      <c r="B19">
        <v>18</v>
      </c>
      <c r="C19" s="1">
        <v>42284.125</v>
      </c>
      <c r="D19">
        <v>6.6777959999999997E-3</v>
      </c>
      <c r="E19">
        <v>0</v>
      </c>
      <c r="F19">
        <v>0</v>
      </c>
    </row>
    <row r="20" spans="1:16" x14ac:dyDescent="0.25">
      <c r="A20">
        <v>19</v>
      </c>
      <c r="B20">
        <v>19</v>
      </c>
      <c r="C20" s="1">
        <v>42281.083333333336</v>
      </c>
      <c r="D20">
        <v>2.3372286999999999E-2</v>
      </c>
      <c r="E20">
        <v>0</v>
      </c>
      <c r="F20">
        <v>0</v>
      </c>
    </row>
    <row r="21" spans="1:16" x14ac:dyDescent="0.25">
      <c r="A21">
        <v>20</v>
      </c>
      <c r="B21">
        <v>20</v>
      </c>
      <c r="C21" s="1">
        <v>42286.958333333336</v>
      </c>
      <c r="D21">
        <v>0.166944908</v>
      </c>
      <c r="E21">
        <v>1</v>
      </c>
      <c r="F21">
        <v>1</v>
      </c>
    </row>
    <row r="22" spans="1:16" x14ac:dyDescent="0.25">
      <c r="A22">
        <v>21</v>
      </c>
      <c r="B22">
        <v>21</v>
      </c>
      <c r="C22" s="1">
        <v>42283.583333333336</v>
      </c>
      <c r="D22">
        <v>0.43739565899999999</v>
      </c>
      <c r="E22">
        <v>3</v>
      </c>
      <c r="F22">
        <v>2</v>
      </c>
    </row>
    <row r="23" spans="1:16" x14ac:dyDescent="0.25">
      <c r="A23">
        <v>22</v>
      </c>
      <c r="B23">
        <v>22</v>
      </c>
      <c r="C23" s="1">
        <v>42282.458333333336</v>
      </c>
      <c r="D23">
        <v>0.38898163600000002</v>
      </c>
      <c r="E23">
        <v>2</v>
      </c>
      <c r="F23">
        <v>2</v>
      </c>
    </row>
    <row r="24" spans="1:16" x14ac:dyDescent="0.25">
      <c r="A24">
        <v>23</v>
      </c>
      <c r="B24">
        <v>23</v>
      </c>
      <c r="C24" s="1">
        <v>42286.458333333336</v>
      </c>
      <c r="D24">
        <v>0.48080133600000002</v>
      </c>
      <c r="E24">
        <v>3</v>
      </c>
      <c r="F24">
        <v>3</v>
      </c>
    </row>
    <row r="25" spans="1:16" x14ac:dyDescent="0.25">
      <c r="A25">
        <v>24</v>
      </c>
      <c r="B25">
        <v>24</v>
      </c>
      <c r="C25" s="1">
        <v>42281.791666666664</v>
      </c>
      <c r="D25">
        <v>0.26377295499999998</v>
      </c>
      <c r="E25">
        <v>1</v>
      </c>
      <c r="F25">
        <v>2</v>
      </c>
    </row>
    <row r="26" spans="1:16" x14ac:dyDescent="0.25">
      <c r="A26">
        <v>25</v>
      </c>
      <c r="B26">
        <v>25</v>
      </c>
      <c r="C26" s="1">
        <v>42287.833333333336</v>
      </c>
      <c r="D26">
        <v>0.29549248700000003</v>
      </c>
      <c r="E26">
        <v>2</v>
      </c>
      <c r="F26">
        <v>2</v>
      </c>
      <c r="G26">
        <v>0.5067452251873964</v>
      </c>
    </row>
    <row r="27" spans="1:16" x14ac:dyDescent="0.25">
      <c r="A27">
        <v>26</v>
      </c>
      <c r="B27">
        <v>26</v>
      </c>
      <c r="C27" s="1">
        <v>42282.625</v>
      </c>
      <c r="D27">
        <v>0.52253756299999998</v>
      </c>
      <c r="E27">
        <v>3</v>
      </c>
      <c r="F27">
        <v>3</v>
      </c>
      <c r="H27">
        <v>0.46289917369099765</v>
      </c>
    </row>
    <row r="28" spans="1:16" x14ac:dyDescent="0.25">
      <c r="A28">
        <v>27</v>
      </c>
      <c r="B28">
        <v>27</v>
      </c>
      <c r="C28" s="1">
        <v>42285.666666666664</v>
      </c>
      <c r="D28">
        <v>0.44407345599999998</v>
      </c>
      <c r="E28">
        <v>3</v>
      </c>
      <c r="F28">
        <v>3</v>
      </c>
      <c r="G28">
        <v>0.41458050553423453</v>
      </c>
    </row>
    <row r="29" spans="1:16" x14ac:dyDescent="0.25">
      <c r="A29">
        <v>28</v>
      </c>
      <c r="B29">
        <v>28</v>
      </c>
      <c r="C29" s="1">
        <v>42282.541666666664</v>
      </c>
      <c r="D29">
        <v>0.405676127</v>
      </c>
      <c r="E29">
        <v>2</v>
      </c>
      <c r="F29">
        <v>1</v>
      </c>
      <c r="G29" s="5"/>
      <c r="H29" s="5">
        <v>0.36043115780850349</v>
      </c>
      <c r="K29" t="s">
        <v>6</v>
      </c>
      <c r="L29" t="s">
        <v>7</v>
      </c>
      <c r="N29" s="5"/>
    </row>
    <row r="30" spans="1:16" x14ac:dyDescent="0.25">
      <c r="A30">
        <v>29</v>
      </c>
      <c r="B30">
        <v>29</v>
      </c>
      <c r="C30" s="1">
        <v>42286.166666666664</v>
      </c>
      <c r="D30">
        <v>1.6694489999999999E-3</v>
      </c>
      <c r="E30">
        <v>0</v>
      </c>
      <c r="F30">
        <v>0</v>
      </c>
      <c r="G30" s="12">
        <v>0.29812139884818456</v>
      </c>
      <c r="H30" s="5"/>
      <c r="I30">
        <f>SUM(D30:D31)/2</f>
        <v>0.25542570949999999</v>
      </c>
      <c r="J30">
        <v>0</v>
      </c>
      <c r="K30" s="2">
        <f>COUNTIF($F$2:$F$30,J30)</f>
        <v>7</v>
      </c>
      <c r="L30" s="4">
        <f>COUNTIF($F$31:$F$54,J30)</f>
        <v>4</v>
      </c>
      <c r="M30">
        <f>SUM(K30:L30)</f>
        <v>11</v>
      </c>
      <c r="N30" s="5"/>
      <c r="O30">
        <f>(-K30/K34*LOG(K30/K34,2))</f>
        <v>0.49497870729275095</v>
      </c>
      <c r="P30" s="10">
        <f>(-L30/L34*LOG(L30/L34,2))</f>
        <v>0.43082708345352599</v>
      </c>
    </row>
    <row r="31" spans="1:16" x14ac:dyDescent="0.25">
      <c r="A31">
        <v>30</v>
      </c>
      <c r="B31">
        <v>30</v>
      </c>
      <c r="C31" s="1">
        <v>42284.541666666664</v>
      </c>
      <c r="D31">
        <v>0.50918196999999998</v>
      </c>
      <c r="E31">
        <v>3</v>
      </c>
      <c r="F31">
        <v>3</v>
      </c>
      <c r="G31" s="14"/>
      <c r="H31" s="5">
        <v>0.41374777549283048</v>
      </c>
      <c r="I31" s="13"/>
      <c r="J31">
        <v>1</v>
      </c>
      <c r="K31" s="2">
        <f t="shared" ref="K31:K33" si="0">COUNTIF($F$2:$F$30,J31)</f>
        <v>5</v>
      </c>
      <c r="L31" s="4">
        <f t="shared" ref="L31:L33" si="1">COUNTIF($F$31:$F$54,J31)</f>
        <v>11</v>
      </c>
      <c r="M31">
        <f>SUM(K31:L31)</f>
        <v>16</v>
      </c>
      <c r="N31" s="5"/>
      <c r="O31" s="10" t="s">
        <v>67</v>
      </c>
      <c r="P31">
        <f>(-L31/L34*LOG(L31/L34,2))</f>
        <v>0.51586832095510204</v>
      </c>
    </row>
    <row r="32" spans="1:16" x14ac:dyDescent="0.25">
      <c r="A32">
        <v>31</v>
      </c>
      <c r="B32">
        <v>31</v>
      </c>
      <c r="C32" s="1">
        <v>42283.958333333336</v>
      </c>
      <c r="D32">
        <v>0.16026711199999999</v>
      </c>
      <c r="E32">
        <v>1</v>
      </c>
      <c r="F32">
        <v>1</v>
      </c>
      <c r="G32" s="15">
        <v>0.34042078237756351</v>
      </c>
      <c r="H32" s="5"/>
      <c r="I32" s="13"/>
      <c r="J32">
        <v>2</v>
      </c>
      <c r="K32" s="2">
        <f t="shared" si="0"/>
        <v>9</v>
      </c>
      <c r="L32" s="4">
        <f t="shared" si="1"/>
        <v>2</v>
      </c>
      <c r="M32">
        <f>SUM(K32:L32)</f>
        <v>11</v>
      </c>
      <c r="N32" s="5"/>
      <c r="O32" s="10" t="s">
        <v>21</v>
      </c>
      <c r="P32">
        <f>(-L32/L34*LOG(L32/L34,2))</f>
        <v>0.29874687506009634</v>
      </c>
    </row>
    <row r="33" spans="1:16" x14ac:dyDescent="0.25">
      <c r="A33">
        <v>32</v>
      </c>
      <c r="B33">
        <v>32</v>
      </c>
      <c r="C33" s="1">
        <v>42287.375</v>
      </c>
      <c r="D33">
        <v>0.61769616000000005</v>
      </c>
      <c r="E33">
        <v>3</v>
      </c>
      <c r="F33">
        <v>3</v>
      </c>
      <c r="G33" s="5"/>
      <c r="H33" s="5">
        <v>0.42115708027679788</v>
      </c>
      <c r="J33">
        <v>3</v>
      </c>
      <c r="K33" s="2">
        <f t="shared" si="0"/>
        <v>8</v>
      </c>
      <c r="L33" s="4">
        <f t="shared" si="1"/>
        <v>7</v>
      </c>
      <c r="M33">
        <f>SUM(K33:L33)</f>
        <v>15</v>
      </c>
      <c r="N33" s="5"/>
      <c r="O33" s="10" t="s">
        <v>19</v>
      </c>
      <c r="P33" s="10" t="s">
        <v>22</v>
      </c>
    </row>
    <row r="34" spans="1:16" x14ac:dyDescent="0.25">
      <c r="A34">
        <v>33</v>
      </c>
      <c r="B34">
        <v>33</v>
      </c>
      <c r="C34" s="1">
        <v>42283.291666666664</v>
      </c>
      <c r="D34">
        <v>0.26544240400000002</v>
      </c>
      <c r="E34">
        <v>1</v>
      </c>
      <c r="F34">
        <v>1</v>
      </c>
      <c r="G34" s="5">
        <v>0.48836438566406731</v>
      </c>
      <c r="H34" s="5"/>
      <c r="K34">
        <f>SUM(K30:K33)</f>
        <v>29</v>
      </c>
      <c r="L34">
        <f>SUM(L30:L33)</f>
        <v>24</v>
      </c>
      <c r="M34">
        <f>SUM(K34:L34)</f>
        <v>53</v>
      </c>
      <c r="N34" s="5"/>
    </row>
    <row r="35" spans="1:16" x14ac:dyDescent="0.25">
      <c r="A35">
        <v>34</v>
      </c>
      <c r="B35">
        <v>34</v>
      </c>
      <c r="C35" s="1">
        <v>42286.375</v>
      </c>
      <c r="D35">
        <v>0.652754591</v>
      </c>
      <c r="E35">
        <v>3</v>
      </c>
      <c r="F35">
        <v>3</v>
      </c>
      <c r="G35" s="5"/>
      <c r="H35" s="5">
        <v>0.38284407939285742</v>
      </c>
      <c r="J35" s="5"/>
      <c r="K35" s="5"/>
      <c r="L35" s="5"/>
      <c r="M35" s="5"/>
      <c r="N35" s="5"/>
    </row>
    <row r="36" spans="1:16" x14ac:dyDescent="0.25">
      <c r="A36">
        <v>35</v>
      </c>
      <c r="B36">
        <v>35</v>
      </c>
      <c r="C36" s="1">
        <v>42282.916666666664</v>
      </c>
      <c r="D36">
        <v>0.23205342200000001</v>
      </c>
      <c r="E36">
        <v>1</v>
      </c>
      <c r="F36">
        <v>1</v>
      </c>
      <c r="G36" s="5">
        <v>0.44370946595823679</v>
      </c>
      <c r="H36" s="5"/>
      <c r="J36" s="5" t="s">
        <v>16</v>
      </c>
      <c r="K36" s="5">
        <f>(-M30/M34*LOG(M30/M34,2))+(-M31/M34*LOG(M31/M34,2))+(-M32/M34*LOG(M32/M34,2))</f>
        <v>1.4632732389317176</v>
      </c>
      <c r="L36" s="5"/>
      <c r="M36" s="5"/>
      <c r="N36" s="5" t="s">
        <v>11</v>
      </c>
      <c r="O36">
        <f>SUM(O30:O33)</f>
        <v>0.49497870729275095</v>
      </c>
    </row>
    <row r="37" spans="1:16" x14ac:dyDescent="0.25">
      <c r="A37">
        <v>36</v>
      </c>
      <c r="B37">
        <v>36</v>
      </c>
      <c r="C37" s="1">
        <v>42281.833333333336</v>
      </c>
      <c r="D37">
        <v>0.30550918199999999</v>
      </c>
      <c r="E37">
        <v>2</v>
      </c>
      <c r="F37">
        <v>1</v>
      </c>
      <c r="H37">
        <v>0.4983857029575296</v>
      </c>
      <c r="J37" s="5"/>
      <c r="K37" s="5"/>
      <c r="L37" s="5"/>
      <c r="M37" s="5"/>
      <c r="N37" s="5" t="s">
        <v>12</v>
      </c>
      <c r="O37">
        <f>SUM(P30:P33)</f>
        <v>1.2454422794687243</v>
      </c>
    </row>
    <row r="38" spans="1:16" x14ac:dyDescent="0.25">
      <c r="A38">
        <v>37</v>
      </c>
      <c r="B38">
        <v>37</v>
      </c>
      <c r="C38" s="1">
        <v>42284</v>
      </c>
      <c r="D38">
        <v>9.1819699000000005E-2</v>
      </c>
      <c r="E38">
        <v>1</v>
      </c>
      <c r="F38">
        <v>1</v>
      </c>
      <c r="J38" s="5"/>
      <c r="K38" s="5"/>
      <c r="L38" s="5"/>
      <c r="M38" s="5"/>
      <c r="N38" s="5"/>
    </row>
    <row r="39" spans="1:16" x14ac:dyDescent="0.25">
      <c r="A39">
        <v>38</v>
      </c>
      <c r="B39">
        <v>38</v>
      </c>
      <c r="C39" s="1">
        <v>42281.208333333336</v>
      </c>
      <c r="D39">
        <v>1.3355593000000001E-2</v>
      </c>
      <c r="E39">
        <v>0</v>
      </c>
      <c r="F39">
        <v>0</v>
      </c>
      <c r="J39" s="5"/>
      <c r="K39" s="5"/>
      <c r="L39" s="5"/>
      <c r="M39" s="5"/>
      <c r="N39" s="5" t="s">
        <v>13</v>
      </c>
      <c r="O39">
        <f>K34/M34*O36+L34/M34*O37</f>
        <v>0.83481126827809748</v>
      </c>
    </row>
    <row r="40" spans="1:16" x14ac:dyDescent="0.25">
      <c r="A40">
        <v>39</v>
      </c>
      <c r="B40">
        <v>39</v>
      </c>
      <c r="C40" s="1">
        <v>42282.5</v>
      </c>
      <c r="D40">
        <v>0.34056761299999999</v>
      </c>
      <c r="E40">
        <v>2</v>
      </c>
      <c r="F40">
        <v>2</v>
      </c>
      <c r="J40" s="5"/>
      <c r="K40" s="5"/>
      <c r="L40" s="5"/>
      <c r="M40" s="5"/>
      <c r="N40" s="5"/>
    </row>
    <row r="41" spans="1:16" x14ac:dyDescent="0.25">
      <c r="A41">
        <v>40</v>
      </c>
      <c r="B41">
        <v>40</v>
      </c>
      <c r="C41" s="1">
        <v>42284.916666666664</v>
      </c>
      <c r="D41">
        <v>0.24874791299999999</v>
      </c>
      <c r="E41">
        <v>1</v>
      </c>
      <c r="F41">
        <v>1</v>
      </c>
      <c r="J41" s="5"/>
      <c r="K41" s="5"/>
      <c r="L41" s="5"/>
      <c r="M41" s="5"/>
      <c r="N41" s="5" t="s">
        <v>15</v>
      </c>
      <c r="O41">
        <f>LOG((3^4-2),2)-(4*K36-(4*O36)-(2*O37))</f>
        <v>4.9214871805586853</v>
      </c>
    </row>
    <row r="42" spans="1:16" x14ac:dyDescent="0.25">
      <c r="A42">
        <v>41</v>
      </c>
      <c r="B42">
        <v>41</v>
      </c>
      <c r="C42" s="1">
        <v>42282</v>
      </c>
      <c r="D42">
        <v>7.6794658000000002E-2</v>
      </c>
      <c r="E42">
        <v>1</v>
      </c>
      <c r="F42">
        <v>1</v>
      </c>
      <c r="J42" s="5"/>
      <c r="K42" s="5"/>
      <c r="L42" s="5"/>
      <c r="M42" s="5"/>
      <c r="N42" s="5"/>
    </row>
    <row r="43" spans="1:16" x14ac:dyDescent="0.25">
      <c r="A43">
        <v>42</v>
      </c>
      <c r="B43">
        <v>42</v>
      </c>
      <c r="C43" s="1">
        <v>42284.25</v>
      </c>
      <c r="D43">
        <v>4.1736227000000001E-2</v>
      </c>
      <c r="E43">
        <v>0</v>
      </c>
      <c r="F43">
        <v>0</v>
      </c>
      <c r="J43" s="5"/>
      <c r="K43" s="5"/>
      <c r="L43" s="5"/>
      <c r="M43" s="5"/>
      <c r="O43">
        <f>(LOG((M34-1),2)+O41)/M34</f>
        <v>0.20041371506980712</v>
      </c>
    </row>
    <row r="44" spans="1:16" x14ac:dyDescent="0.25">
      <c r="A44">
        <v>43</v>
      </c>
      <c r="B44">
        <v>43</v>
      </c>
      <c r="C44" s="1">
        <v>42285.541666666664</v>
      </c>
      <c r="D44">
        <v>0.39398998299999999</v>
      </c>
      <c r="E44">
        <v>2</v>
      </c>
      <c r="F44">
        <v>2</v>
      </c>
      <c r="J44" s="5"/>
      <c r="K44" s="5"/>
      <c r="L44" s="5"/>
      <c r="M44" s="5"/>
      <c r="N44" s="5"/>
    </row>
    <row r="45" spans="1:16" x14ac:dyDescent="0.25">
      <c r="A45">
        <v>44</v>
      </c>
      <c r="B45">
        <v>44</v>
      </c>
      <c r="C45" s="1">
        <v>42286.25</v>
      </c>
      <c r="D45">
        <v>6.1769615999999999E-2</v>
      </c>
      <c r="E45">
        <v>0</v>
      </c>
      <c r="F45">
        <v>0</v>
      </c>
      <c r="J45" s="5"/>
      <c r="K45" s="5"/>
      <c r="L45" s="5"/>
      <c r="M45" s="5"/>
      <c r="N45" s="5" t="s">
        <v>17</v>
      </c>
      <c r="O45">
        <f>K36-((K34/M34)*O39)</f>
        <v>1.0064897147795511</v>
      </c>
    </row>
    <row r="46" spans="1:16" x14ac:dyDescent="0.25">
      <c r="A46">
        <v>45</v>
      </c>
      <c r="B46">
        <v>45</v>
      </c>
      <c r="C46" s="1">
        <v>42287.666666666664</v>
      </c>
      <c r="D46">
        <v>1</v>
      </c>
      <c r="E46">
        <v>3</v>
      </c>
      <c r="F46">
        <v>3</v>
      </c>
    </row>
    <row r="47" spans="1:16" x14ac:dyDescent="0.25">
      <c r="A47">
        <v>46</v>
      </c>
      <c r="B47">
        <v>46</v>
      </c>
      <c r="C47" s="1">
        <v>42287.916666666664</v>
      </c>
      <c r="D47">
        <v>0.30217028400000001</v>
      </c>
      <c r="E47">
        <v>2</v>
      </c>
      <c r="F47">
        <v>1</v>
      </c>
    </row>
    <row r="48" spans="1:16" x14ac:dyDescent="0.25">
      <c r="A48">
        <v>47</v>
      </c>
      <c r="B48">
        <v>47</v>
      </c>
      <c r="C48" s="1">
        <v>42283.875</v>
      </c>
      <c r="D48">
        <v>0.24874791299999999</v>
      </c>
      <c r="E48">
        <v>1</v>
      </c>
      <c r="F48">
        <v>1</v>
      </c>
    </row>
    <row r="49" spans="1:14" x14ac:dyDescent="0.25">
      <c r="A49">
        <v>48</v>
      </c>
      <c r="B49">
        <v>48</v>
      </c>
      <c r="C49" s="1">
        <v>42281.375</v>
      </c>
      <c r="D49">
        <v>0.39899833099999998</v>
      </c>
      <c r="E49">
        <v>2</v>
      </c>
      <c r="F49">
        <v>1</v>
      </c>
    </row>
    <row r="50" spans="1:14" x14ac:dyDescent="0.25">
      <c r="A50">
        <v>49</v>
      </c>
      <c r="B50">
        <v>49</v>
      </c>
      <c r="C50" s="1">
        <v>42285.708333333336</v>
      </c>
      <c r="D50">
        <v>0.52253756299999998</v>
      </c>
      <c r="E50">
        <v>3</v>
      </c>
      <c r="F50">
        <v>3</v>
      </c>
      <c r="G50" s="21">
        <v>1.1721693761254595</v>
      </c>
      <c r="H50" s="13"/>
    </row>
    <row r="51" spans="1:14" x14ac:dyDescent="0.25">
      <c r="A51">
        <v>50</v>
      </c>
      <c r="B51">
        <v>50</v>
      </c>
      <c r="C51" s="1">
        <v>42282.375</v>
      </c>
      <c r="D51">
        <v>0.405676127</v>
      </c>
      <c r="E51">
        <v>2</v>
      </c>
      <c r="F51">
        <v>1</v>
      </c>
      <c r="G51" s="21"/>
      <c r="H51" s="21">
        <v>1.1739113878492111</v>
      </c>
    </row>
    <row r="52" spans="1:14" x14ac:dyDescent="0.25">
      <c r="A52">
        <v>51</v>
      </c>
      <c r="B52">
        <v>51</v>
      </c>
      <c r="C52" s="1">
        <v>42287.083333333336</v>
      </c>
      <c r="D52">
        <v>5.0083471999999997E-2</v>
      </c>
      <c r="E52">
        <v>0</v>
      </c>
      <c r="F52">
        <v>0</v>
      </c>
      <c r="G52" s="21">
        <v>1.1742250293473218</v>
      </c>
      <c r="H52" s="21"/>
    </row>
    <row r="53" spans="1:14" x14ac:dyDescent="0.25">
      <c r="A53">
        <v>52</v>
      </c>
      <c r="B53">
        <v>52</v>
      </c>
      <c r="C53" s="1">
        <v>42283.666666666664</v>
      </c>
      <c r="D53">
        <v>0.46577629399999998</v>
      </c>
      <c r="E53">
        <v>3</v>
      </c>
      <c r="F53">
        <v>3</v>
      </c>
      <c r="G53" s="21"/>
      <c r="H53" s="21">
        <v>1.1730587201245366</v>
      </c>
    </row>
    <row r="54" spans="1:14" x14ac:dyDescent="0.25">
      <c r="A54">
        <v>53</v>
      </c>
      <c r="B54">
        <v>53</v>
      </c>
      <c r="C54" s="1">
        <v>42287.458333333336</v>
      </c>
      <c r="D54">
        <v>0.44741235400000001</v>
      </c>
      <c r="E54">
        <v>3</v>
      </c>
      <c r="F54">
        <v>3</v>
      </c>
      <c r="G54" s="20">
        <v>1.170336901624963</v>
      </c>
      <c r="H54" s="21"/>
      <c r="I54" s="21" t="e">
        <f>SUM(#REF!)/2</f>
        <v>#REF!</v>
      </c>
    </row>
    <row r="55" spans="1:14" x14ac:dyDescent="0.25">
      <c r="A55">
        <v>54</v>
      </c>
      <c r="B55">
        <v>54</v>
      </c>
      <c r="C55" s="1">
        <v>42284.041666666664</v>
      </c>
      <c r="D55">
        <v>6.8447411999999999E-2</v>
      </c>
      <c r="E55">
        <v>1</v>
      </c>
      <c r="F55">
        <v>1</v>
      </c>
      <c r="G55" s="20"/>
      <c r="H55" s="21">
        <v>1.2225101753862251</v>
      </c>
      <c r="I55" s="21"/>
    </row>
    <row r="56" spans="1:14" x14ac:dyDescent="0.25">
      <c r="A56">
        <v>55</v>
      </c>
      <c r="B56">
        <v>55</v>
      </c>
      <c r="C56" s="1">
        <v>42286.208333333336</v>
      </c>
      <c r="D56">
        <v>1.0016694E-2</v>
      </c>
      <c r="E56">
        <v>0</v>
      </c>
      <c r="F56">
        <v>0</v>
      </c>
      <c r="G56" s="21">
        <v>1.2655764958215263</v>
      </c>
      <c r="H56" s="21"/>
    </row>
    <row r="57" spans="1:14" x14ac:dyDescent="0.25">
      <c r="A57">
        <v>56</v>
      </c>
      <c r="B57">
        <v>56</v>
      </c>
      <c r="C57" s="1">
        <v>42283.833333333336</v>
      </c>
      <c r="D57">
        <v>0.30550918199999999</v>
      </c>
      <c r="E57">
        <v>2</v>
      </c>
      <c r="F57">
        <v>2</v>
      </c>
      <c r="G57" s="21"/>
      <c r="H57" s="21">
        <v>1.262989669089492</v>
      </c>
    </row>
    <row r="58" spans="1:14" x14ac:dyDescent="0.25">
      <c r="A58">
        <v>57</v>
      </c>
      <c r="B58">
        <v>57</v>
      </c>
      <c r="C58" s="1">
        <v>42282.25</v>
      </c>
      <c r="D58">
        <v>4.1736227000000001E-2</v>
      </c>
      <c r="E58">
        <v>0</v>
      </c>
      <c r="F58">
        <v>0</v>
      </c>
      <c r="G58" s="21">
        <v>1.3009707224347407</v>
      </c>
      <c r="H58" s="21"/>
    </row>
    <row r="59" spans="1:14" x14ac:dyDescent="0.25">
      <c r="A59">
        <v>58</v>
      </c>
      <c r="B59">
        <v>58</v>
      </c>
      <c r="C59" s="1">
        <v>42281.958333333336</v>
      </c>
      <c r="D59">
        <v>0.153589316</v>
      </c>
      <c r="E59">
        <v>1</v>
      </c>
      <c r="F59">
        <v>1</v>
      </c>
      <c r="G59" s="21"/>
      <c r="H59" s="21">
        <v>1.3344038959365043</v>
      </c>
    </row>
    <row r="60" spans="1:14" x14ac:dyDescent="0.25">
      <c r="A60">
        <v>59</v>
      </c>
      <c r="B60">
        <v>59</v>
      </c>
      <c r="C60" s="1">
        <v>42286.833333333336</v>
      </c>
      <c r="D60">
        <v>0.38564273799999998</v>
      </c>
      <c r="E60">
        <v>2</v>
      </c>
      <c r="F60">
        <v>2</v>
      </c>
      <c r="G60" s="21">
        <v>1.3319385376191142</v>
      </c>
      <c r="H60" s="21"/>
    </row>
    <row r="61" spans="1:14" x14ac:dyDescent="0.25">
      <c r="A61">
        <v>60</v>
      </c>
      <c r="B61">
        <v>60</v>
      </c>
      <c r="C61" s="1">
        <v>42281.458333333336</v>
      </c>
      <c r="D61">
        <v>0.41736226999999998</v>
      </c>
      <c r="E61">
        <v>3</v>
      </c>
      <c r="F61">
        <v>2</v>
      </c>
      <c r="G61" s="21"/>
      <c r="H61" s="24">
        <v>1.3275520092227144</v>
      </c>
      <c r="I61" s="13"/>
    </row>
    <row r="62" spans="1:14" x14ac:dyDescent="0.25">
      <c r="A62">
        <v>61</v>
      </c>
      <c r="B62">
        <v>61</v>
      </c>
      <c r="C62" s="1">
        <v>42285.583333333336</v>
      </c>
      <c r="D62">
        <v>0.42570951600000001</v>
      </c>
      <c r="E62">
        <v>3</v>
      </c>
      <c r="F62">
        <v>3</v>
      </c>
      <c r="G62" s="21">
        <v>1.359236352912127</v>
      </c>
      <c r="H62" s="24"/>
      <c r="I62" s="13"/>
    </row>
    <row r="63" spans="1:14" x14ac:dyDescent="0.25">
      <c r="A63">
        <v>62</v>
      </c>
      <c r="B63">
        <v>62</v>
      </c>
      <c r="C63" s="1">
        <v>42287.791666666664</v>
      </c>
      <c r="D63">
        <v>0.30717863099999998</v>
      </c>
      <c r="E63">
        <v>2</v>
      </c>
      <c r="F63">
        <v>2</v>
      </c>
      <c r="G63" s="21"/>
      <c r="H63" s="21">
        <v>1.3877508904176445</v>
      </c>
    </row>
    <row r="64" spans="1:14" x14ac:dyDescent="0.25">
      <c r="A64">
        <v>63</v>
      </c>
      <c r="B64">
        <v>63</v>
      </c>
      <c r="C64" s="1">
        <v>42285.833333333336</v>
      </c>
      <c r="D64">
        <v>0.28547579299999998</v>
      </c>
      <c r="E64">
        <v>2</v>
      </c>
      <c r="F64">
        <v>2</v>
      </c>
      <c r="G64" s="21">
        <v>1.4134285197377485</v>
      </c>
      <c r="H64" s="21"/>
      <c r="K64" t="s">
        <v>6</v>
      </c>
      <c r="L64" t="s">
        <v>7</v>
      </c>
      <c r="N64" s="5"/>
    </row>
    <row r="65" spans="1:16" x14ac:dyDescent="0.25">
      <c r="A65">
        <v>64</v>
      </c>
      <c r="B65">
        <v>64</v>
      </c>
      <c r="C65" s="1">
        <v>42282.166666666664</v>
      </c>
      <c r="D65">
        <v>1.8363939999999999E-2</v>
      </c>
      <c r="E65">
        <v>0</v>
      </c>
      <c r="F65">
        <v>0</v>
      </c>
      <c r="G65" s="21"/>
      <c r="H65" s="13"/>
      <c r="J65">
        <v>0</v>
      </c>
      <c r="K65" s="2">
        <f>COUNTIF($F$2:$F$54,J65)</f>
        <v>11</v>
      </c>
      <c r="L65" s="4">
        <f>COUNTIF($F$55:$F$85,J65)</f>
        <v>7</v>
      </c>
      <c r="M65">
        <f t="shared" ref="M65:M66" si="2">SUM(K65:L65)</f>
        <v>18</v>
      </c>
      <c r="N65" s="5"/>
      <c r="O65">
        <f>(-K65/K69*LOG(K65/K69,2))</f>
        <v>0.47081843764499853</v>
      </c>
      <c r="P65" s="10" t="s">
        <v>20</v>
      </c>
    </row>
    <row r="66" spans="1:16" x14ac:dyDescent="0.25">
      <c r="A66">
        <v>65</v>
      </c>
      <c r="B66">
        <v>65</v>
      </c>
      <c r="C66" s="1">
        <v>42282.291666666664</v>
      </c>
      <c r="D66">
        <v>0.27879799700000002</v>
      </c>
      <c r="E66">
        <v>1</v>
      </c>
      <c r="F66">
        <v>1</v>
      </c>
      <c r="J66">
        <v>1</v>
      </c>
      <c r="K66" s="2">
        <f t="shared" ref="K66:K68" si="3">COUNTIF($F$2:$F$54,J66)</f>
        <v>16</v>
      </c>
      <c r="L66" s="4">
        <f t="shared" ref="L66:L68" si="4">COUNTIF($F$55:$F$85,J66)</f>
        <v>9</v>
      </c>
      <c r="M66">
        <f t="shared" si="2"/>
        <v>25</v>
      </c>
      <c r="N66" s="5"/>
      <c r="O66">
        <f>(-K66/K69*LOG(K66/K69,2))</f>
        <v>0.5216363636417205</v>
      </c>
      <c r="P66">
        <f>(-L66/L69*LOG(L66/L69,2))</f>
        <v>0.5180142509839053</v>
      </c>
    </row>
    <row r="67" spans="1:16" x14ac:dyDescent="0.25">
      <c r="A67">
        <v>66</v>
      </c>
      <c r="B67">
        <v>66</v>
      </c>
      <c r="C67" s="1">
        <v>42285.333333333336</v>
      </c>
      <c r="D67">
        <v>0.66277128500000004</v>
      </c>
      <c r="E67">
        <v>3</v>
      </c>
      <c r="F67">
        <v>3</v>
      </c>
      <c r="J67">
        <v>2</v>
      </c>
      <c r="K67" s="2">
        <f t="shared" si="3"/>
        <v>11</v>
      </c>
      <c r="L67" s="4">
        <f t="shared" si="4"/>
        <v>10</v>
      </c>
      <c r="M67">
        <f>SUM(K67:L67)</f>
        <v>21</v>
      </c>
      <c r="N67" s="5"/>
      <c r="O67">
        <f>(-K67/K69*LOG(K67/K69,2))</f>
        <v>0.47081843764499853</v>
      </c>
      <c r="P67">
        <f>(-L67/L69*LOG(L67/L69,2))</f>
        <v>0.52653813403210092</v>
      </c>
    </row>
    <row r="68" spans="1:16" x14ac:dyDescent="0.25">
      <c r="A68">
        <v>67</v>
      </c>
      <c r="B68">
        <v>67</v>
      </c>
      <c r="C68" s="1">
        <v>42284.833333333336</v>
      </c>
      <c r="D68">
        <v>0.36227045099999999</v>
      </c>
      <c r="E68">
        <v>2</v>
      </c>
      <c r="F68">
        <v>2</v>
      </c>
      <c r="J68">
        <v>3</v>
      </c>
      <c r="K68" s="2">
        <f t="shared" si="3"/>
        <v>15</v>
      </c>
      <c r="L68" s="4">
        <f t="shared" si="4"/>
        <v>5</v>
      </c>
      <c r="M68">
        <f>SUM(K68:L68)</f>
        <v>20</v>
      </c>
      <c r="N68" s="5"/>
      <c r="O68" s="10" t="s">
        <v>19</v>
      </c>
      <c r="P68">
        <f>(-L68/L69*LOG(L68/L69,2))</f>
        <v>0.42455938959669565</v>
      </c>
    </row>
    <row r="69" spans="1:16" x14ac:dyDescent="0.25">
      <c r="A69">
        <v>68</v>
      </c>
      <c r="B69">
        <v>68</v>
      </c>
      <c r="C69" s="1">
        <v>42287.125</v>
      </c>
      <c r="D69">
        <v>0</v>
      </c>
      <c r="E69">
        <v>0</v>
      </c>
      <c r="F69">
        <v>0</v>
      </c>
      <c r="K69">
        <f>SUM(K65:K68)</f>
        <v>53</v>
      </c>
      <c r="L69">
        <f>SUM(L65:L68)</f>
        <v>31</v>
      </c>
      <c r="M69">
        <f>SUM(K69:L69)</f>
        <v>84</v>
      </c>
      <c r="N69" s="5"/>
    </row>
    <row r="70" spans="1:16" x14ac:dyDescent="0.25">
      <c r="A70">
        <v>69</v>
      </c>
      <c r="B70">
        <v>69</v>
      </c>
      <c r="C70" s="1">
        <v>42281.5</v>
      </c>
      <c r="D70">
        <v>0.35559265400000001</v>
      </c>
      <c r="E70">
        <v>2</v>
      </c>
      <c r="F70">
        <v>2</v>
      </c>
      <c r="J70" s="5"/>
      <c r="K70" s="5"/>
      <c r="L70" s="5"/>
      <c r="M70" s="5"/>
      <c r="N70" s="5"/>
    </row>
    <row r="71" spans="1:16" x14ac:dyDescent="0.25">
      <c r="A71">
        <v>70</v>
      </c>
      <c r="B71">
        <v>70</v>
      </c>
      <c r="C71" s="1">
        <v>42283.5</v>
      </c>
      <c r="D71">
        <v>0.38230384000000001</v>
      </c>
      <c r="E71">
        <v>2</v>
      </c>
      <c r="F71">
        <v>2</v>
      </c>
      <c r="J71" s="5" t="s">
        <v>16</v>
      </c>
      <c r="K71" s="5">
        <f>(-M65/M69*LOG(M65/M69,2))+(-M66/M69*LOG(M66/M69,2))+(-M67/M69*LOG(M67/M69,2))+(-M68/M69*LOG(M68/M69,2))</f>
        <v>1.9895521543688679</v>
      </c>
      <c r="L71" s="5"/>
      <c r="M71" s="5"/>
      <c r="N71" s="5" t="s">
        <v>11</v>
      </c>
      <c r="O71">
        <f>SUM(O65:O68)</f>
        <v>1.4632732389317176</v>
      </c>
    </row>
    <row r="72" spans="1:16" x14ac:dyDescent="0.25">
      <c r="A72">
        <v>71</v>
      </c>
      <c r="B72">
        <v>71</v>
      </c>
      <c r="C72" s="1">
        <v>42281.333333333336</v>
      </c>
      <c r="D72">
        <v>0.31886477499999999</v>
      </c>
      <c r="E72">
        <v>2</v>
      </c>
      <c r="F72">
        <v>1</v>
      </c>
      <c r="J72" s="5"/>
      <c r="K72" s="5"/>
      <c r="L72" s="5"/>
      <c r="M72" s="5"/>
      <c r="N72" s="5" t="s">
        <v>12</v>
      </c>
      <c r="O72">
        <f>SUM(P66:P68)</f>
        <v>1.4691117746127018</v>
      </c>
    </row>
    <row r="73" spans="1:16" x14ac:dyDescent="0.25">
      <c r="A73">
        <v>72</v>
      </c>
      <c r="B73">
        <v>72</v>
      </c>
      <c r="C73" s="1">
        <v>42285.291666666664</v>
      </c>
      <c r="D73">
        <v>0.46076794700000001</v>
      </c>
      <c r="E73">
        <v>3</v>
      </c>
      <c r="F73">
        <v>1</v>
      </c>
      <c r="J73" s="5"/>
      <c r="K73" s="5"/>
      <c r="L73" s="5"/>
      <c r="M73" s="5"/>
      <c r="N73" s="5"/>
    </row>
    <row r="74" spans="1:16" x14ac:dyDescent="0.25">
      <c r="A74">
        <v>73</v>
      </c>
      <c r="B74">
        <v>73</v>
      </c>
      <c r="C74" s="1">
        <v>42287.541666666664</v>
      </c>
      <c r="D74">
        <v>0.449081803</v>
      </c>
      <c r="E74">
        <v>3</v>
      </c>
      <c r="F74">
        <v>2</v>
      </c>
      <c r="J74" s="5"/>
      <c r="K74" s="5"/>
      <c r="L74" s="5"/>
      <c r="M74" s="5"/>
      <c r="N74" s="5" t="s">
        <v>13</v>
      </c>
      <c r="O74">
        <f>K69/M69*O71+L69/M69*O72</f>
        <v>1.4654279366235095</v>
      </c>
    </row>
    <row r="75" spans="1:16" x14ac:dyDescent="0.25">
      <c r="A75">
        <v>74</v>
      </c>
      <c r="B75">
        <v>74</v>
      </c>
      <c r="C75" s="1">
        <v>42284.875</v>
      </c>
      <c r="D75">
        <v>0.247078464</v>
      </c>
      <c r="E75">
        <v>1</v>
      </c>
      <c r="F75">
        <v>1</v>
      </c>
      <c r="J75" s="5"/>
      <c r="K75" s="5"/>
      <c r="L75" s="5"/>
      <c r="M75" s="5"/>
      <c r="N75" s="5"/>
    </row>
    <row r="76" spans="1:16" x14ac:dyDescent="0.25">
      <c r="A76">
        <v>75</v>
      </c>
      <c r="B76">
        <v>75</v>
      </c>
      <c r="C76" s="1">
        <v>42284.458333333336</v>
      </c>
      <c r="D76">
        <v>0.39398998299999999</v>
      </c>
      <c r="E76">
        <v>2</v>
      </c>
      <c r="F76">
        <v>3</v>
      </c>
      <c r="J76" s="5"/>
      <c r="K76" s="5"/>
      <c r="L76" s="5"/>
      <c r="M76" s="5"/>
      <c r="N76" s="5" t="s">
        <v>15</v>
      </c>
      <c r="O76">
        <f>LOG((3^4-2),2)-(4*K71-(4*O71)-(2*O72))</f>
        <v>7.1368886356539054</v>
      </c>
    </row>
    <row r="77" spans="1:16" x14ac:dyDescent="0.25">
      <c r="A77">
        <v>76</v>
      </c>
      <c r="B77">
        <v>76</v>
      </c>
      <c r="C77" s="1">
        <v>42287.25</v>
      </c>
      <c r="D77">
        <v>6.8447411999999999E-2</v>
      </c>
      <c r="E77">
        <v>1</v>
      </c>
      <c r="F77">
        <v>0</v>
      </c>
      <c r="J77" s="5"/>
      <c r="K77" s="5"/>
      <c r="L77" s="5"/>
      <c r="M77" s="5"/>
      <c r="N77" s="5"/>
    </row>
    <row r="78" spans="1:16" x14ac:dyDescent="0.25">
      <c r="A78">
        <v>77</v>
      </c>
      <c r="B78">
        <v>77</v>
      </c>
      <c r="C78" s="1">
        <v>42287.041666666664</v>
      </c>
      <c r="D78">
        <v>8.5141903000000005E-2</v>
      </c>
      <c r="E78">
        <v>1</v>
      </c>
      <c r="F78">
        <v>0</v>
      </c>
      <c r="J78" s="5"/>
      <c r="K78" s="5"/>
      <c r="L78" s="5"/>
      <c r="M78" s="5"/>
      <c r="O78">
        <f>(LOG((M69-1),2)+O76)/M69</f>
        <v>0.16085628651191466</v>
      </c>
    </row>
    <row r="79" spans="1:16" x14ac:dyDescent="0.25">
      <c r="A79">
        <v>78</v>
      </c>
      <c r="B79">
        <v>78</v>
      </c>
      <c r="C79" s="1">
        <v>42281.25</v>
      </c>
      <c r="D79">
        <v>6.0100167000000003E-2</v>
      </c>
      <c r="E79">
        <v>0</v>
      </c>
      <c r="F79">
        <v>0</v>
      </c>
      <c r="J79" s="5"/>
      <c r="K79" s="5"/>
      <c r="L79" s="5"/>
      <c r="M79" s="5"/>
      <c r="N79" s="5"/>
    </row>
    <row r="80" spans="1:16" x14ac:dyDescent="0.25">
      <c r="A80">
        <v>79</v>
      </c>
      <c r="B80">
        <v>79</v>
      </c>
      <c r="C80" s="1">
        <v>42282.708333333336</v>
      </c>
      <c r="D80">
        <v>0.42904841399999999</v>
      </c>
      <c r="E80">
        <v>3</v>
      </c>
      <c r="F80">
        <v>3</v>
      </c>
      <c r="J80" s="5"/>
      <c r="K80" s="5"/>
      <c r="L80" s="5"/>
      <c r="M80" s="5"/>
      <c r="N80" s="5" t="s">
        <v>17</v>
      </c>
      <c r="O80">
        <f>K71-((K69/M69)*O74)</f>
        <v>1.0649369086421299</v>
      </c>
    </row>
    <row r="81" spans="1:16" x14ac:dyDescent="0.25">
      <c r="A81">
        <v>80</v>
      </c>
      <c r="B81">
        <v>80</v>
      </c>
      <c r="C81" s="1">
        <v>42287.291666666664</v>
      </c>
      <c r="D81">
        <v>0.392320534</v>
      </c>
      <c r="E81">
        <v>2</v>
      </c>
      <c r="F81">
        <v>1</v>
      </c>
    </row>
    <row r="82" spans="1:16" x14ac:dyDescent="0.25">
      <c r="A82">
        <v>81</v>
      </c>
      <c r="B82">
        <v>81</v>
      </c>
      <c r="C82" s="1">
        <v>42284.291666666664</v>
      </c>
      <c r="D82">
        <v>0.27712854799999997</v>
      </c>
      <c r="E82">
        <v>1</v>
      </c>
      <c r="F82">
        <v>1</v>
      </c>
      <c r="H82">
        <v>1.5579210453797241</v>
      </c>
    </row>
    <row r="83" spans="1:16" x14ac:dyDescent="0.25">
      <c r="A83">
        <v>82</v>
      </c>
      <c r="B83">
        <v>82</v>
      </c>
      <c r="C83" s="1">
        <v>42282.958333333336</v>
      </c>
      <c r="D83">
        <v>0.115191987</v>
      </c>
      <c r="E83">
        <v>1</v>
      </c>
      <c r="F83">
        <v>1</v>
      </c>
      <c r="G83">
        <v>1.5407989619430877</v>
      </c>
    </row>
    <row r="84" spans="1:16" x14ac:dyDescent="0.25">
      <c r="A84">
        <v>83</v>
      </c>
      <c r="B84">
        <v>83</v>
      </c>
      <c r="C84" s="1">
        <v>42285.458333333336</v>
      </c>
      <c r="D84">
        <v>0.42237061799999998</v>
      </c>
      <c r="E84">
        <v>3</v>
      </c>
      <c r="F84">
        <v>2</v>
      </c>
      <c r="H84">
        <v>1.5197911853388697</v>
      </c>
    </row>
    <row r="85" spans="1:16" x14ac:dyDescent="0.25">
      <c r="A85">
        <v>84</v>
      </c>
      <c r="B85">
        <v>84</v>
      </c>
      <c r="C85" s="1">
        <v>42283.625</v>
      </c>
      <c r="D85">
        <v>0.40734557599999999</v>
      </c>
      <c r="E85">
        <v>3</v>
      </c>
      <c r="F85">
        <v>3</v>
      </c>
      <c r="G85" s="17">
        <v>1.4928147588499905</v>
      </c>
      <c r="I85" s="21">
        <f>SUM(D85:D86)/2</f>
        <v>0.47412353949999997</v>
      </c>
    </row>
    <row r="86" spans="1:16" x14ac:dyDescent="0.25">
      <c r="A86">
        <v>85</v>
      </c>
      <c r="B86">
        <v>85</v>
      </c>
      <c r="C86" s="1">
        <v>42284.583333333336</v>
      </c>
      <c r="D86">
        <v>0.54090150299999995</v>
      </c>
      <c r="E86">
        <v>3</v>
      </c>
      <c r="F86">
        <v>3</v>
      </c>
      <c r="G86" s="17"/>
      <c r="H86">
        <v>1.495863121356209</v>
      </c>
      <c r="I86" s="21"/>
    </row>
    <row r="87" spans="1:16" x14ac:dyDescent="0.25">
      <c r="A87">
        <v>86</v>
      </c>
      <c r="B87">
        <v>86</v>
      </c>
      <c r="C87" s="1">
        <v>42284.333333333336</v>
      </c>
      <c r="D87">
        <v>0.47579298799999997</v>
      </c>
      <c r="E87">
        <v>3</v>
      </c>
      <c r="F87">
        <v>2</v>
      </c>
      <c r="G87">
        <v>1.5280606904053484</v>
      </c>
    </row>
    <row r="88" spans="1:16" x14ac:dyDescent="0.25">
      <c r="A88">
        <v>87</v>
      </c>
      <c r="B88">
        <v>87</v>
      </c>
      <c r="C88" s="1">
        <v>42283.458333333336</v>
      </c>
      <c r="D88">
        <v>0.45409015000000003</v>
      </c>
      <c r="E88">
        <v>3</v>
      </c>
      <c r="F88">
        <v>3</v>
      </c>
      <c r="H88">
        <v>1.5304144697516104</v>
      </c>
    </row>
    <row r="89" spans="1:16" x14ac:dyDescent="0.25">
      <c r="A89">
        <v>88</v>
      </c>
      <c r="B89">
        <v>88</v>
      </c>
      <c r="C89" s="1">
        <v>42282.041666666664</v>
      </c>
      <c r="D89">
        <v>4.8414023E-2</v>
      </c>
      <c r="E89">
        <v>0</v>
      </c>
      <c r="F89">
        <v>0</v>
      </c>
      <c r="G89">
        <v>1.5316056951559074</v>
      </c>
    </row>
    <row r="90" spans="1:16" x14ac:dyDescent="0.25">
      <c r="A90">
        <v>89</v>
      </c>
      <c r="B90">
        <v>89</v>
      </c>
      <c r="C90" s="1">
        <v>42285.208333333336</v>
      </c>
      <c r="D90">
        <v>1.6694490999999999E-2</v>
      </c>
      <c r="E90">
        <v>0</v>
      </c>
      <c r="F90">
        <v>0</v>
      </c>
      <c r="H90">
        <v>1.5315608419014963</v>
      </c>
    </row>
    <row r="91" spans="1:16" x14ac:dyDescent="0.25">
      <c r="A91">
        <v>90</v>
      </c>
      <c r="B91">
        <v>90</v>
      </c>
      <c r="C91" s="1">
        <v>42285.916666666664</v>
      </c>
      <c r="D91">
        <v>0.28046744600000001</v>
      </c>
      <c r="E91">
        <v>1</v>
      </c>
      <c r="F91">
        <v>1</v>
      </c>
      <c r="G91" s="24">
        <v>1.5301813087451295</v>
      </c>
      <c r="H91" s="7"/>
      <c r="I91" s="13"/>
    </row>
    <row r="92" spans="1:16" x14ac:dyDescent="0.25">
      <c r="A92">
        <v>91</v>
      </c>
      <c r="B92">
        <v>91</v>
      </c>
      <c r="C92" s="1">
        <v>42284.708333333336</v>
      </c>
      <c r="D92">
        <v>0.65609348899999997</v>
      </c>
      <c r="E92">
        <v>3</v>
      </c>
      <c r="F92">
        <v>3</v>
      </c>
      <c r="G92" s="24"/>
      <c r="H92" s="7">
        <v>1.5612212178075873</v>
      </c>
      <c r="I92" s="13"/>
    </row>
    <row r="93" spans="1:16" x14ac:dyDescent="0.25">
      <c r="A93">
        <v>92</v>
      </c>
      <c r="B93">
        <v>92</v>
      </c>
      <c r="C93" s="1">
        <v>42284.208333333336</v>
      </c>
      <c r="D93">
        <v>1.1686144000000001E-2</v>
      </c>
      <c r="E93">
        <v>0</v>
      </c>
      <c r="F93">
        <v>0</v>
      </c>
      <c r="G93">
        <v>1.5899681392838705</v>
      </c>
    </row>
    <row r="94" spans="1:16" x14ac:dyDescent="0.25">
      <c r="A94">
        <v>93</v>
      </c>
      <c r="B94">
        <v>93</v>
      </c>
      <c r="C94" s="1">
        <v>42286.125</v>
      </c>
      <c r="D94">
        <v>6.6777959999999997E-3</v>
      </c>
      <c r="E94">
        <v>0</v>
      </c>
      <c r="F94">
        <v>0</v>
      </c>
      <c r="H94">
        <v>1.5880359934954225</v>
      </c>
    </row>
    <row r="95" spans="1:16" x14ac:dyDescent="0.25">
      <c r="A95">
        <v>94</v>
      </c>
      <c r="B95">
        <v>94</v>
      </c>
      <c r="C95" s="1">
        <v>42285.958333333336</v>
      </c>
      <c r="D95">
        <v>0.16360601</v>
      </c>
      <c r="E95">
        <v>1</v>
      </c>
      <c r="F95">
        <v>1</v>
      </c>
      <c r="G95">
        <v>1.5844745507065181</v>
      </c>
      <c r="K95" t="s">
        <v>6</v>
      </c>
      <c r="L95" t="s">
        <v>7</v>
      </c>
      <c r="N95" s="5"/>
    </row>
    <row r="96" spans="1:16" x14ac:dyDescent="0.25">
      <c r="A96">
        <v>95</v>
      </c>
      <c r="B96">
        <v>95</v>
      </c>
      <c r="C96" s="1">
        <v>42285.083333333336</v>
      </c>
      <c r="D96">
        <v>2.6711184999999998E-2</v>
      </c>
      <c r="E96">
        <v>0</v>
      </c>
      <c r="F96">
        <v>0</v>
      </c>
      <c r="G96" s="3"/>
      <c r="H96">
        <v>1.612257182712227</v>
      </c>
      <c r="J96">
        <v>0</v>
      </c>
      <c r="K96" s="2">
        <f>COUNTIF($F$2:$F$85,J96)</f>
        <v>18</v>
      </c>
      <c r="L96" s="4">
        <f>COUNTIF($F$86:$F$127,J96)</f>
        <v>13</v>
      </c>
      <c r="M96">
        <f t="shared" ref="M96:M97" si="5">SUM(K96:L96)</f>
        <v>31</v>
      </c>
      <c r="N96" s="5"/>
      <c r="O96">
        <f>(-K96/K100*LOG(K96/K100,2))</f>
        <v>0.47622694742923888</v>
      </c>
      <c r="P96" s="10" t="s">
        <v>23</v>
      </c>
    </row>
    <row r="97" spans="1:16" x14ac:dyDescent="0.25">
      <c r="A97">
        <v>96</v>
      </c>
      <c r="B97">
        <v>96</v>
      </c>
      <c r="C97" s="1">
        <v>42283.791666666664</v>
      </c>
      <c r="D97">
        <v>0.30050083500000002</v>
      </c>
      <c r="E97">
        <v>2</v>
      </c>
      <c r="F97">
        <v>2</v>
      </c>
      <c r="G97">
        <v>1.60730761261063</v>
      </c>
      <c r="J97">
        <v>1</v>
      </c>
      <c r="K97" s="2">
        <f t="shared" ref="K97:K99" si="6">COUNTIF($F$2:$F$85,J97)</f>
        <v>25</v>
      </c>
      <c r="L97" s="4">
        <f t="shared" ref="L97:L99" si="7">COUNTIF($F$86:$F$127,J97)</f>
        <v>7</v>
      </c>
      <c r="M97">
        <f t="shared" si="5"/>
        <v>32</v>
      </c>
      <c r="N97" s="5"/>
      <c r="O97">
        <f>(-K97/K100*LOG(K97/K100,2))</f>
        <v>0.52037536696548681</v>
      </c>
      <c r="P97" s="10">
        <f>(-L97/L100*LOG(L97/L100,2))</f>
        <v>0.43082708345352599</v>
      </c>
    </row>
    <row r="98" spans="1:16" x14ac:dyDescent="0.25">
      <c r="A98">
        <v>97</v>
      </c>
      <c r="B98">
        <v>97</v>
      </c>
      <c r="C98" s="1">
        <v>42281.125</v>
      </c>
      <c r="D98">
        <v>6.6777959999999997E-3</v>
      </c>
      <c r="E98">
        <v>0</v>
      </c>
      <c r="F98">
        <v>0</v>
      </c>
      <c r="H98">
        <v>1.633962660989706</v>
      </c>
      <c r="J98">
        <v>2</v>
      </c>
      <c r="K98" s="2">
        <f t="shared" si="6"/>
        <v>21</v>
      </c>
      <c r="L98" s="4">
        <f t="shared" si="7"/>
        <v>11</v>
      </c>
      <c r="M98">
        <f>SUM(K98:L98)</f>
        <v>32</v>
      </c>
      <c r="N98" s="5"/>
      <c r="O98">
        <f>(-K98/K100*LOG(K98/K100,2))</f>
        <v>0.5</v>
      </c>
      <c r="P98" s="10">
        <f>(-L98/L100*LOG(L98/L100,2))</f>
        <v>0.50623199632276417</v>
      </c>
    </row>
    <row r="99" spans="1:16" x14ac:dyDescent="0.25">
      <c r="A99">
        <v>98</v>
      </c>
      <c r="B99">
        <v>98</v>
      </c>
      <c r="C99" s="1">
        <v>42283.375</v>
      </c>
      <c r="D99">
        <v>0.49248747900000001</v>
      </c>
      <c r="E99">
        <v>3</v>
      </c>
      <c r="F99">
        <v>2</v>
      </c>
      <c r="G99">
        <v>1.6272973689681971</v>
      </c>
      <c r="J99">
        <v>3</v>
      </c>
      <c r="K99" s="2">
        <f t="shared" si="6"/>
        <v>20</v>
      </c>
      <c r="L99" s="4">
        <f t="shared" si="7"/>
        <v>11</v>
      </c>
      <c r="M99">
        <f>SUM(K99:L99)</f>
        <v>31</v>
      </c>
      <c r="N99" s="5"/>
      <c r="O99">
        <f>(-K99/K100*LOG(K99/K100,2))</f>
        <v>0.49294983997414238</v>
      </c>
      <c r="P99">
        <f>(-L99/L100*LOG(L99/L100,2))</f>
        <v>0.50623199632276417</v>
      </c>
    </row>
    <row r="100" spans="1:16" x14ac:dyDescent="0.25">
      <c r="A100">
        <v>99</v>
      </c>
      <c r="B100">
        <v>99</v>
      </c>
      <c r="C100" s="1">
        <v>42284.791666666664</v>
      </c>
      <c r="D100">
        <v>0.392320534</v>
      </c>
      <c r="E100">
        <v>2</v>
      </c>
      <c r="F100">
        <v>3</v>
      </c>
      <c r="H100">
        <v>1.6530582401721783</v>
      </c>
      <c r="K100">
        <f>SUM(K96:K99)</f>
        <v>84</v>
      </c>
      <c r="L100">
        <f>SUM(L96:L99)</f>
        <v>42</v>
      </c>
      <c r="M100">
        <f>SUM(K100:L100)</f>
        <v>126</v>
      </c>
      <c r="N100" s="5"/>
    </row>
    <row r="101" spans="1:16" x14ac:dyDescent="0.25">
      <c r="A101">
        <v>100</v>
      </c>
      <c r="B101">
        <v>100</v>
      </c>
      <c r="C101" s="1">
        <v>42285.416666666664</v>
      </c>
      <c r="D101">
        <v>0.49248747900000001</v>
      </c>
      <c r="E101">
        <v>3</v>
      </c>
      <c r="F101">
        <v>3</v>
      </c>
      <c r="G101">
        <v>1.6441565350896046</v>
      </c>
      <c r="J101" s="5"/>
      <c r="K101" s="5"/>
      <c r="L101" s="5"/>
      <c r="M101" s="5"/>
      <c r="N101" s="5"/>
    </row>
    <row r="102" spans="1:16" x14ac:dyDescent="0.25">
      <c r="A102">
        <v>101</v>
      </c>
      <c r="B102">
        <v>101</v>
      </c>
      <c r="C102" s="1">
        <v>42287.166666666664</v>
      </c>
      <c r="D102">
        <v>1.6694489999999999E-3</v>
      </c>
      <c r="E102">
        <v>0</v>
      </c>
      <c r="F102">
        <v>0</v>
      </c>
      <c r="H102">
        <v>1.6692167465890673</v>
      </c>
      <c r="J102" s="5" t="s">
        <v>16</v>
      </c>
      <c r="K102" s="5">
        <f>(-M96/M100*LOG(M96/M100,2))+(-M97/M100*LOG(M97/M100,2))+(-M98/M100*LOG(M98/M100,2))+(-M99/M100*LOG(M99/M100,2))</f>
        <v>1.9998182469603432</v>
      </c>
      <c r="L102" s="5"/>
      <c r="M102" s="5"/>
      <c r="N102" s="5" t="s">
        <v>11</v>
      </c>
      <c r="O102">
        <f>SUM(O96:O99)</f>
        <v>1.9895521543688679</v>
      </c>
    </row>
    <row r="103" spans="1:16" x14ac:dyDescent="0.25">
      <c r="A103">
        <v>102</v>
      </c>
      <c r="B103">
        <v>102</v>
      </c>
      <c r="C103" s="1">
        <v>42283.083333333336</v>
      </c>
      <c r="D103">
        <v>2.3372286999999999E-2</v>
      </c>
      <c r="E103">
        <v>0</v>
      </c>
      <c r="F103">
        <v>0</v>
      </c>
      <c r="G103">
        <v>1.6345406038755279</v>
      </c>
      <c r="J103" s="5"/>
      <c r="K103" s="5"/>
      <c r="L103" s="5"/>
      <c r="M103" s="5"/>
      <c r="N103" s="5" t="s">
        <v>12</v>
      </c>
      <c r="O103">
        <f>SUM(P96:P99)</f>
        <v>1.4432910760990543</v>
      </c>
    </row>
    <row r="104" spans="1:16" x14ac:dyDescent="0.25">
      <c r="A104">
        <v>103</v>
      </c>
      <c r="B104">
        <v>103</v>
      </c>
      <c r="C104" s="1">
        <v>42286.041666666664</v>
      </c>
      <c r="D104">
        <v>5.0083471999999997E-2</v>
      </c>
      <c r="E104">
        <v>0</v>
      </c>
      <c r="F104">
        <v>0</v>
      </c>
      <c r="H104">
        <v>1.6590694254251512</v>
      </c>
      <c r="J104" s="5"/>
      <c r="K104" s="5"/>
      <c r="L104" s="5"/>
      <c r="M104" s="5"/>
      <c r="N104" s="5"/>
    </row>
    <row r="105" spans="1:16" x14ac:dyDescent="0.25">
      <c r="A105">
        <v>104</v>
      </c>
      <c r="B105">
        <v>104</v>
      </c>
      <c r="C105" s="1">
        <v>42287.875</v>
      </c>
      <c r="D105">
        <v>0.29382303799999998</v>
      </c>
      <c r="E105">
        <v>2</v>
      </c>
      <c r="F105">
        <v>1</v>
      </c>
      <c r="G105">
        <v>1.6482072468546662</v>
      </c>
      <c r="J105" s="5"/>
      <c r="K105" s="5"/>
      <c r="L105" s="5"/>
      <c r="M105" s="5"/>
      <c r="N105" s="5" t="s">
        <v>13</v>
      </c>
      <c r="O105">
        <f>K100/M100*O102+L100/M100*O103</f>
        <v>1.8074651282789298</v>
      </c>
    </row>
    <row r="106" spans="1:16" x14ac:dyDescent="0.25">
      <c r="A106">
        <v>105</v>
      </c>
      <c r="B106">
        <v>105</v>
      </c>
      <c r="C106" s="1">
        <v>42284.5</v>
      </c>
      <c r="D106">
        <v>0.40734557599999999</v>
      </c>
      <c r="E106">
        <v>3</v>
      </c>
      <c r="F106">
        <v>2</v>
      </c>
      <c r="H106">
        <v>1.67236086491243</v>
      </c>
      <c r="J106" s="5"/>
      <c r="K106" s="5"/>
      <c r="L106" s="5"/>
      <c r="M106" s="5"/>
      <c r="N106" s="5"/>
    </row>
    <row r="107" spans="1:16" x14ac:dyDescent="0.25">
      <c r="A107">
        <v>106</v>
      </c>
      <c r="B107">
        <v>106</v>
      </c>
      <c r="C107" s="1">
        <v>42286.333333333336</v>
      </c>
      <c r="D107">
        <v>0.69115192000000003</v>
      </c>
      <c r="E107">
        <v>3</v>
      </c>
      <c r="F107">
        <v>3</v>
      </c>
      <c r="G107">
        <v>1.6564110005823662</v>
      </c>
      <c r="J107" s="5"/>
      <c r="K107" s="5"/>
      <c r="L107" s="5"/>
      <c r="M107" s="5"/>
      <c r="N107" s="5" t="s">
        <v>15</v>
      </c>
      <c r="O107">
        <f>LOG((3^4-2),2)-(4*K102-(4*O102)-(2*O103))</f>
        <v>9.149298530009311</v>
      </c>
    </row>
    <row r="108" spans="1:16" x14ac:dyDescent="0.25">
      <c r="A108">
        <v>107</v>
      </c>
      <c r="B108">
        <v>107</v>
      </c>
      <c r="C108" s="1">
        <v>42285.625</v>
      </c>
      <c r="D108">
        <v>0.43739565899999999</v>
      </c>
      <c r="E108">
        <v>3</v>
      </c>
      <c r="F108">
        <v>3</v>
      </c>
      <c r="H108">
        <v>1.6803416880521329</v>
      </c>
      <c r="J108" s="5"/>
      <c r="K108" s="5"/>
      <c r="L108" s="5"/>
      <c r="M108" s="5"/>
      <c r="N108" s="5"/>
    </row>
    <row r="109" spans="1:16" x14ac:dyDescent="0.25">
      <c r="A109">
        <v>108</v>
      </c>
      <c r="B109">
        <v>108</v>
      </c>
      <c r="C109" s="1">
        <v>42285</v>
      </c>
      <c r="D109">
        <v>7.5125208999999998E-2</v>
      </c>
      <c r="E109">
        <v>1</v>
      </c>
      <c r="F109">
        <v>1</v>
      </c>
      <c r="G109">
        <v>1.7034642206791089</v>
      </c>
      <c r="J109" s="5"/>
      <c r="K109" s="5"/>
      <c r="L109" s="5"/>
      <c r="M109" s="5"/>
      <c r="O109">
        <f>(LOG((M100-1),2)+O107)/M100</f>
        <v>0.12789748265612222</v>
      </c>
    </row>
    <row r="110" spans="1:16" x14ac:dyDescent="0.25">
      <c r="A110">
        <v>109</v>
      </c>
      <c r="B110">
        <v>109</v>
      </c>
      <c r="C110" s="1">
        <v>42283.125</v>
      </c>
      <c r="D110">
        <v>8.3472449999999997E-3</v>
      </c>
      <c r="E110">
        <v>0</v>
      </c>
      <c r="F110">
        <v>0</v>
      </c>
      <c r="H110">
        <v>1.7258367422525929</v>
      </c>
      <c r="J110" s="5"/>
      <c r="K110" s="5"/>
      <c r="L110" s="5"/>
      <c r="M110" s="5"/>
      <c r="N110" s="5"/>
    </row>
    <row r="111" spans="1:16" x14ac:dyDescent="0.25">
      <c r="A111">
        <v>110</v>
      </c>
      <c r="B111">
        <v>110</v>
      </c>
      <c r="C111" s="1">
        <v>42281.416666666664</v>
      </c>
      <c r="D111">
        <v>0.44741235400000001</v>
      </c>
      <c r="E111">
        <v>3</v>
      </c>
      <c r="F111">
        <v>2</v>
      </c>
      <c r="G111">
        <v>1.6965565391396162</v>
      </c>
      <c r="J111" s="5"/>
      <c r="K111" s="5"/>
      <c r="L111" s="5"/>
      <c r="M111" s="5"/>
      <c r="N111" s="5" t="s">
        <v>17</v>
      </c>
      <c r="O111">
        <f>K102-((K100/M100)*O105)</f>
        <v>0.79484149477439003</v>
      </c>
    </row>
    <row r="112" spans="1:16" x14ac:dyDescent="0.25">
      <c r="A112">
        <v>111</v>
      </c>
      <c r="B112">
        <v>111</v>
      </c>
      <c r="C112" s="1">
        <v>42282.833333333336</v>
      </c>
      <c r="D112">
        <v>0.312186978</v>
      </c>
      <c r="E112">
        <v>2</v>
      </c>
      <c r="F112">
        <v>2</v>
      </c>
    </row>
    <row r="113" spans="1:15" x14ac:dyDescent="0.25">
      <c r="A113">
        <v>112</v>
      </c>
      <c r="B113">
        <v>112</v>
      </c>
      <c r="C113" s="1">
        <v>42287.5</v>
      </c>
      <c r="D113">
        <v>0.35559265400000001</v>
      </c>
      <c r="E113">
        <v>2</v>
      </c>
      <c r="F113">
        <v>2</v>
      </c>
    </row>
    <row r="114" spans="1:15" x14ac:dyDescent="0.25">
      <c r="A114">
        <v>113</v>
      </c>
      <c r="B114">
        <v>113</v>
      </c>
      <c r="C114" s="1">
        <v>42286.083333333336</v>
      </c>
      <c r="D114">
        <v>1.8363939999999999E-2</v>
      </c>
      <c r="E114">
        <v>0</v>
      </c>
      <c r="F114">
        <v>0</v>
      </c>
      <c r="N114" t="s">
        <v>74</v>
      </c>
      <c r="O114">
        <f>O36</f>
        <v>0.49497870729275095</v>
      </c>
    </row>
    <row r="115" spans="1:15" x14ac:dyDescent="0.25">
      <c r="A115">
        <v>114</v>
      </c>
      <c r="B115">
        <v>114</v>
      </c>
      <c r="C115" s="1">
        <v>42281.916666666664</v>
      </c>
      <c r="D115">
        <v>0.233722871</v>
      </c>
      <c r="E115">
        <v>1</v>
      </c>
      <c r="F115">
        <v>1</v>
      </c>
      <c r="N115" t="s">
        <v>55</v>
      </c>
      <c r="O115">
        <f>O37</f>
        <v>1.2454422794687243</v>
      </c>
    </row>
    <row r="116" spans="1:15" x14ac:dyDescent="0.25">
      <c r="A116">
        <v>115</v>
      </c>
      <c r="B116">
        <v>115</v>
      </c>
      <c r="C116" s="1">
        <v>42283.041666666664</v>
      </c>
      <c r="D116">
        <v>5.6761269000000003E-2</v>
      </c>
      <c r="E116">
        <v>0</v>
      </c>
      <c r="F116">
        <v>0</v>
      </c>
      <c r="N116" t="s">
        <v>56</v>
      </c>
      <c r="O116">
        <f>O72</f>
        <v>1.4691117746127018</v>
      </c>
    </row>
    <row r="117" spans="1:15" x14ac:dyDescent="0.25">
      <c r="A117">
        <v>116</v>
      </c>
      <c r="B117">
        <v>116</v>
      </c>
      <c r="C117" s="1">
        <v>42281.666666666664</v>
      </c>
      <c r="D117">
        <v>0.44407345599999998</v>
      </c>
      <c r="E117">
        <v>3</v>
      </c>
      <c r="F117">
        <v>2</v>
      </c>
      <c r="N117" t="s">
        <v>57</v>
      </c>
      <c r="O117">
        <f>O103</f>
        <v>1.4432910760990543</v>
      </c>
    </row>
    <row r="118" spans="1:15" x14ac:dyDescent="0.25">
      <c r="A118">
        <v>117</v>
      </c>
      <c r="B118">
        <v>117</v>
      </c>
      <c r="C118" s="1">
        <v>42288</v>
      </c>
      <c r="D118">
        <v>0.116861436</v>
      </c>
      <c r="E118">
        <v>1</v>
      </c>
      <c r="F118">
        <v>1</v>
      </c>
      <c r="N118" t="s">
        <v>41</v>
      </c>
      <c r="O118">
        <v>1.9998182469603401</v>
      </c>
    </row>
    <row r="119" spans="1:15" x14ac:dyDescent="0.25">
      <c r="A119">
        <v>118</v>
      </c>
      <c r="B119">
        <v>118</v>
      </c>
      <c r="C119" s="1">
        <v>42282.875</v>
      </c>
      <c r="D119">
        <v>0.247078464</v>
      </c>
      <c r="E119">
        <v>1</v>
      </c>
      <c r="F119">
        <v>1</v>
      </c>
    </row>
    <row r="120" spans="1:15" x14ac:dyDescent="0.25">
      <c r="A120">
        <v>119</v>
      </c>
      <c r="B120">
        <v>119</v>
      </c>
      <c r="C120" s="1">
        <v>42282.75</v>
      </c>
      <c r="D120">
        <v>0.36560934899999997</v>
      </c>
      <c r="E120">
        <v>2</v>
      </c>
      <c r="F120">
        <v>3</v>
      </c>
      <c r="N120" t="s">
        <v>42</v>
      </c>
      <c r="O120">
        <f>O118-((K34/M100*O114)+(L34/M100*O115)+(L69/M100*O116)+(L100/M100*O117))</f>
        <v>0.80612231499293374</v>
      </c>
    </row>
    <row r="121" spans="1:15" x14ac:dyDescent="0.25">
      <c r="A121">
        <v>120</v>
      </c>
      <c r="B121">
        <v>120</v>
      </c>
      <c r="C121" s="1">
        <v>42286.416666666664</v>
      </c>
      <c r="D121">
        <v>0.54924874800000001</v>
      </c>
      <c r="E121">
        <v>3</v>
      </c>
      <c r="F121">
        <v>3</v>
      </c>
      <c r="N121" t="s">
        <v>49</v>
      </c>
      <c r="O121">
        <f>O120/(SUM(O114:O117))</f>
        <v>0.17325442422739726</v>
      </c>
    </row>
    <row r="122" spans="1:15" x14ac:dyDescent="0.25">
      <c r="A122">
        <v>121</v>
      </c>
      <c r="B122">
        <v>121</v>
      </c>
      <c r="C122" s="1">
        <v>42287.708333333336</v>
      </c>
      <c r="D122">
        <v>0.664440735</v>
      </c>
      <c r="E122">
        <v>3</v>
      </c>
      <c r="F122">
        <v>3</v>
      </c>
    </row>
    <row r="123" spans="1:15" x14ac:dyDescent="0.25">
      <c r="A123">
        <v>122</v>
      </c>
      <c r="B123">
        <v>122</v>
      </c>
      <c r="C123" s="1">
        <v>42284.416666666664</v>
      </c>
      <c r="D123">
        <v>0.53923205299999999</v>
      </c>
      <c r="E123">
        <v>3</v>
      </c>
      <c r="F123">
        <v>3</v>
      </c>
    </row>
    <row r="124" spans="1:15" x14ac:dyDescent="0.25">
      <c r="A124">
        <v>123</v>
      </c>
      <c r="B124">
        <v>123</v>
      </c>
      <c r="C124" s="1">
        <v>42281.041666666664</v>
      </c>
      <c r="D124">
        <v>5.3422371000000003E-2</v>
      </c>
      <c r="E124">
        <v>0</v>
      </c>
      <c r="F124">
        <v>0</v>
      </c>
    </row>
    <row r="125" spans="1:15" x14ac:dyDescent="0.25">
      <c r="A125">
        <v>124</v>
      </c>
      <c r="B125">
        <v>124</v>
      </c>
      <c r="C125" s="1">
        <v>42285.75</v>
      </c>
      <c r="D125">
        <v>0.51252086799999996</v>
      </c>
      <c r="E125">
        <v>3</v>
      </c>
      <c r="F125">
        <v>2</v>
      </c>
    </row>
    <row r="126" spans="1:15" x14ac:dyDescent="0.25">
      <c r="A126">
        <v>125</v>
      </c>
      <c r="B126">
        <v>125</v>
      </c>
      <c r="C126" s="1">
        <v>42286.875</v>
      </c>
      <c r="D126">
        <v>0.282136895</v>
      </c>
      <c r="E126">
        <v>2</v>
      </c>
      <c r="F126">
        <v>2</v>
      </c>
    </row>
    <row r="127" spans="1:15" x14ac:dyDescent="0.25">
      <c r="A127">
        <v>126</v>
      </c>
      <c r="B127">
        <v>126</v>
      </c>
      <c r="C127" s="1">
        <v>42282.416666666664</v>
      </c>
      <c r="D127">
        <v>0.43739565899999999</v>
      </c>
      <c r="E127">
        <v>3</v>
      </c>
      <c r="F127">
        <v>2</v>
      </c>
    </row>
  </sheetData>
  <autoFilter ref="B1:F1">
    <sortState ref="B2:F127">
      <sortCondition ref="B1"/>
    </sortState>
  </autoFilter>
  <mergeCells count="18">
    <mergeCell ref="G91:G92"/>
    <mergeCell ref="H61:H62"/>
    <mergeCell ref="I85:I86"/>
    <mergeCell ref="I54:I55"/>
    <mergeCell ref="G54:G55"/>
    <mergeCell ref="G64:G65"/>
    <mergeCell ref="H63:H64"/>
    <mergeCell ref="G62:G63"/>
    <mergeCell ref="G60:G61"/>
    <mergeCell ref="H59:H60"/>
    <mergeCell ref="G58:G59"/>
    <mergeCell ref="H57:H58"/>
    <mergeCell ref="G56:G57"/>
    <mergeCell ref="G50:G51"/>
    <mergeCell ref="H51:H52"/>
    <mergeCell ref="G52:G53"/>
    <mergeCell ref="H55:H56"/>
    <mergeCell ref="H53:H5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topLeftCell="G71" zoomScaleNormal="100" workbookViewId="0">
      <selection activeCell="N118" sqref="N118"/>
    </sheetView>
  </sheetViews>
  <sheetFormatPr defaultRowHeight="15.75" x14ac:dyDescent="0.25"/>
  <cols>
    <col min="1" max="1" width="9" hidden="1" customWidth="1"/>
    <col min="2" max="2" width="3.5" customWidth="1"/>
    <col min="3" max="3" width="17.75" customWidth="1"/>
    <col min="4" max="4" width="2.75" customWidth="1"/>
    <col min="6" max="6" width="9" customWidth="1"/>
  </cols>
  <sheetData>
    <row r="1" spans="1:6" x14ac:dyDescent="0.25">
      <c r="A1">
        <v>0</v>
      </c>
      <c r="C1" t="s">
        <v>0</v>
      </c>
      <c r="D1" t="s">
        <v>4</v>
      </c>
      <c r="E1" t="s">
        <v>54</v>
      </c>
      <c r="F1" t="s">
        <v>8</v>
      </c>
    </row>
    <row r="2" spans="1:6" x14ac:dyDescent="0.25">
      <c r="A2">
        <v>1</v>
      </c>
      <c r="B2">
        <v>29</v>
      </c>
      <c r="C2" s="1">
        <v>42286.166666666664</v>
      </c>
      <c r="D2">
        <v>0</v>
      </c>
      <c r="E2">
        <v>0</v>
      </c>
      <c r="F2">
        <v>0</v>
      </c>
    </row>
    <row r="3" spans="1:6" x14ac:dyDescent="0.25">
      <c r="A3">
        <v>2</v>
      </c>
      <c r="B3">
        <v>101</v>
      </c>
      <c r="C3" s="1">
        <v>42287.166666666664</v>
      </c>
      <c r="D3">
        <v>1.473607E-3</v>
      </c>
      <c r="E3">
        <v>0</v>
      </c>
      <c r="F3">
        <v>0</v>
      </c>
    </row>
    <row r="4" spans="1:6" x14ac:dyDescent="0.25">
      <c r="A4">
        <v>3</v>
      </c>
      <c r="B4">
        <v>9</v>
      </c>
      <c r="C4" s="1">
        <v>42283.166666666664</v>
      </c>
      <c r="D4">
        <v>3.5656020000000002E-3</v>
      </c>
      <c r="E4">
        <v>0</v>
      </c>
      <c r="F4">
        <v>0</v>
      </c>
    </row>
    <row r="5" spans="1:6" x14ac:dyDescent="0.25">
      <c r="A5">
        <v>4</v>
      </c>
      <c r="B5">
        <v>64</v>
      </c>
      <c r="C5" s="1">
        <v>42282.166666666664</v>
      </c>
      <c r="D5">
        <v>3.9471610000000002E-3</v>
      </c>
      <c r="E5">
        <v>0</v>
      </c>
      <c r="F5">
        <v>0</v>
      </c>
    </row>
    <row r="6" spans="1:6" x14ac:dyDescent="0.25">
      <c r="A6">
        <v>5</v>
      </c>
      <c r="B6">
        <v>89</v>
      </c>
      <c r="C6" s="1">
        <v>42285.208333333336</v>
      </c>
      <c r="D6">
        <v>9.6179149999999995E-3</v>
      </c>
      <c r="E6">
        <v>0</v>
      </c>
      <c r="F6">
        <v>0</v>
      </c>
    </row>
    <row r="7" spans="1:6" x14ac:dyDescent="0.25">
      <c r="A7">
        <v>6</v>
      </c>
      <c r="B7">
        <v>38</v>
      </c>
      <c r="C7" s="1">
        <v>42281.208333333336</v>
      </c>
      <c r="D7">
        <v>1.0223146000000001E-2</v>
      </c>
      <c r="E7">
        <v>0</v>
      </c>
      <c r="F7">
        <v>0</v>
      </c>
    </row>
    <row r="8" spans="1:6" x14ac:dyDescent="0.25">
      <c r="A8">
        <v>7</v>
      </c>
      <c r="B8">
        <v>93</v>
      </c>
      <c r="C8" s="1">
        <v>42286.125</v>
      </c>
      <c r="D8">
        <v>1.4433451E-2</v>
      </c>
      <c r="E8">
        <v>0</v>
      </c>
      <c r="F8">
        <v>0</v>
      </c>
    </row>
    <row r="9" spans="1:6" x14ac:dyDescent="0.25">
      <c r="A9">
        <v>8</v>
      </c>
      <c r="B9">
        <v>97</v>
      </c>
      <c r="C9" s="1">
        <v>42281.125</v>
      </c>
      <c r="D9">
        <v>1.5328141E-2</v>
      </c>
      <c r="E9">
        <v>0</v>
      </c>
      <c r="F9">
        <v>0</v>
      </c>
    </row>
    <row r="10" spans="1:6" x14ac:dyDescent="0.25">
      <c r="A10">
        <v>9</v>
      </c>
      <c r="B10">
        <v>68</v>
      </c>
      <c r="C10" s="1">
        <v>42287.125</v>
      </c>
      <c r="D10">
        <v>1.5380769000000001E-2</v>
      </c>
      <c r="E10">
        <v>0</v>
      </c>
      <c r="F10">
        <v>0</v>
      </c>
    </row>
    <row r="11" spans="1:6" x14ac:dyDescent="0.25">
      <c r="A11">
        <v>10</v>
      </c>
      <c r="B11">
        <v>55</v>
      </c>
      <c r="C11" s="1">
        <v>42286.208333333336</v>
      </c>
      <c r="D11">
        <v>1.7328034999999999E-2</v>
      </c>
      <c r="E11">
        <v>0</v>
      </c>
      <c r="F11">
        <v>0</v>
      </c>
    </row>
    <row r="12" spans="1:6" x14ac:dyDescent="0.25">
      <c r="A12">
        <v>11</v>
      </c>
      <c r="B12">
        <v>5</v>
      </c>
      <c r="C12" s="1">
        <v>42287.208333333336</v>
      </c>
      <c r="D12">
        <v>2.1235724000000001E-2</v>
      </c>
      <c r="E12">
        <v>0</v>
      </c>
      <c r="F12">
        <v>0</v>
      </c>
    </row>
    <row r="13" spans="1:6" x14ac:dyDescent="0.25">
      <c r="A13">
        <v>12</v>
      </c>
      <c r="B13">
        <v>92</v>
      </c>
      <c r="C13" s="1">
        <v>42284.208333333336</v>
      </c>
      <c r="D13">
        <v>2.2314614999999999E-2</v>
      </c>
      <c r="E13">
        <v>0</v>
      </c>
      <c r="F13">
        <v>0</v>
      </c>
    </row>
    <row r="14" spans="1:6" x14ac:dyDescent="0.25">
      <c r="A14">
        <v>13</v>
      </c>
      <c r="B14">
        <v>109</v>
      </c>
      <c r="C14" s="1">
        <v>42283.125</v>
      </c>
      <c r="D14">
        <v>3.1156255000000001E-2</v>
      </c>
      <c r="E14">
        <v>0</v>
      </c>
      <c r="F14">
        <v>0</v>
      </c>
    </row>
    <row r="15" spans="1:6" x14ac:dyDescent="0.25">
      <c r="A15">
        <v>14</v>
      </c>
      <c r="B15">
        <v>18</v>
      </c>
      <c r="C15" s="1">
        <v>42284.125</v>
      </c>
      <c r="D15">
        <v>3.7774328000000003E-2</v>
      </c>
      <c r="E15">
        <v>0</v>
      </c>
      <c r="F15">
        <v>0</v>
      </c>
    </row>
    <row r="16" spans="1:6" x14ac:dyDescent="0.25">
      <c r="A16">
        <v>15</v>
      </c>
      <c r="B16">
        <v>4</v>
      </c>
      <c r="C16" s="1">
        <v>42282.083333333336</v>
      </c>
      <c r="D16">
        <v>4.3681910999999997E-2</v>
      </c>
      <c r="E16">
        <v>0</v>
      </c>
      <c r="F16">
        <v>0</v>
      </c>
    </row>
    <row r="17" spans="1:14" x14ac:dyDescent="0.25">
      <c r="A17">
        <v>16</v>
      </c>
      <c r="B17">
        <v>19</v>
      </c>
      <c r="C17" s="1">
        <v>42281.083333333336</v>
      </c>
      <c r="D17">
        <v>4.5537077000000002E-2</v>
      </c>
      <c r="E17">
        <v>0</v>
      </c>
      <c r="F17">
        <v>0</v>
      </c>
    </row>
    <row r="18" spans="1:14" x14ac:dyDescent="0.25">
      <c r="A18">
        <v>17</v>
      </c>
      <c r="B18">
        <v>57</v>
      </c>
      <c r="C18" s="1">
        <v>42282.25</v>
      </c>
      <c r="D18">
        <v>4.6629125E-2</v>
      </c>
      <c r="E18">
        <v>0</v>
      </c>
      <c r="F18">
        <v>0</v>
      </c>
    </row>
    <row r="19" spans="1:14" x14ac:dyDescent="0.25">
      <c r="A19">
        <v>18</v>
      </c>
      <c r="B19">
        <v>10</v>
      </c>
      <c r="C19" s="1">
        <v>42283.25</v>
      </c>
      <c r="D19">
        <v>5.8233777E-2</v>
      </c>
      <c r="E19">
        <v>0</v>
      </c>
      <c r="F19">
        <v>0</v>
      </c>
    </row>
    <row r="20" spans="1:14" x14ac:dyDescent="0.25">
      <c r="A20">
        <v>19</v>
      </c>
      <c r="B20">
        <v>95</v>
      </c>
      <c r="C20" s="1">
        <v>42285.083333333336</v>
      </c>
      <c r="D20">
        <v>5.8378505999999997E-2</v>
      </c>
      <c r="E20">
        <v>0</v>
      </c>
      <c r="F20">
        <v>0</v>
      </c>
    </row>
    <row r="21" spans="1:14" x14ac:dyDescent="0.25">
      <c r="A21">
        <v>20</v>
      </c>
      <c r="B21">
        <v>113</v>
      </c>
      <c r="C21" s="1">
        <v>42286.083333333336</v>
      </c>
      <c r="D21">
        <v>5.9181096000000002E-2</v>
      </c>
      <c r="E21">
        <v>0</v>
      </c>
      <c r="F21">
        <v>0</v>
      </c>
    </row>
    <row r="22" spans="1:14" x14ac:dyDescent="0.25">
      <c r="A22">
        <v>21</v>
      </c>
      <c r="B22">
        <v>76</v>
      </c>
      <c r="C22" s="1">
        <v>42287.25</v>
      </c>
      <c r="D22">
        <v>6.0970475000000003E-2</v>
      </c>
      <c r="E22">
        <v>0</v>
      </c>
      <c r="F22">
        <v>0</v>
      </c>
    </row>
    <row r="23" spans="1:14" x14ac:dyDescent="0.25">
      <c r="A23">
        <v>22</v>
      </c>
      <c r="B23">
        <v>42</v>
      </c>
      <c r="C23" s="1">
        <v>42284.25</v>
      </c>
      <c r="D23">
        <v>6.1049418000000001E-2</v>
      </c>
      <c r="E23">
        <v>0</v>
      </c>
      <c r="F23">
        <v>0</v>
      </c>
    </row>
    <row r="24" spans="1:14" x14ac:dyDescent="0.25">
      <c r="A24">
        <v>23</v>
      </c>
      <c r="B24">
        <v>51</v>
      </c>
      <c r="C24" s="1">
        <v>42287.083333333336</v>
      </c>
      <c r="D24">
        <v>6.2351981000000001E-2</v>
      </c>
      <c r="E24">
        <v>0</v>
      </c>
      <c r="F24">
        <v>0</v>
      </c>
    </row>
    <row r="25" spans="1:14" x14ac:dyDescent="0.25">
      <c r="A25">
        <v>24</v>
      </c>
      <c r="B25">
        <v>102</v>
      </c>
      <c r="C25" s="1">
        <v>42283.083333333336</v>
      </c>
      <c r="D25">
        <v>6.3667702000000007E-2</v>
      </c>
      <c r="E25">
        <v>0</v>
      </c>
      <c r="F25">
        <v>0</v>
      </c>
    </row>
    <row r="26" spans="1:14" x14ac:dyDescent="0.25">
      <c r="A26">
        <v>25</v>
      </c>
      <c r="B26">
        <v>78</v>
      </c>
      <c r="C26" s="1">
        <v>42281.25</v>
      </c>
      <c r="D26">
        <v>6.5378138000000002E-2</v>
      </c>
      <c r="E26">
        <v>0</v>
      </c>
      <c r="F26">
        <v>0</v>
      </c>
    </row>
    <row r="27" spans="1:14" x14ac:dyDescent="0.25">
      <c r="A27">
        <v>26</v>
      </c>
      <c r="B27">
        <v>44</v>
      </c>
      <c r="C27" s="1">
        <v>42286.25</v>
      </c>
      <c r="D27">
        <v>6.5628124999999995E-2</v>
      </c>
      <c r="E27">
        <v>0</v>
      </c>
      <c r="F27">
        <v>0</v>
      </c>
    </row>
    <row r="28" spans="1:14" x14ac:dyDescent="0.25">
      <c r="A28">
        <v>27</v>
      </c>
      <c r="B28">
        <v>123</v>
      </c>
      <c r="C28" s="1">
        <v>42281.041666666664</v>
      </c>
      <c r="D28">
        <v>8.9245302999999998E-2</v>
      </c>
      <c r="E28">
        <v>0</v>
      </c>
      <c r="F28">
        <v>0</v>
      </c>
    </row>
    <row r="29" spans="1:14" x14ac:dyDescent="0.25">
      <c r="A29">
        <v>28</v>
      </c>
      <c r="B29">
        <v>88</v>
      </c>
      <c r="C29" s="1">
        <v>42282.041666666664</v>
      </c>
      <c r="D29">
        <v>0.102494606</v>
      </c>
      <c r="E29">
        <v>0</v>
      </c>
      <c r="F29">
        <v>0</v>
      </c>
    </row>
    <row r="30" spans="1:14" x14ac:dyDescent="0.25">
      <c r="A30">
        <v>29</v>
      </c>
      <c r="B30">
        <v>115</v>
      </c>
      <c r="C30" s="1">
        <v>42283.041666666664</v>
      </c>
      <c r="D30">
        <v>0.11937529600000001</v>
      </c>
      <c r="E30">
        <v>0</v>
      </c>
      <c r="F30">
        <v>0</v>
      </c>
    </row>
    <row r="31" spans="1:14" x14ac:dyDescent="0.25">
      <c r="A31">
        <v>30</v>
      </c>
      <c r="B31">
        <v>103</v>
      </c>
      <c r="C31" s="1">
        <v>42286.041666666664</v>
      </c>
      <c r="D31">
        <v>0.12382243</v>
      </c>
      <c r="E31">
        <v>0</v>
      </c>
      <c r="F31">
        <v>0</v>
      </c>
      <c r="H31">
        <v>0.10261914188617402</v>
      </c>
    </row>
    <row r="32" spans="1:14" x14ac:dyDescent="0.25">
      <c r="A32">
        <v>31</v>
      </c>
      <c r="B32">
        <v>77</v>
      </c>
      <c r="C32" s="1">
        <v>42287.041666666664</v>
      </c>
      <c r="D32">
        <v>0.124098732</v>
      </c>
      <c r="E32">
        <v>0</v>
      </c>
      <c r="F32">
        <v>0</v>
      </c>
      <c r="G32" s="20">
        <v>0</v>
      </c>
      <c r="K32" t="s">
        <v>6</v>
      </c>
      <c r="L32" t="s">
        <v>7</v>
      </c>
      <c r="N32" s="5"/>
    </row>
    <row r="33" spans="1:16" x14ac:dyDescent="0.25">
      <c r="A33">
        <v>32</v>
      </c>
      <c r="B33">
        <v>54</v>
      </c>
      <c r="C33" s="1">
        <v>42284.041666666664</v>
      </c>
      <c r="D33">
        <v>0.124861849</v>
      </c>
      <c r="E33">
        <v>1</v>
      </c>
      <c r="F33">
        <v>1</v>
      </c>
      <c r="G33" s="20"/>
      <c r="H33">
        <v>0.10190340282550585</v>
      </c>
      <c r="J33">
        <v>0</v>
      </c>
      <c r="K33" s="2">
        <f>COUNTIF($F$2:$F$32,J33)</f>
        <v>31</v>
      </c>
      <c r="L33" s="4">
        <f>COUNTIF($F$33:$F$64,J33)</f>
        <v>0</v>
      </c>
      <c r="M33">
        <f t="shared" ref="M33:M34" si="0">SUM(K33:L33)</f>
        <v>31</v>
      </c>
      <c r="N33" s="5"/>
      <c r="O33">
        <f>(-K33/K37*LOG(K33/K37,2))</f>
        <v>0</v>
      </c>
      <c r="P33" s="10" t="s">
        <v>37</v>
      </c>
    </row>
    <row r="34" spans="1:16" x14ac:dyDescent="0.25">
      <c r="A34">
        <v>33</v>
      </c>
      <c r="B34">
        <v>41</v>
      </c>
      <c r="C34" s="1">
        <v>42282</v>
      </c>
      <c r="D34">
        <v>0.20179201099999999</v>
      </c>
      <c r="E34">
        <v>1</v>
      </c>
      <c r="F34">
        <v>1</v>
      </c>
      <c r="G34">
        <v>0.17277651296564808</v>
      </c>
      <c r="J34">
        <v>1</v>
      </c>
      <c r="K34" s="2">
        <f t="shared" ref="K34:K36" si="1">COUNTIF($F$2:$F$32,J34)</f>
        <v>0</v>
      </c>
      <c r="L34" s="4">
        <f t="shared" ref="L34:L36" si="2">COUNTIF($F$33:$F$64,J34)</f>
        <v>32</v>
      </c>
      <c r="M34">
        <f t="shared" si="0"/>
        <v>32</v>
      </c>
      <c r="N34" s="5"/>
      <c r="O34" s="10" t="s">
        <v>50</v>
      </c>
      <c r="P34" s="10">
        <f>(-L34/L37*LOG(L34/L37,2))</f>
        <v>0</v>
      </c>
    </row>
    <row r="35" spans="1:16" x14ac:dyDescent="0.25">
      <c r="A35">
        <v>34</v>
      </c>
      <c r="B35">
        <v>65</v>
      </c>
      <c r="C35" s="1">
        <v>42282.291666666664</v>
      </c>
      <c r="D35">
        <v>0.21477816999999999</v>
      </c>
      <c r="E35">
        <v>1</v>
      </c>
      <c r="F35">
        <v>1</v>
      </c>
      <c r="J35">
        <v>2</v>
      </c>
      <c r="K35" s="2">
        <f t="shared" si="1"/>
        <v>0</v>
      </c>
      <c r="L35" s="4">
        <f t="shared" si="2"/>
        <v>0</v>
      </c>
      <c r="M35">
        <f>SUM(K35:L35)</f>
        <v>0</v>
      </c>
      <c r="N35" s="5"/>
      <c r="O35" s="10" t="s">
        <v>38</v>
      </c>
      <c r="P35" s="10" t="s">
        <v>39</v>
      </c>
    </row>
    <row r="36" spans="1:16" x14ac:dyDescent="0.25">
      <c r="A36">
        <v>35</v>
      </c>
      <c r="B36">
        <v>37</v>
      </c>
      <c r="C36" s="1">
        <v>42284</v>
      </c>
      <c r="D36">
        <v>0.225619704</v>
      </c>
      <c r="E36">
        <v>1</v>
      </c>
      <c r="F36">
        <v>1</v>
      </c>
      <c r="J36">
        <v>3</v>
      </c>
      <c r="K36" s="2">
        <f t="shared" si="1"/>
        <v>0</v>
      </c>
      <c r="L36" s="4">
        <f t="shared" si="2"/>
        <v>0</v>
      </c>
      <c r="M36">
        <f>SUM(K36:L36)</f>
        <v>0</v>
      </c>
      <c r="N36" s="5"/>
      <c r="O36" s="10" t="s">
        <v>19</v>
      </c>
      <c r="P36" s="10" t="s">
        <v>40</v>
      </c>
    </row>
    <row r="37" spans="1:16" x14ac:dyDescent="0.25">
      <c r="A37">
        <v>36</v>
      </c>
      <c r="B37">
        <v>33</v>
      </c>
      <c r="C37" s="1">
        <v>42283.291666666664</v>
      </c>
      <c r="D37">
        <v>0.22611967799999999</v>
      </c>
      <c r="E37">
        <v>1</v>
      </c>
      <c r="F37">
        <v>1</v>
      </c>
      <c r="K37">
        <f>SUM(K33:K36)</f>
        <v>31</v>
      </c>
      <c r="L37">
        <f>SUM(L33:L36)</f>
        <v>32</v>
      </c>
      <c r="M37">
        <f>SUM(K37:L37)</f>
        <v>63</v>
      </c>
      <c r="N37" s="5"/>
    </row>
    <row r="38" spans="1:16" x14ac:dyDescent="0.25">
      <c r="A38">
        <v>37</v>
      </c>
      <c r="B38">
        <v>108</v>
      </c>
      <c r="C38" s="1">
        <v>42285</v>
      </c>
      <c r="D38">
        <v>0.22914583399999999</v>
      </c>
      <c r="E38">
        <v>1</v>
      </c>
      <c r="F38">
        <v>1</v>
      </c>
      <c r="J38" s="5"/>
      <c r="K38" s="5"/>
      <c r="L38" s="5"/>
      <c r="M38" s="5"/>
      <c r="N38" s="5"/>
    </row>
    <row r="39" spans="1:16" x14ac:dyDescent="0.25">
      <c r="A39">
        <v>38</v>
      </c>
      <c r="B39">
        <v>117</v>
      </c>
      <c r="C39" s="1">
        <v>42288</v>
      </c>
      <c r="D39">
        <v>0.24155307600000001</v>
      </c>
      <c r="E39">
        <v>1</v>
      </c>
      <c r="F39">
        <v>1</v>
      </c>
      <c r="J39" s="5" t="s">
        <v>16</v>
      </c>
      <c r="K39" s="5">
        <f>(-M33/M37*LOG(M33/M37,2))+(-M34/M37*LOG(M34/M37,2))</f>
        <v>0.99981824696034305</v>
      </c>
      <c r="L39" s="5"/>
      <c r="M39" s="5"/>
      <c r="N39" s="5" t="s">
        <v>11</v>
      </c>
      <c r="O39">
        <f>SUM(O33:O36)</f>
        <v>0</v>
      </c>
    </row>
    <row r="40" spans="1:16" x14ac:dyDescent="0.25">
      <c r="A40">
        <v>39</v>
      </c>
      <c r="B40">
        <v>81</v>
      </c>
      <c r="C40" s="1">
        <v>42284.291666666664</v>
      </c>
      <c r="D40">
        <v>0.24226356499999999</v>
      </c>
      <c r="E40">
        <v>1</v>
      </c>
      <c r="F40">
        <v>1</v>
      </c>
      <c r="J40" s="5"/>
      <c r="K40" s="5"/>
      <c r="L40" s="5"/>
      <c r="M40" s="5"/>
      <c r="N40" s="5" t="s">
        <v>12</v>
      </c>
      <c r="O40">
        <f>SUM(P33:P36)</f>
        <v>0</v>
      </c>
    </row>
    <row r="41" spans="1:16" x14ac:dyDescent="0.25">
      <c r="A41">
        <v>40</v>
      </c>
      <c r="B41">
        <v>58</v>
      </c>
      <c r="C41" s="1">
        <v>42281.958333333336</v>
      </c>
      <c r="D41">
        <v>0.335600758</v>
      </c>
      <c r="E41">
        <v>1</v>
      </c>
      <c r="F41">
        <v>1</v>
      </c>
      <c r="J41" s="5"/>
      <c r="K41" s="5"/>
      <c r="L41" s="5"/>
      <c r="M41" s="5"/>
      <c r="N41" s="5"/>
    </row>
    <row r="42" spans="1:16" x14ac:dyDescent="0.25">
      <c r="A42">
        <v>41</v>
      </c>
      <c r="B42">
        <v>94</v>
      </c>
      <c r="C42" s="1">
        <v>42285.958333333336</v>
      </c>
      <c r="D42">
        <v>0.34249513199999998</v>
      </c>
      <c r="E42">
        <v>1</v>
      </c>
      <c r="F42">
        <v>1</v>
      </c>
      <c r="J42" s="5"/>
      <c r="K42" s="5"/>
      <c r="L42" s="5"/>
      <c r="M42" s="5"/>
      <c r="N42" s="5" t="s">
        <v>13</v>
      </c>
      <c r="O42">
        <f>K37/M37*O39+L37/M37*O40</f>
        <v>0</v>
      </c>
    </row>
    <row r="43" spans="1:16" x14ac:dyDescent="0.25">
      <c r="A43">
        <v>42</v>
      </c>
      <c r="B43">
        <v>31</v>
      </c>
      <c r="C43" s="1">
        <v>42283.958333333336</v>
      </c>
      <c r="D43">
        <v>0.345916004</v>
      </c>
      <c r="E43">
        <v>1</v>
      </c>
      <c r="F43">
        <v>1</v>
      </c>
      <c r="J43" s="5"/>
      <c r="K43" s="5"/>
      <c r="L43" s="5"/>
      <c r="M43" s="5"/>
      <c r="N43" s="5"/>
    </row>
    <row r="44" spans="1:16" x14ac:dyDescent="0.25">
      <c r="A44">
        <v>43</v>
      </c>
      <c r="B44">
        <v>82</v>
      </c>
      <c r="C44" s="1">
        <v>42282.958333333336</v>
      </c>
      <c r="D44">
        <v>0.34724488199999998</v>
      </c>
      <c r="E44">
        <v>1</v>
      </c>
      <c r="F44">
        <v>1</v>
      </c>
      <c r="J44" s="5"/>
      <c r="K44" s="5"/>
      <c r="L44" s="5"/>
      <c r="M44" s="5"/>
      <c r="N44" s="5" t="s">
        <v>15</v>
      </c>
      <c r="O44">
        <f>LOG((3^4-2),2)-(4*K39-(4*O39)-(2*O40))</f>
        <v>2.3045077603357309</v>
      </c>
    </row>
    <row r="45" spans="1:16" x14ac:dyDescent="0.25">
      <c r="A45">
        <v>44</v>
      </c>
      <c r="B45">
        <v>80</v>
      </c>
      <c r="C45" s="1">
        <v>42287.291666666664</v>
      </c>
      <c r="D45">
        <v>0.34908688999999998</v>
      </c>
      <c r="E45">
        <v>1</v>
      </c>
      <c r="F45">
        <v>1</v>
      </c>
      <c r="J45" s="5"/>
      <c r="K45" s="5"/>
      <c r="L45" s="5"/>
      <c r="M45" s="5"/>
      <c r="N45" s="5"/>
    </row>
    <row r="46" spans="1:16" x14ac:dyDescent="0.25">
      <c r="A46">
        <v>45</v>
      </c>
      <c r="B46">
        <v>20</v>
      </c>
      <c r="C46" s="1">
        <v>42286.958333333336</v>
      </c>
      <c r="D46">
        <v>0.35938898000000002</v>
      </c>
      <c r="E46">
        <v>1</v>
      </c>
      <c r="F46">
        <v>1</v>
      </c>
      <c r="J46" s="5"/>
      <c r="K46" s="5"/>
      <c r="L46" s="5"/>
      <c r="M46" s="5"/>
      <c r="O46">
        <f>(LOG((M37-1),2)+O44)/M37</f>
        <v>0.13109054080512073</v>
      </c>
    </row>
    <row r="47" spans="1:16" x14ac:dyDescent="0.25">
      <c r="A47">
        <v>46</v>
      </c>
      <c r="B47">
        <v>72</v>
      </c>
      <c r="C47" s="1">
        <v>42285.291666666664</v>
      </c>
      <c r="D47">
        <v>0.38533498199999999</v>
      </c>
      <c r="E47">
        <v>1</v>
      </c>
      <c r="F47">
        <v>1</v>
      </c>
      <c r="J47" s="5"/>
      <c r="K47" s="5"/>
      <c r="L47" s="5"/>
      <c r="M47" s="5"/>
      <c r="N47" s="5"/>
    </row>
    <row r="48" spans="1:16" x14ac:dyDescent="0.25">
      <c r="A48">
        <v>47</v>
      </c>
      <c r="B48">
        <v>16</v>
      </c>
      <c r="C48" s="1">
        <v>42287.958333333336</v>
      </c>
      <c r="D48">
        <v>0.40338666400000001</v>
      </c>
      <c r="E48">
        <v>1</v>
      </c>
      <c r="F48">
        <v>1</v>
      </c>
      <c r="J48" s="5"/>
      <c r="K48" s="5"/>
      <c r="L48" s="5"/>
      <c r="M48" s="5"/>
      <c r="N48" s="5" t="s">
        <v>17</v>
      </c>
      <c r="O48">
        <f>K39-((K37/M37)*O42)</f>
        <v>0.99981824696034305</v>
      </c>
    </row>
    <row r="49" spans="1:16" x14ac:dyDescent="0.25">
      <c r="A49">
        <v>48</v>
      </c>
      <c r="B49">
        <v>71</v>
      </c>
      <c r="C49" s="1">
        <v>42281.333333333336</v>
      </c>
      <c r="D49">
        <v>0.43047734300000001</v>
      </c>
      <c r="E49">
        <v>1</v>
      </c>
      <c r="F49">
        <v>1</v>
      </c>
    </row>
    <row r="50" spans="1:16" x14ac:dyDescent="0.25">
      <c r="A50">
        <v>49</v>
      </c>
      <c r="B50">
        <v>12</v>
      </c>
      <c r="C50" s="1">
        <v>42282.333333333336</v>
      </c>
      <c r="D50">
        <v>0.44250302600000002</v>
      </c>
      <c r="E50">
        <v>1</v>
      </c>
      <c r="F50">
        <v>1</v>
      </c>
    </row>
    <row r="51" spans="1:16" x14ac:dyDescent="0.25">
      <c r="A51">
        <v>50</v>
      </c>
      <c r="B51">
        <v>40</v>
      </c>
      <c r="C51" s="1">
        <v>42284.916666666664</v>
      </c>
      <c r="D51">
        <v>0.47418556899999997</v>
      </c>
      <c r="E51">
        <v>1</v>
      </c>
      <c r="F51">
        <v>1</v>
      </c>
    </row>
    <row r="52" spans="1:16" x14ac:dyDescent="0.25">
      <c r="A52">
        <v>51</v>
      </c>
      <c r="B52">
        <v>114</v>
      </c>
      <c r="C52" s="1">
        <v>42281.916666666664</v>
      </c>
      <c r="D52">
        <v>0.47617230700000002</v>
      </c>
      <c r="E52">
        <v>1</v>
      </c>
      <c r="F52">
        <v>1</v>
      </c>
    </row>
    <row r="53" spans="1:16" x14ac:dyDescent="0.25">
      <c r="A53">
        <v>52</v>
      </c>
      <c r="B53">
        <v>90</v>
      </c>
      <c r="C53" s="1">
        <v>42285.916666666664</v>
      </c>
      <c r="D53">
        <v>0.485171833</v>
      </c>
      <c r="E53">
        <v>1</v>
      </c>
      <c r="F53">
        <v>1</v>
      </c>
    </row>
    <row r="54" spans="1:16" x14ac:dyDescent="0.25">
      <c r="A54">
        <v>53</v>
      </c>
      <c r="B54">
        <v>13</v>
      </c>
      <c r="C54" s="1">
        <v>42285.875</v>
      </c>
      <c r="D54">
        <v>0.48905320800000002</v>
      </c>
      <c r="E54">
        <v>1</v>
      </c>
      <c r="F54">
        <v>1</v>
      </c>
    </row>
    <row r="55" spans="1:16" x14ac:dyDescent="0.25">
      <c r="A55">
        <v>54</v>
      </c>
      <c r="B55">
        <v>50</v>
      </c>
      <c r="C55" s="1">
        <v>42282.375</v>
      </c>
      <c r="D55">
        <v>0.53118256900000005</v>
      </c>
      <c r="E55">
        <v>1</v>
      </c>
      <c r="F55">
        <v>1</v>
      </c>
    </row>
    <row r="56" spans="1:16" x14ac:dyDescent="0.25">
      <c r="A56">
        <v>55</v>
      </c>
      <c r="B56">
        <v>35</v>
      </c>
      <c r="C56" s="1">
        <v>42282.916666666664</v>
      </c>
      <c r="D56">
        <v>0.53215620200000002</v>
      </c>
      <c r="E56">
        <v>1</v>
      </c>
      <c r="F56">
        <v>1</v>
      </c>
    </row>
    <row r="57" spans="1:16" x14ac:dyDescent="0.25">
      <c r="A57">
        <v>56</v>
      </c>
      <c r="B57">
        <v>36</v>
      </c>
      <c r="C57" s="1">
        <v>42281.833333333336</v>
      </c>
      <c r="D57">
        <v>0.534077154</v>
      </c>
      <c r="E57">
        <v>1</v>
      </c>
      <c r="F57">
        <v>1</v>
      </c>
    </row>
    <row r="58" spans="1:16" x14ac:dyDescent="0.25">
      <c r="A58">
        <v>57</v>
      </c>
      <c r="B58">
        <v>118</v>
      </c>
      <c r="C58" s="1">
        <v>42282.875</v>
      </c>
      <c r="D58">
        <v>0.53422188299999995</v>
      </c>
      <c r="E58">
        <v>1</v>
      </c>
      <c r="F58">
        <v>1</v>
      </c>
    </row>
    <row r="59" spans="1:16" x14ac:dyDescent="0.25">
      <c r="A59">
        <v>58</v>
      </c>
      <c r="B59">
        <v>48</v>
      </c>
      <c r="C59" s="1">
        <v>42281.375</v>
      </c>
      <c r="D59">
        <v>0.57444344999999997</v>
      </c>
      <c r="E59">
        <v>1</v>
      </c>
      <c r="F59">
        <v>1</v>
      </c>
    </row>
    <row r="60" spans="1:16" x14ac:dyDescent="0.25">
      <c r="A60">
        <v>59</v>
      </c>
      <c r="B60">
        <v>104</v>
      </c>
      <c r="C60" s="1">
        <v>42287.875</v>
      </c>
      <c r="D60">
        <v>0.57714067700000005</v>
      </c>
      <c r="E60">
        <v>1</v>
      </c>
      <c r="F60">
        <v>1</v>
      </c>
    </row>
    <row r="61" spans="1:16" x14ac:dyDescent="0.25">
      <c r="A61">
        <v>60</v>
      </c>
      <c r="B61">
        <v>46</v>
      </c>
      <c r="C61" s="1">
        <v>42287.916666666664</v>
      </c>
      <c r="D61">
        <v>0.58017999099999995</v>
      </c>
      <c r="E61">
        <v>1</v>
      </c>
      <c r="F61">
        <v>1</v>
      </c>
    </row>
    <row r="62" spans="1:16" x14ac:dyDescent="0.25">
      <c r="A62">
        <v>61</v>
      </c>
      <c r="B62">
        <v>47</v>
      </c>
      <c r="C62" s="1">
        <v>42283.875</v>
      </c>
      <c r="D62">
        <v>0.58162728299999999</v>
      </c>
      <c r="E62">
        <v>1</v>
      </c>
      <c r="F62">
        <v>1</v>
      </c>
      <c r="G62">
        <v>0.67144194759050779</v>
      </c>
    </row>
    <row r="63" spans="1:16" x14ac:dyDescent="0.25">
      <c r="A63">
        <v>62</v>
      </c>
      <c r="B63">
        <v>74</v>
      </c>
      <c r="C63" s="1">
        <v>42284.875</v>
      </c>
      <c r="D63">
        <v>0.58553497200000004</v>
      </c>
      <c r="E63">
        <v>1</v>
      </c>
      <c r="F63">
        <v>1</v>
      </c>
      <c r="H63">
        <v>0.66758538757337382</v>
      </c>
      <c r="K63" t="s">
        <v>6</v>
      </c>
      <c r="L63" t="s">
        <v>7</v>
      </c>
      <c r="N63" s="5"/>
    </row>
    <row r="64" spans="1:16" x14ac:dyDescent="0.25">
      <c r="A64">
        <v>63</v>
      </c>
      <c r="B64">
        <v>28</v>
      </c>
      <c r="C64" s="1">
        <v>42282.541666666664</v>
      </c>
      <c r="D64">
        <v>0.58910057400000004</v>
      </c>
      <c r="E64">
        <v>1</v>
      </c>
      <c r="F64">
        <v>1</v>
      </c>
      <c r="G64" s="20">
        <v>0.66303736377370115</v>
      </c>
      <c r="J64">
        <v>0</v>
      </c>
      <c r="K64" s="2">
        <f>COUNTIF($F$2:$F$64,J64)</f>
        <v>31</v>
      </c>
      <c r="L64" s="4">
        <f>COUNTIF($F$65:$F$96,J64)</f>
        <v>0</v>
      </c>
      <c r="M64">
        <f t="shared" ref="M64:M65" si="3">SUM(K64:L64)</f>
        <v>31</v>
      </c>
      <c r="N64" s="5"/>
      <c r="O64">
        <f>(-K64/K68*LOG(K64/K68,2))</f>
        <v>0.50342209534133786</v>
      </c>
      <c r="P64" s="10" t="s">
        <v>33</v>
      </c>
    </row>
    <row r="65" spans="1:16" x14ac:dyDescent="0.25">
      <c r="A65">
        <v>64</v>
      </c>
      <c r="B65">
        <v>59</v>
      </c>
      <c r="C65" s="1">
        <v>42286.833333333336</v>
      </c>
      <c r="D65">
        <v>0.597889585</v>
      </c>
      <c r="E65">
        <v>2</v>
      </c>
      <c r="F65">
        <v>2</v>
      </c>
      <c r="G65" s="20"/>
      <c r="H65">
        <v>0.74126225661059852</v>
      </c>
      <c r="J65">
        <v>1</v>
      </c>
      <c r="K65" s="2">
        <f t="shared" ref="K65:K67" si="4">COUNTIF($F$2:$F$64,J65)</f>
        <v>32</v>
      </c>
      <c r="L65" s="4">
        <f t="shared" ref="L65:L67" si="5">COUNTIF($F$65:$F$96,J65)</f>
        <v>0</v>
      </c>
      <c r="M65">
        <f t="shared" si="3"/>
        <v>32</v>
      </c>
      <c r="N65" s="5"/>
      <c r="O65">
        <f>(-K65/K68*LOG(K65/K68,2))</f>
        <v>0.49639615161900519</v>
      </c>
      <c r="P65" s="10" t="s">
        <v>34</v>
      </c>
    </row>
    <row r="66" spans="1:16" x14ac:dyDescent="0.25">
      <c r="A66">
        <v>65</v>
      </c>
      <c r="B66">
        <v>111</v>
      </c>
      <c r="C66" s="1">
        <v>42282.833333333336</v>
      </c>
      <c r="D66">
        <v>0.59836324399999996</v>
      </c>
      <c r="E66">
        <v>2</v>
      </c>
      <c r="F66">
        <v>2</v>
      </c>
      <c r="G66">
        <v>0.79867181289322542</v>
      </c>
      <c r="J66">
        <v>2</v>
      </c>
      <c r="K66" s="2">
        <f t="shared" si="4"/>
        <v>0</v>
      </c>
      <c r="L66" s="4">
        <f t="shared" si="5"/>
        <v>32</v>
      </c>
      <c r="M66">
        <f>SUM(K66:L66)</f>
        <v>32</v>
      </c>
      <c r="N66" s="5"/>
      <c r="O66" s="10" t="s">
        <v>32</v>
      </c>
      <c r="P66" s="10">
        <f>(-L66/L68*LOG(L66/L68,2))</f>
        <v>0</v>
      </c>
    </row>
    <row r="67" spans="1:16" x14ac:dyDescent="0.25">
      <c r="A67">
        <v>66</v>
      </c>
      <c r="B67">
        <v>56</v>
      </c>
      <c r="C67" s="1">
        <v>42283.833333333336</v>
      </c>
      <c r="D67">
        <v>0.59978422200000003</v>
      </c>
      <c r="E67">
        <v>2</v>
      </c>
      <c r="F67">
        <v>2</v>
      </c>
      <c r="J67">
        <v>3</v>
      </c>
      <c r="K67" s="2">
        <f t="shared" si="4"/>
        <v>0</v>
      </c>
      <c r="L67" s="4">
        <f t="shared" si="5"/>
        <v>0</v>
      </c>
      <c r="M67">
        <f>SUM(K67:L67)</f>
        <v>0</v>
      </c>
      <c r="N67" s="5"/>
      <c r="O67" s="10" t="s">
        <v>36</v>
      </c>
      <c r="P67" s="10" t="s">
        <v>35</v>
      </c>
    </row>
    <row r="68" spans="1:16" x14ac:dyDescent="0.25">
      <c r="A68">
        <v>67</v>
      </c>
      <c r="B68">
        <v>25</v>
      </c>
      <c r="C68" s="1">
        <v>42287.833333333336</v>
      </c>
      <c r="D68">
        <v>0.60775748600000001</v>
      </c>
      <c r="E68">
        <v>2</v>
      </c>
      <c r="F68">
        <v>2</v>
      </c>
      <c r="K68">
        <f>SUM(K64:K67)</f>
        <v>63</v>
      </c>
      <c r="L68">
        <f>SUM(L64:L67)</f>
        <v>32</v>
      </c>
      <c r="M68">
        <f>SUM(K68:L68)</f>
        <v>95</v>
      </c>
      <c r="N68" s="5"/>
    </row>
    <row r="69" spans="1:16" x14ac:dyDescent="0.25">
      <c r="A69">
        <v>68</v>
      </c>
      <c r="B69">
        <v>69</v>
      </c>
      <c r="C69" s="1">
        <v>42281.5</v>
      </c>
      <c r="D69">
        <v>0.61954633999999997</v>
      </c>
      <c r="E69">
        <v>2</v>
      </c>
      <c r="F69">
        <v>2</v>
      </c>
      <c r="J69" s="5"/>
      <c r="K69" s="5"/>
      <c r="L69" s="5"/>
      <c r="M69" s="5"/>
      <c r="N69" s="5"/>
    </row>
    <row r="70" spans="1:16" x14ac:dyDescent="0.25">
      <c r="A70">
        <v>69</v>
      </c>
      <c r="B70">
        <v>86</v>
      </c>
      <c r="C70" s="1">
        <v>42284.333333333336</v>
      </c>
      <c r="D70">
        <v>0.62415136000000004</v>
      </c>
      <c r="E70">
        <v>2</v>
      </c>
      <c r="F70">
        <v>2</v>
      </c>
      <c r="J70" s="5" t="s">
        <v>16</v>
      </c>
      <c r="K70" s="5">
        <f>(-M64/M68*LOG(M64/M68,2))+(-M65/M68*LOG(M65/M68,2))+(-M66/M68*LOG(M66/M68,2))</f>
        <v>1.5848020754678624</v>
      </c>
      <c r="L70" s="5"/>
      <c r="M70" s="5"/>
      <c r="N70" s="5" t="s">
        <v>11</v>
      </c>
      <c r="O70">
        <f>SUM(O64:O67)</f>
        <v>0.99981824696034305</v>
      </c>
    </row>
    <row r="71" spans="1:16" x14ac:dyDescent="0.25">
      <c r="A71">
        <v>70</v>
      </c>
      <c r="B71">
        <v>24</v>
      </c>
      <c r="C71" s="1">
        <v>42281.791666666664</v>
      </c>
      <c r="D71">
        <v>0.63313772999999995</v>
      </c>
      <c r="E71">
        <v>2</v>
      </c>
      <c r="F71">
        <v>2</v>
      </c>
      <c r="J71" s="5"/>
      <c r="K71" s="5"/>
      <c r="L71" s="5"/>
      <c r="M71" s="5"/>
      <c r="N71" s="5" t="s">
        <v>12</v>
      </c>
      <c r="O71">
        <f>SUM(P64:P67)</f>
        <v>0</v>
      </c>
    </row>
    <row r="72" spans="1:16" x14ac:dyDescent="0.25">
      <c r="A72">
        <v>71</v>
      </c>
      <c r="B72">
        <v>39</v>
      </c>
      <c r="C72" s="1">
        <v>42282.5</v>
      </c>
      <c r="D72">
        <v>0.64487395400000003</v>
      </c>
      <c r="E72">
        <v>2</v>
      </c>
      <c r="F72">
        <v>2</v>
      </c>
      <c r="J72" s="5"/>
      <c r="K72" s="5"/>
      <c r="L72" s="5"/>
      <c r="M72" s="5"/>
      <c r="N72" s="5"/>
    </row>
    <row r="73" spans="1:16" x14ac:dyDescent="0.25">
      <c r="A73">
        <v>72</v>
      </c>
      <c r="B73">
        <v>98</v>
      </c>
      <c r="C73" s="1">
        <v>42283.375</v>
      </c>
      <c r="D73">
        <v>0.65341297799999998</v>
      </c>
      <c r="E73">
        <v>2</v>
      </c>
      <c r="F73">
        <v>2</v>
      </c>
      <c r="J73" s="5"/>
      <c r="K73" s="5"/>
      <c r="L73" s="5"/>
      <c r="M73" s="5"/>
      <c r="N73" s="5" t="s">
        <v>13</v>
      </c>
      <c r="O73">
        <f>K68/M68*O70+L68/M68*O71</f>
        <v>0.66303736377370115</v>
      </c>
    </row>
    <row r="74" spans="1:16" x14ac:dyDescent="0.25">
      <c r="A74">
        <v>73</v>
      </c>
      <c r="B74">
        <v>126</v>
      </c>
      <c r="C74" s="1">
        <v>42282.416666666664</v>
      </c>
      <c r="D74">
        <v>0.66321509400000001</v>
      </c>
      <c r="E74">
        <v>2</v>
      </c>
      <c r="F74">
        <v>2</v>
      </c>
      <c r="J74" s="5"/>
      <c r="K74" s="5"/>
      <c r="L74" s="5"/>
      <c r="M74" s="5"/>
      <c r="N74" s="5"/>
    </row>
    <row r="75" spans="1:16" x14ac:dyDescent="0.25">
      <c r="A75">
        <v>74</v>
      </c>
      <c r="B75">
        <v>125</v>
      </c>
      <c r="C75" s="1">
        <v>42286.875</v>
      </c>
      <c r="D75">
        <v>0.67088574300000003</v>
      </c>
      <c r="E75">
        <v>2</v>
      </c>
      <c r="F75">
        <v>2</v>
      </c>
      <c r="J75" s="5"/>
      <c r="K75" s="5"/>
      <c r="L75" s="5"/>
      <c r="M75" s="5"/>
      <c r="N75" s="5" t="s">
        <v>15</v>
      </c>
      <c r="O75">
        <f>LOG((3^4-2),2)-(4*K70-(4*O70)-(2*O71))</f>
        <v>3.9638454341470255</v>
      </c>
    </row>
    <row r="76" spans="1:16" x14ac:dyDescent="0.25">
      <c r="A76">
        <v>75</v>
      </c>
      <c r="B76">
        <v>63</v>
      </c>
      <c r="C76" s="1">
        <v>42285.833333333336</v>
      </c>
      <c r="D76">
        <v>0.67228040600000005</v>
      </c>
      <c r="E76">
        <v>2</v>
      </c>
      <c r="F76">
        <v>2</v>
      </c>
      <c r="J76" s="5"/>
      <c r="K76" s="5"/>
      <c r="L76" s="5"/>
      <c r="M76" s="5"/>
      <c r="N76" s="5"/>
    </row>
    <row r="77" spans="1:16" x14ac:dyDescent="0.25">
      <c r="A77">
        <v>76</v>
      </c>
      <c r="B77">
        <v>22</v>
      </c>
      <c r="C77" s="1">
        <v>42282.458333333336</v>
      </c>
      <c r="D77">
        <v>0.67612230900000003</v>
      </c>
      <c r="E77">
        <v>2</v>
      </c>
      <c r="F77">
        <v>2</v>
      </c>
      <c r="J77" s="5"/>
      <c r="K77" s="5"/>
      <c r="L77" s="5"/>
      <c r="M77" s="5"/>
      <c r="O77">
        <f>(LOG((M68-1),2)+O75)/M68</f>
        <v>0.1107203609034175</v>
      </c>
    </row>
    <row r="78" spans="1:16" x14ac:dyDescent="0.25">
      <c r="A78">
        <v>77</v>
      </c>
      <c r="B78">
        <v>11</v>
      </c>
      <c r="C78" s="1">
        <v>42285.5</v>
      </c>
      <c r="D78">
        <v>0.68510867799999997</v>
      </c>
      <c r="E78">
        <v>2</v>
      </c>
      <c r="F78">
        <v>2</v>
      </c>
      <c r="J78" s="5"/>
      <c r="K78" s="5"/>
      <c r="L78" s="5"/>
      <c r="M78" s="5"/>
      <c r="N78" s="5"/>
    </row>
    <row r="79" spans="1:16" x14ac:dyDescent="0.25">
      <c r="A79">
        <v>78</v>
      </c>
      <c r="B79">
        <v>110</v>
      </c>
      <c r="C79" s="1">
        <v>42281.416666666664</v>
      </c>
      <c r="D79">
        <v>0.69876585400000002</v>
      </c>
      <c r="E79">
        <v>2</v>
      </c>
      <c r="F79">
        <v>2</v>
      </c>
      <c r="J79" s="5"/>
      <c r="K79" s="5"/>
      <c r="L79" s="5"/>
      <c r="M79" s="5"/>
      <c r="N79" s="5" t="s">
        <v>17</v>
      </c>
      <c r="O79">
        <f>K70-((K68/M68)*O73)</f>
        <v>1.145103613175829</v>
      </c>
    </row>
    <row r="80" spans="1:16" x14ac:dyDescent="0.25">
      <c r="A80">
        <v>79</v>
      </c>
      <c r="B80">
        <v>15</v>
      </c>
      <c r="C80" s="1">
        <v>42282.666666666664</v>
      </c>
      <c r="D80">
        <v>0.71262038800000005</v>
      </c>
      <c r="E80">
        <v>2</v>
      </c>
      <c r="F80">
        <v>2</v>
      </c>
    </row>
    <row r="81" spans="1:16" x14ac:dyDescent="0.25">
      <c r="A81">
        <v>80</v>
      </c>
      <c r="B81">
        <v>60</v>
      </c>
      <c r="C81" s="1">
        <v>42281.458333333336</v>
      </c>
      <c r="D81">
        <v>0.71421241000000002</v>
      </c>
      <c r="E81">
        <v>2</v>
      </c>
      <c r="F81">
        <v>2</v>
      </c>
    </row>
    <row r="82" spans="1:16" x14ac:dyDescent="0.25">
      <c r="A82">
        <v>81</v>
      </c>
      <c r="B82">
        <v>67</v>
      </c>
      <c r="C82" s="1">
        <v>42284.833333333336</v>
      </c>
      <c r="D82">
        <v>0.71693595099999996</v>
      </c>
      <c r="E82">
        <v>2</v>
      </c>
      <c r="F82">
        <v>2</v>
      </c>
    </row>
    <row r="83" spans="1:16" x14ac:dyDescent="0.25">
      <c r="A83">
        <v>82</v>
      </c>
      <c r="B83">
        <v>70</v>
      </c>
      <c r="C83" s="1">
        <v>42283.5</v>
      </c>
      <c r="D83">
        <v>0.71864638700000005</v>
      </c>
      <c r="E83">
        <v>2</v>
      </c>
      <c r="F83">
        <v>2</v>
      </c>
    </row>
    <row r="84" spans="1:16" x14ac:dyDescent="0.25">
      <c r="A84">
        <v>83</v>
      </c>
      <c r="B84">
        <v>124</v>
      </c>
      <c r="C84" s="1">
        <v>42285.75</v>
      </c>
      <c r="D84">
        <v>0.72511973100000005</v>
      </c>
      <c r="E84">
        <v>2</v>
      </c>
      <c r="F84">
        <v>2</v>
      </c>
    </row>
    <row r="85" spans="1:16" x14ac:dyDescent="0.25">
      <c r="A85">
        <v>84</v>
      </c>
      <c r="B85">
        <v>62</v>
      </c>
      <c r="C85" s="1">
        <v>42287.791666666664</v>
      </c>
      <c r="D85">
        <v>0.72834324500000003</v>
      </c>
      <c r="E85">
        <v>2</v>
      </c>
      <c r="F85">
        <v>2</v>
      </c>
    </row>
    <row r="86" spans="1:16" x14ac:dyDescent="0.25">
      <c r="A86">
        <v>85</v>
      </c>
      <c r="B86">
        <v>43</v>
      </c>
      <c r="C86" s="1">
        <v>42285.541666666664</v>
      </c>
      <c r="D86">
        <v>0.72913267699999995</v>
      </c>
      <c r="E86">
        <v>2</v>
      </c>
      <c r="F86">
        <v>2</v>
      </c>
    </row>
    <row r="87" spans="1:16" x14ac:dyDescent="0.25">
      <c r="A87">
        <v>86</v>
      </c>
      <c r="B87">
        <v>73</v>
      </c>
      <c r="C87" s="1">
        <v>42287.541666666664</v>
      </c>
      <c r="D87">
        <v>0.73201410499999997</v>
      </c>
      <c r="E87">
        <v>2</v>
      </c>
      <c r="F87">
        <v>2</v>
      </c>
    </row>
    <row r="88" spans="1:16" x14ac:dyDescent="0.25">
      <c r="A88">
        <v>87</v>
      </c>
      <c r="B88">
        <v>116</v>
      </c>
      <c r="C88" s="1">
        <v>42281.666666666664</v>
      </c>
      <c r="D88">
        <v>0.73315878099999998</v>
      </c>
      <c r="E88">
        <v>2</v>
      </c>
      <c r="F88">
        <v>2</v>
      </c>
    </row>
    <row r="89" spans="1:16" x14ac:dyDescent="0.25">
      <c r="A89">
        <v>88</v>
      </c>
      <c r="B89">
        <v>112</v>
      </c>
      <c r="C89" s="1">
        <v>42287.5</v>
      </c>
      <c r="D89">
        <v>0.74248723800000005</v>
      </c>
      <c r="E89">
        <v>2</v>
      </c>
      <c r="F89">
        <v>2</v>
      </c>
    </row>
    <row r="90" spans="1:16" x14ac:dyDescent="0.25">
      <c r="A90">
        <v>89</v>
      </c>
      <c r="B90">
        <v>83</v>
      </c>
      <c r="C90" s="1">
        <v>42285.458333333336</v>
      </c>
      <c r="D90">
        <v>0.74261880999999996</v>
      </c>
      <c r="E90">
        <v>2</v>
      </c>
      <c r="F90">
        <v>2</v>
      </c>
    </row>
    <row r="91" spans="1:16" x14ac:dyDescent="0.25">
      <c r="A91">
        <v>90</v>
      </c>
      <c r="B91">
        <v>17</v>
      </c>
      <c r="C91" s="1">
        <v>42281.625</v>
      </c>
      <c r="D91">
        <v>0.74534235000000004</v>
      </c>
      <c r="E91">
        <v>2</v>
      </c>
      <c r="F91">
        <v>2</v>
      </c>
    </row>
    <row r="92" spans="1:16" x14ac:dyDescent="0.25">
      <c r="A92">
        <v>91</v>
      </c>
      <c r="B92">
        <v>105</v>
      </c>
      <c r="C92" s="1">
        <v>42284.5</v>
      </c>
      <c r="D92">
        <v>0.74578969500000003</v>
      </c>
      <c r="E92">
        <v>2</v>
      </c>
      <c r="F92">
        <v>2</v>
      </c>
      <c r="G92">
        <v>1.2854611808694922</v>
      </c>
    </row>
    <row r="93" spans="1:16" x14ac:dyDescent="0.25">
      <c r="A93">
        <v>92</v>
      </c>
      <c r="B93">
        <v>96</v>
      </c>
      <c r="C93" s="1">
        <v>42283.791666666664</v>
      </c>
      <c r="D93">
        <v>0.75231566800000005</v>
      </c>
      <c r="E93">
        <v>2</v>
      </c>
      <c r="F93">
        <v>2</v>
      </c>
      <c r="H93">
        <v>1.2725788012294237</v>
      </c>
    </row>
    <row r="94" spans="1:16" x14ac:dyDescent="0.25">
      <c r="A94">
        <v>93</v>
      </c>
      <c r="B94">
        <v>1</v>
      </c>
      <c r="C94" s="1">
        <v>42286.5</v>
      </c>
      <c r="D94">
        <v>0.75780222100000005</v>
      </c>
      <c r="E94">
        <v>2</v>
      </c>
      <c r="F94">
        <v>2</v>
      </c>
      <c r="G94">
        <v>1.2558721131716988</v>
      </c>
    </row>
    <row r="95" spans="1:16" x14ac:dyDescent="0.25">
      <c r="A95">
        <v>94</v>
      </c>
      <c r="B95">
        <v>8</v>
      </c>
      <c r="C95" s="1">
        <v>42283.75</v>
      </c>
      <c r="D95">
        <v>0.75978895800000001</v>
      </c>
      <c r="E95">
        <v>2</v>
      </c>
      <c r="F95">
        <v>2</v>
      </c>
      <c r="H95">
        <v>1.2332626602517345</v>
      </c>
      <c r="K95" t="s">
        <v>6</v>
      </c>
      <c r="L95" t="s">
        <v>7</v>
      </c>
      <c r="N95" s="5"/>
    </row>
    <row r="96" spans="1:16" x14ac:dyDescent="0.25">
      <c r="A96">
        <v>95</v>
      </c>
      <c r="B96">
        <v>21</v>
      </c>
      <c r="C96" s="1">
        <v>42283.583333333336</v>
      </c>
      <c r="D96">
        <v>0.76313088799999995</v>
      </c>
      <c r="E96">
        <v>2</v>
      </c>
      <c r="F96">
        <v>2</v>
      </c>
      <c r="G96" s="20">
        <v>1.1948904537257692</v>
      </c>
      <c r="I96" s="21">
        <f>SUM(D96:D97)/2</f>
        <v>0.76344008200000002</v>
      </c>
      <c r="J96">
        <v>0</v>
      </c>
      <c r="K96" s="2">
        <f>COUNTIF($F$2:$F$96,J96)</f>
        <v>31</v>
      </c>
      <c r="L96" s="4">
        <f>COUNTIF($F$97:$F$127,J96)</f>
        <v>0</v>
      </c>
      <c r="M96">
        <f t="shared" ref="M96:M97" si="6">SUM(K96:L96)</f>
        <v>31</v>
      </c>
      <c r="N96" s="5"/>
      <c r="O96">
        <f>(-K96/K100*LOG(K96/K100,2))</f>
        <v>0.52721513932911845</v>
      </c>
      <c r="P96" s="10" t="s">
        <v>23</v>
      </c>
    </row>
    <row r="97" spans="1:16" x14ac:dyDescent="0.25">
      <c r="A97">
        <v>96</v>
      </c>
      <c r="B97">
        <v>122</v>
      </c>
      <c r="C97" s="1">
        <v>42284.416666666664</v>
      </c>
      <c r="D97">
        <v>0.76374927599999998</v>
      </c>
      <c r="E97">
        <v>3</v>
      </c>
      <c r="F97">
        <v>3</v>
      </c>
      <c r="G97" s="20"/>
      <c r="H97">
        <v>1.2585421781526813</v>
      </c>
      <c r="I97" s="21"/>
      <c r="J97">
        <v>1</v>
      </c>
      <c r="K97" s="2">
        <f t="shared" ref="K97:K99" si="7">COUNTIF($F$2:$F$96,J97)</f>
        <v>32</v>
      </c>
      <c r="L97" s="4">
        <f t="shared" ref="L97:L99" si="8">COUNTIF($F$97:$F$127,J97)</f>
        <v>0</v>
      </c>
      <c r="M97">
        <f t="shared" si="6"/>
        <v>32</v>
      </c>
      <c r="N97" s="5"/>
      <c r="O97">
        <f>(-K97/K100*LOG(K97/K100,2))</f>
        <v>0.52879346806937189</v>
      </c>
      <c r="P97" s="10" t="s">
        <v>24</v>
      </c>
    </row>
    <row r="98" spans="1:16" x14ac:dyDescent="0.25">
      <c r="A98">
        <v>97</v>
      </c>
      <c r="B98">
        <v>107</v>
      </c>
      <c r="C98" s="1">
        <v>42285.625</v>
      </c>
      <c r="D98">
        <v>0.773551392</v>
      </c>
      <c r="E98">
        <v>3</v>
      </c>
      <c r="F98">
        <v>3</v>
      </c>
      <c r="G98">
        <v>1.3064401592869705</v>
      </c>
      <c r="J98">
        <v>2</v>
      </c>
      <c r="K98" s="2">
        <f t="shared" si="7"/>
        <v>32</v>
      </c>
      <c r="L98" s="4">
        <f t="shared" si="8"/>
        <v>0</v>
      </c>
      <c r="M98">
        <f>SUM(K98:L98)</f>
        <v>32</v>
      </c>
      <c r="N98" s="5"/>
      <c r="O98">
        <f>(-K98/K100*LOG(K98/K100,2))</f>
        <v>0.52879346806937189</v>
      </c>
      <c r="P98" s="10" t="s">
        <v>66</v>
      </c>
    </row>
    <row r="99" spans="1:16" x14ac:dyDescent="0.25">
      <c r="A99">
        <v>98</v>
      </c>
      <c r="B99">
        <v>61</v>
      </c>
      <c r="C99" s="1">
        <v>42285.583333333336</v>
      </c>
      <c r="D99">
        <v>0.77716962300000003</v>
      </c>
      <c r="E99">
        <v>3</v>
      </c>
      <c r="F99">
        <v>3</v>
      </c>
      <c r="H99">
        <v>1.3484650126915385</v>
      </c>
      <c r="J99">
        <v>3</v>
      </c>
      <c r="K99" s="2">
        <f t="shared" si="7"/>
        <v>0</v>
      </c>
      <c r="L99" s="4">
        <f t="shared" si="8"/>
        <v>31</v>
      </c>
      <c r="M99">
        <f>SUM(K99:L99)</f>
        <v>31</v>
      </c>
      <c r="N99" s="5"/>
      <c r="O99" s="10" t="s">
        <v>71</v>
      </c>
      <c r="P99">
        <f>(-L99/L100*LOG(L99/L100,2))</f>
        <v>0</v>
      </c>
    </row>
    <row r="100" spans="1:16" x14ac:dyDescent="0.25">
      <c r="A100">
        <v>99</v>
      </c>
      <c r="B100">
        <v>14</v>
      </c>
      <c r="C100" s="1">
        <v>42283.416666666664</v>
      </c>
      <c r="D100">
        <v>0.78470870000000004</v>
      </c>
      <c r="E100">
        <v>3</v>
      </c>
      <c r="F100">
        <v>3</v>
      </c>
      <c r="K100">
        <f>SUM(K96:K99)</f>
        <v>95</v>
      </c>
      <c r="L100">
        <f>SUM(L96:L99)</f>
        <v>31</v>
      </c>
      <c r="M100">
        <f>SUM(K100:L100)</f>
        <v>126</v>
      </c>
      <c r="N100" s="5"/>
    </row>
    <row r="101" spans="1:16" x14ac:dyDescent="0.25">
      <c r="A101">
        <v>100</v>
      </c>
      <c r="B101">
        <v>6</v>
      </c>
      <c r="C101" s="1">
        <v>42284.666666666664</v>
      </c>
      <c r="D101">
        <v>0.79041892499999999</v>
      </c>
      <c r="E101">
        <v>3</v>
      </c>
      <c r="F101">
        <v>3</v>
      </c>
      <c r="J101" s="5"/>
      <c r="K101" s="5"/>
      <c r="L101" s="5"/>
      <c r="M101" s="5"/>
      <c r="N101" s="5"/>
    </row>
    <row r="102" spans="1:16" x14ac:dyDescent="0.25">
      <c r="A102">
        <v>101</v>
      </c>
      <c r="B102">
        <v>100</v>
      </c>
      <c r="C102" s="1">
        <v>42285.416666666664</v>
      </c>
      <c r="D102">
        <v>0.79153728800000001</v>
      </c>
      <c r="E102">
        <v>3</v>
      </c>
      <c r="F102">
        <v>3</v>
      </c>
      <c r="J102" s="5" t="s">
        <v>16</v>
      </c>
      <c r="K102" s="5">
        <f>(-M96/M100*LOG(M96/M100,2))+(-M97/M100*LOG(M97/M100,2))+(-M98/M100*LOG(M98/M100,2))+(-M99/M100*LOG(M99/M100,2))</f>
        <v>1.9998182469603432</v>
      </c>
      <c r="L102" s="5"/>
      <c r="M102" s="5"/>
      <c r="N102" s="5" t="s">
        <v>11</v>
      </c>
      <c r="O102">
        <f>SUM(O96:O99)</f>
        <v>1.5848020754678624</v>
      </c>
    </row>
    <row r="103" spans="1:16" x14ac:dyDescent="0.25">
      <c r="A103">
        <v>102</v>
      </c>
      <c r="B103">
        <v>34</v>
      </c>
      <c r="C103" s="1">
        <v>42286.375</v>
      </c>
      <c r="D103">
        <v>0.79282669299999997</v>
      </c>
      <c r="E103">
        <v>3</v>
      </c>
      <c r="F103">
        <v>3</v>
      </c>
      <c r="J103" s="5"/>
      <c r="K103" s="5"/>
      <c r="L103" s="5"/>
      <c r="M103" s="5"/>
      <c r="N103" s="5" t="s">
        <v>12</v>
      </c>
      <c r="O103">
        <f>SUM(P96:P99)</f>
        <v>0</v>
      </c>
    </row>
    <row r="104" spans="1:16" x14ac:dyDescent="0.25">
      <c r="A104">
        <v>103</v>
      </c>
      <c r="B104">
        <v>53</v>
      </c>
      <c r="C104" s="1">
        <v>42287.458333333336</v>
      </c>
      <c r="D104">
        <v>0.79362928300000002</v>
      </c>
      <c r="E104">
        <v>3</v>
      </c>
      <c r="F104">
        <v>3</v>
      </c>
      <c r="J104" s="5"/>
      <c r="K104" s="5"/>
      <c r="L104" s="5"/>
      <c r="M104" s="5"/>
      <c r="N104" s="5"/>
    </row>
    <row r="105" spans="1:16" x14ac:dyDescent="0.25">
      <c r="A105">
        <v>104</v>
      </c>
      <c r="B105">
        <v>26</v>
      </c>
      <c r="C105" s="1">
        <v>42282.625</v>
      </c>
      <c r="D105">
        <v>0.79532656199999996</v>
      </c>
      <c r="E105">
        <v>3</v>
      </c>
      <c r="F105">
        <v>3</v>
      </c>
      <c r="J105" s="5"/>
      <c r="K105" s="5"/>
      <c r="L105" s="5"/>
      <c r="M105" s="5"/>
      <c r="N105" s="5" t="s">
        <v>13</v>
      </c>
      <c r="O105">
        <f>K100/M100*O102+L100/M100*O103</f>
        <v>1.1948904537257692</v>
      </c>
    </row>
    <row r="106" spans="1:16" x14ac:dyDescent="0.25">
      <c r="A106">
        <v>105</v>
      </c>
      <c r="B106">
        <v>30</v>
      </c>
      <c r="C106" s="1">
        <v>42284.541666666664</v>
      </c>
      <c r="D106">
        <v>0.79998421099999995</v>
      </c>
      <c r="E106">
        <v>3</v>
      </c>
      <c r="F106">
        <v>3</v>
      </c>
      <c r="J106" s="5"/>
      <c r="K106" s="5"/>
      <c r="L106" s="5"/>
      <c r="M106" s="5"/>
      <c r="N106" s="5"/>
    </row>
    <row r="107" spans="1:16" x14ac:dyDescent="0.25">
      <c r="A107">
        <v>106</v>
      </c>
      <c r="B107">
        <v>87</v>
      </c>
      <c r="C107" s="1">
        <v>42283.458333333336</v>
      </c>
      <c r="D107">
        <v>0.801365718</v>
      </c>
      <c r="E107">
        <v>3</v>
      </c>
      <c r="F107">
        <v>3</v>
      </c>
      <c r="J107" s="5"/>
      <c r="K107" s="5"/>
      <c r="L107" s="5"/>
      <c r="M107" s="5"/>
      <c r="N107" s="5" t="s">
        <v>15</v>
      </c>
      <c r="O107">
        <f>LOG((3^4-2),2)-(4*K102-(4*O102)-(2*O103))</f>
        <v>4.6437160622071803</v>
      </c>
    </row>
    <row r="108" spans="1:16" x14ac:dyDescent="0.25">
      <c r="A108">
        <v>107</v>
      </c>
      <c r="B108">
        <v>75</v>
      </c>
      <c r="C108" s="1">
        <v>42284.458333333336</v>
      </c>
      <c r="D108">
        <v>0.80310246799999996</v>
      </c>
      <c r="E108">
        <v>3</v>
      </c>
      <c r="F108">
        <v>3</v>
      </c>
      <c r="J108" s="5"/>
      <c r="K108" s="5"/>
      <c r="L108" s="5"/>
      <c r="M108" s="5"/>
      <c r="N108" s="5"/>
    </row>
    <row r="109" spans="1:16" x14ac:dyDescent="0.25">
      <c r="A109">
        <v>108</v>
      </c>
      <c r="B109">
        <v>79</v>
      </c>
      <c r="C109" s="1">
        <v>42282.708333333336</v>
      </c>
      <c r="D109">
        <v>0.80927319600000003</v>
      </c>
      <c r="E109">
        <v>3</v>
      </c>
      <c r="F109">
        <v>3</v>
      </c>
      <c r="J109" s="5"/>
      <c r="K109" s="5"/>
      <c r="L109" s="5"/>
      <c r="M109" s="5"/>
      <c r="O109">
        <f>(LOG((M100-1),2)+O107)/M100</f>
        <v>9.2138891641819584E-2</v>
      </c>
    </row>
    <row r="110" spans="1:16" x14ac:dyDescent="0.25">
      <c r="A110">
        <v>109</v>
      </c>
      <c r="B110">
        <v>23</v>
      </c>
      <c r="C110" s="1">
        <v>42286.458333333336</v>
      </c>
      <c r="D110">
        <v>0.810654702</v>
      </c>
      <c r="E110">
        <v>3</v>
      </c>
      <c r="F110">
        <v>3</v>
      </c>
      <c r="J110" s="5"/>
      <c r="K110" s="5"/>
      <c r="L110" s="5"/>
      <c r="M110" s="5"/>
      <c r="N110" s="5"/>
    </row>
    <row r="111" spans="1:16" x14ac:dyDescent="0.25">
      <c r="A111">
        <v>110</v>
      </c>
      <c r="B111">
        <v>27</v>
      </c>
      <c r="C111" s="1">
        <v>42285.666666666664</v>
      </c>
      <c r="D111">
        <v>0.81136519100000004</v>
      </c>
      <c r="E111">
        <v>3</v>
      </c>
      <c r="F111">
        <v>3</v>
      </c>
      <c r="J111" s="5"/>
      <c r="K111" s="5"/>
      <c r="L111" s="5"/>
      <c r="M111" s="5"/>
      <c r="N111" s="5" t="s">
        <v>17</v>
      </c>
      <c r="O111">
        <f>K102-((K100/M100)*O105)</f>
        <v>1.0989087778813902</v>
      </c>
    </row>
    <row r="112" spans="1:16" x14ac:dyDescent="0.25">
      <c r="A112">
        <v>111</v>
      </c>
      <c r="B112">
        <v>49</v>
      </c>
      <c r="C112" s="1">
        <v>42285.708333333336</v>
      </c>
      <c r="D112">
        <v>0.82169359500000005</v>
      </c>
      <c r="E112">
        <v>3</v>
      </c>
      <c r="F112">
        <v>3</v>
      </c>
      <c r="J112" s="5"/>
      <c r="K112" s="5"/>
      <c r="L112" s="5"/>
      <c r="M112" s="5"/>
      <c r="N112" s="5"/>
    </row>
    <row r="113" spans="1:15" x14ac:dyDescent="0.25">
      <c r="A113">
        <v>112</v>
      </c>
      <c r="B113">
        <v>52</v>
      </c>
      <c r="C113" s="1">
        <v>42283.666666666664</v>
      </c>
      <c r="D113">
        <v>0.82256196999999998</v>
      </c>
      <c r="E113">
        <v>3</v>
      </c>
      <c r="F113">
        <v>3</v>
      </c>
    </row>
    <row r="114" spans="1:15" x14ac:dyDescent="0.25">
      <c r="A114">
        <v>113</v>
      </c>
      <c r="B114">
        <v>99</v>
      </c>
      <c r="C114" s="1">
        <v>42284.791666666664</v>
      </c>
      <c r="D114">
        <v>0.82782485100000003</v>
      </c>
      <c r="E114">
        <v>3</v>
      </c>
      <c r="F114">
        <v>3</v>
      </c>
      <c r="N114" t="s">
        <v>75</v>
      </c>
      <c r="O114">
        <f>O39</f>
        <v>0</v>
      </c>
    </row>
    <row r="115" spans="1:15" x14ac:dyDescent="0.25">
      <c r="A115">
        <v>114</v>
      </c>
      <c r="B115">
        <v>84</v>
      </c>
      <c r="C115" s="1">
        <v>42283.625</v>
      </c>
      <c r="D115">
        <v>0.82875901299999999</v>
      </c>
      <c r="E115">
        <v>3</v>
      </c>
      <c r="F115">
        <v>3</v>
      </c>
      <c r="N115" t="s">
        <v>61</v>
      </c>
      <c r="O115">
        <f>O40</f>
        <v>0</v>
      </c>
    </row>
    <row r="116" spans="1:15" x14ac:dyDescent="0.25">
      <c r="A116">
        <v>115</v>
      </c>
      <c r="B116">
        <v>91</v>
      </c>
      <c r="C116" s="1">
        <v>42284.708333333336</v>
      </c>
      <c r="D116">
        <v>0.84429766900000003</v>
      </c>
      <c r="E116">
        <v>3</v>
      </c>
      <c r="F116">
        <v>3</v>
      </c>
      <c r="N116" t="s">
        <v>62</v>
      </c>
      <c r="O116">
        <f>O71</f>
        <v>0</v>
      </c>
    </row>
    <row r="117" spans="1:15" x14ac:dyDescent="0.25">
      <c r="A117">
        <v>116</v>
      </c>
      <c r="B117">
        <v>119</v>
      </c>
      <c r="C117" s="1">
        <v>42282.75</v>
      </c>
      <c r="D117">
        <v>0.85284985000000002</v>
      </c>
      <c r="E117">
        <v>3</v>
      </c>
      <c r="F117">
        <v>3</v>
      </c>
      <c r="N117" t="s">
        <v>63</v>
      </c>
      <c r="O117">
        <f>O103</f>
        <v>0</v>
      </c>
    </row>
    <row r="118" spans="1:15" x14ac:dyDescent="0.25">
      <c r="A118">
        <v>117</v>
      </c>
      <c r="B118">
        <v>7</v>
      </c>
      <c r="C118" s="1">
        <v>42286.75</v>
      </c>
      <c r="D118">
        <v>0.88180885200000003</v>
      </c>
      <c r="E118">
        <v>3</v>
      </c>
      <c r="F118">
        <v>3</v>
      </c>
      <c r="N118" t="s">
        <v>41</v>
      </c>
      <c r="O118">
        <v>1.9998182469603432</v>
      </c>
    </row>
    <row r="119" spans="1:15" x14ac:dyDescent="0.25">
      <c r="A119">
        <v>118</v>
      </c>
      <c r="B119">
        <v>85</v>
      </c>
      <c r="C119" s="1">
        <v>42284.583333333336</v>
      </c>
      <c r="D119">
        <v>0.89475553900000004</v>
      </c>
      <c r="E119">
        <v>3</v>
      </c>
      <c r="F119">
        <v>3</v>
      </c>
    </row>
    <row r="120" spans="1:15" x14ac:dyDescent="0.25">
      <c r="A120">
        <v>119</v>
      </c>
      <c r="B120">
        <v>3</v>
      </c>
      <c r="C120" s="1">
        <v>42284.625</v>
      </c>
      <c r="D120">
        <v>0.89946581800000003</v>
      </c>
      <c r="E120">
        <v>3</v>
      </c>
      <c r="F120">
        <v>3</v>
      </c>
      <c r="N120" t="s">
        <v>42</v>
      </c>
      <c r="O120">
        <f>O118-((K37/M100*O39)+(L37/M100*O40)+(L68/M100*O71)+(L100/M100*O103))</f>
        <v>1.9998182469603432</v>
      </c>
    </row>
    <row r="121" spans="1:15" x14ac:dyDescent="0.25">
      <c r="A121">
        <v>120</v>
      </c>
      <c r="B121">
        <v>2</v>
      </c>
      <c r="C121" s="1">
        <v>42286.666666666664</v>
      </c>
      <c r="D121">
        <v>0.90293931900000002</v>
      </c>
      <c r="E121">
        <v>3</v>
      </c>
      <c r="F121">
        <v>3</v>
      </c>
      <c r="N121" t="s">
        <v>49</v>
      </c>
      <c r="O121" s="10" t="e">
        <f>O120/(SUM(O114:O117))</f>
        <v>#DIV/0!</v>
      </c>
    </row>
    <row r="122" spans="1:15" x14ac:dyDescent="0.25">
      <c r="A122">
        <v>121</v>
      </c>
      <c r="B122">
        <v>45</v>
      </c>
      <c r="C122" s="1">
        <v>42287.666666666664</v>
      </c>
      <c r="D122">
        <v>0.92508288999999999</v>
      </c>
      <c r="E122">
        <v>3</v>
      </c>
      <c r="F122">
        <v>3</v>
      </c>
    </row>
    <row r="123" spans="1:15" x14ac:dyDescent="0.25">
      <c r="A123">
        <v>122</v>
      </c>
      <c r="B123">
        <v>121</v>
      </c>
      <c r="C123" s="1">
        <v>42287.708333333336</v>
      </c>
      <c r="D123">
        <v>0.93977948499999997</v>
      </c>
      <c r="E123">
        <v>3</v>
      </c>
      <c r="F123">
        <v>3</v>
      </c>
    </row>
    <row r="124" spans="1:15" x14ac:dyDescent="0.25">
      <c r="A124">
        <v>123</v>
      </c>
      <c r="B124">
        <v>120</v>
      </c>
      <c r="C124" s="1">
        <v>42286.416666666664</v>
      </c>
      <c r="D124">
        <v>0.942450397</v>
      </c>
      <c r="E124">
        <v>3</v>
      </c>
      <c r="F124">
        <v>3</v>
      </c>
    </row>
    <row r="125" spans="1:15" x14ac:dyDescent="0.25">
      <c r="A125">
        <v>124</v>
      </c>
      <c r="B125">
        <v>32</v>
      </c>
      <c r="C125" s="1">
        <v>42287.375</v>
      </c>
      <c r="D125">
        <v>0.95235777099999996</v>
      </c>
      <c r="E125">
        <v>3</v>
      </c>
      <c r="F125">
        <v>3</v>
      </c>
    </row>
    <row r="126" spans="1:15" x14ac:dyDescent="0.25">
      <c r="A126">
        <v>125</v>
      </c>
      <c r="B126">
        <v>106</v>
      </c>
      <c r="C126" s="1">
        <v>42286.333333333336</v>
      </c>
      <c r="D126">
        <v>0.97083048299999997</v>
      </c>
      <c r="E126">
        <v>3</v>
      </c>
      <c r="F126">
        <v>3</v>
      </c>
    </row>
    <row r="127" spans="1:15" x14ac:dyDescent="0.25">
      <c r="A127">
        <v>126</v>
      </c>
      <c r="B127">
        <v>66</v>
      </c>
      <c r="C127" s="1">
        <v>42285.333333333336</v>
      </c>
      <c r="D127">
        <v>1</v>
      </c>
      <c r="E127">
        <v>3</v>
      </c>
      <c r="F127">
        <v>3</v>
      </c>
    </row>
  </sheetData>
  <autoFilter ref="B1:F1">
    <sortState ref="B2:F127">
      <sortCondition ref="D1"/>
    </sortState>
  </autoFilter>
  <mergeCells count="4">
    <mergeCell ref="G96:G97"/>
    <mergeCell ref="I96:I97"/>
    <mergeCell ref="G64:G65"/>
    <mergeCell ref="G32:G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opLeftCell="A116" zoomScale="55" zoomScaleNormal="55" workbookViewId="0">
      <selection activeCell="H5" sqref="H5"/>
    </sheetView>
  </sheetViews>
  <sheetFormatPr defaultRowHeight="15.75" x14ac:dyDescent="0.25"/>
  <cols>
    <col min="1" max="1" width="4.75" customWidth="1"/>
    <col min="2" max="2" width="19.875" customWidth="1"/>
    <col min="3" max="3" width="7.875" customWidth="1"/>
    <col min="4" max="4" width="10.375" customWidth="1"/>
    <col min="5" max="5" width="8.25" customWidth="1"/>
    <col min="6" max="6" width="9.375" customWidth="1"/>
    <col min="7" max="7" width="7.75" style="5" customWidth="1"/>
    <col min="8" max="8" width="8.5" customWidth="1"/>
    <col min="10" max="10" width="0" hidden="1" customWidth="1"/>
  </cols>
  <sheetData>
    <row r="1" spans="1:10" x14ac:dyDescent="0.25">
      <c r="B1" t="s">
        <v>0</v>
      </c>
      <c r="C1" t="s">
        <v>53</v>
      </c>
      <c r="D1" t="s">
        <v>51</v>
      </c>
      <c r="E1" t="s">
        <v>52</v>
      </c>
      <c r="F1" t="s">
        <v>54</v>
      </c>
      <c r="G1" s="5" t="s">
        <v>8</v>
      </c>
    </row>
    <row r="2" spans="1:10" x14ac:dyDescent="0.25">
      <c r="A2">
        <v>4</v>
      </c>
      <c r="B2" s="1">
        <v>42282.083333333336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J2">
        <v>1</v>
      </c>
    </row>
    <row r="3" spans="1:10" x14ac:dyDescent="0.25">
      <c r="A3">
        <v>5</v>
      </c>
      <c r="B3" s="1">
        <v>42287.208333333336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J3">
        <v>2</v>
      </c>
    </row>
    <row r="4" spans="1:10" x14ac:dyDescent="0.25">
      <c r="A4">
        <v>9</v>
      </c>
      <c r="B4" s="1">
        <v>42283.166666666664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J4">
        <v>3</v>
      </c>
    </row>
    <row r="5" spans="1:10" x14ac:dyDescent="0.25">
      <c r="A5">
        <v>10</v>
      </c>
      <c r="B5" s="1">
        <v>42283.25</v>
      </c>
      <c r="C5">
        <v>0</v>
      </c>
      <c r="D5">
        <v>1</v>
      </c>
      <c r="E5">
        <v>0</v>
      </c>
      <c r="F5">
        <v>0</v>
      </c>
      <c r="G5">
        <v>0</v>
      </c>
      <c r="J5">
        <v>4</v>
      </c>
    </row>
    <row r="6" spans="1:10" x14ac:dyDescent="0.25">
      <c r="A6">
        <v>18</v>
      </c>
      <c r="B6" s="1">
        <v>42284.125</v>
      </c>
      <c r="C6">
        <v>0</v>
      </c>
      <c r="D6">
        <v>0</v>
      </c>
      <c r="E6">
        <v>0</v>
      </c>
      <c r="F6">
        <v>0</v>
      </c>
      <c r="G6">
        <v>0</v>
      </c>
      <c r="J6">
        <v>5</v>
      </c>
    </row>
    <row r="7" spans="1:10" x14ac:dyDescent="0.25">
      <c r="A7">
        <v>19</v>
      </c>
      <c r="B7" s="1">
        <v>42281.083333333336</v>
      </c>
      <c r="C7">
        <v>0</v>
      </c>
      <c r="D7">
        <v>0</v>
      </c>
      <c r="E7">
        <v>0</v>
      </c>
      <c r="F7">
        <v>0</v>
      </c>
      <c r="G7">
        <v>0</v>
      </c>
      <c r="J7">
        <v>6</v>
      </c>
    </row>
    <row r="8" spans="1:10" x14ac:dyDescent="0.25">
      <c r="A8">
        <v>29</v>
      </c>
      <c r="B8" s="1">
        <v>42286.166666666664</v>
      </c>
      <c r="C8">
        <v>0</v>
      </c>
      <c r="D8">
        <v>0</v>
      </c>
      <c r="E8">
        <v>0</v>
      </c>
      <c r="F8">
        <v>0</v>
      </c>
      <c r="G8">
        <v>0</v>
      </c>
      <c r="J8">
        <v>7</v>
      </c>
    </row>
    <row r="9" spans="1:10" x14ac:dyDescent="0.25">
      <c r="A9">
        <v>38</v>
      </c>
      <c r="B9" s="1">
        <v>42281.208333333336</v>
      </c>
      <c r="C9">
        <v>0</v>
      </c>
      <c r="D9">
        <v>0</v>
      </c>
      <c r="E9">
        <v>0</v>
      </c>
      <c r="F9">
        <v>0</v>
      </c>
      <c r="G9">
        <v>0</v>
      </c>
      <c r="J9">
        <v>8</v>
      </c>
    </row>
    <row r="10" spans="1:10" x14ac:dyDescent="0.25">
      <c r="A10">
        <v>42</v>
      </c>
      <c r="B10" s="1">
        <v>42284.25</v>
      </c>
      <c r="C10">
        <v>0</v>
      </c>
      <c r="D10">
        <v>1</v>
      </c>
      <c r="E10">
        <v>0</v>
      </c>
      <c r="F10">
        <v>0</v>
      </c>
      <c r="G10">
        <v>0</v>
      </c>
      <c r="J10">
        <v>9</v>
      </c>
    </row>
    <row r="11" spans="1:10" x14ac:dyDescent="0.25">
      <c r="A11">
        <v>44</v>
      </c>
      <c r="B11" s="1">
        <v>42286.25</v>
      </c>
      <c r="C11">
        <v>0</v>
      </c>
      <c r="D11">
        <v>1</v>
      </c>
      <c r="E11">
        <v>0</v>
      </c>
      <c r="F11">
        <v>0</v>
      </c>
      <c r="G11">
        <v>0</v>
      </c>
      <c r="J11">
        <v>10</v>
      </c>
    </row>
    <row r="12" spans="1:10" x14ac:dyDescent="0.25">
      <c r="A12">
        <v>51</v>
      </c>
      <c r="B12" s="1">
        <v>42287.083333333336</v>
      </c>
      <c r="C12">
        <v>0</v>
      </c>
      <c r="D12">
        <v>0</v>
      </c>
      <c r="E12">
        <v>0</v>
      </c>
      <c r="F12">
        <v>0</v>
      </c>
      <c r="G12">
        <v>0</v>
      </c>
      <c r="J12">
        <v>11</v>
      </c>
    </row>
    <row r="13" spans="1:10" x14ac:dyDescent="0.25">
      <c r="A13">
        <v>55</v>
      </c>
      <c r="B13" s="1">
        <v>42286.208333333336</v>
      </c>
      <c r="C13">
        <v>0</v>
      </c>
      <c r="D13">
        <v>0</v>
      </c>
      <c r="E13">
        <v>0</v>
      </c>
      <c r="F13">
        <v>0</v>
      </c>
      <c r="G13">
        <v>0</v>
      </c>
      <c r="J13">
        <v>12</v>
      </c>
    </row>
    <row r="14" spans="1:10" x14ac:dyDescent="0.25">
      <c r="A14">
        <v>57</v>
      </c>
      <c r="B14" s="1">
        <v>42282.25</v>
      </c>
      <c r="C14">
        <v>0</v>
      </c>
      <c r="D14">
        <v>1</v>
      </c>
      <c r="E14">
        <v>0</v>
      </c>
      <c r="F14">
        <v>0</v>
      </c>
      <c r="G14">
        <v>0</v>
      </c>
      <c r="J14">
        <v>13</v>
      </c>
    </row>
    <row r="15" spans="1:10" x14ac:dyDescent="0.25">
      <c r="A15">
        <v>64</v>
      </c>
      <c r="B15" s="1">
        <v>42282.166666666664</v>
      </c>
      <c r="C15">
        <v>0</v>
      </c>
      <c r="D15">
        <v>0</v>
      </c>
      <c r="E15">
        <v>0</v>
      </c>
      <c r="F15">
        <v>0</v>
      </c>
      <c r="G15">
        <v>0</v>
      </c>
      <c r="J15">
        <v>14</v>
      </c>
    </row>
    <row r="16" spans="1:10" x14ac:dyDescent="0.25">
      <c r="A16">
        <v>68</v>
      </c>
      <c r="B16" s="1">
        <v>42287.125</v>
      </c>
      <c r="C16">
        <v>0</v>
      </c>
      <c r="D16">
        <v>0</v>
      </c>
      <c r="E16">
        <v>0</v>
      </c>
      <c r="F16">
        <v>0</v>
      </c>
      <c r="G16">
        <v>0</v>
      </c>
      <c r="J16">
        <v>15</v>
      </c>
    </row>
    <row r="17" spans="1:10" x14ac:dyDescent="0.25">
      <c r="A17">
        <v>76</v>
      </c>
      <c r="B17" s="1">
        <v>42287.25</v>
      </c>
      <c r="C17">
        <v>0</v>
      </c>
      <c r="D17">
        <v>1</v>
      </c>
      <c r="E17">
        <v>1</v>
      </c>
      <c r="F17">
        <v>0</v>
      </c>
      <c r="G17">
        <v>0</v>
      </c>
      <c r="J17">
        <v>16</v>
      </c>
    </row>
    <row r="18" spans="1:10" x14ac:dyDescent="0.25">
      <c r="A18">
        <v>77</v>
      </c>
      <c r="B18" s="1">
        <v>42287.041666666664</v>
      </c>
      <c r="C18">
        <v>0</v>
      </c>
      <c r="D18">
        <v>0</v>
      </c>
      <c r="E18">
        <v>1</v>
      </c>
      <c r="F18">
        <v>0</v>
      </c>
      <c r="G18">
        <v>0</v>
      </c>
      <c r="J18">
        <v>17</v>
      </c>
    </row>
    <row r="19" spans="1:10" x14ac:dyDescent="0.25">
      <c r="A19">
        <v>78</v>
      </c>
      <c r="B19" s="1">
        <v>42281.25</v>
      </c>
      <c r="C19">
        <v>0</v>
      </c>
      <c r="D19">
        <v>1</v>
      </c>
      <c r="E19">
        <v>0</v>
      </c>
      <c r="F19">
        <v>0</v>
      </c>
      <c r="G19">
        <v>0</v>
      </c>
      <c r="J19">
        <v>18</v>
      </c>
    </row>
    <row r="20" spans="1:10" x14ac:dyDescent="0.25">
      <c r="A20">
        <v>88</v>
      </c>
      <c r="B20" s="1">
        <v>42282.041666666664</v>
      </c>
      <c r="C20">
        <v>0</v>
      </c>
      <c r="D20">
        <v>0</v>
      </c>
      <c r="E20">
        <v>0</v>
      </c>
      <c r="F20">
        <v>0</v>
      </c>
      <c r="G20">
        <v>0</v>
      </c>
      <c r="J20">
        <v>19</v>
      </c>
    </row>
    <row r="21" spans="1:10" x14ac:dyDescent="0.25">
      <c r="A21">
        <v>89</v>
      </c>
      <c r="B21" s="1">
        <v>42285.208333333336</v>
      </c>
      <c r="C21">
        <v>0</v>
      </c>
      <c r="D21">
        <v>0</v>
      </c>
      <c r="E21">
        <v>0</v>
      </c>
      <c r="F21">
        <v>0</v>
      </c>
      <c r="G21">
        <v>0</v>
      </c>
      <c r="J21">
        <v>20</v>
      </c>
    </row>
    <row r="22" spans="1:10" x14ac:dyDescent="0.25">
      <c r="A22">
        <v>92</v>
      </c>
      <c r="B22" s="1">
        <v>42284.208333333336</v>
      </c>
      <c r="C22">
        <v>0</v>
      </c>
      <c r="D22">
        <v>0</v>
      </c>
      <c r="E22">
        <v>0</v>
      </c>
      <c r="F22">
        <v>0</v>
      </c>
      <c r="G22">
        <v>0</v>
      </c>
      <c r="J22">
        <v>21</v>
      </c>
    </row>
    <row r="23" spans="1:10" x14ac:dyDescent="0.25">
      <c r="A23">
        <v>93</v>
      </c>
      <c r="B23" s="1">
        <v>42286.125</v>
      </c>
      <c r="C23">
        <v>0</v>
      </c>
      <c r="D23">
        <v>0</v>
      </c>
      <c r="E23">
        <v>0</v>
      </c>
      <c r="F23">
        <v>0</v>
      </c>
      <c r="G23">
        <v>0</v>
      </c>
      <c r="J23">
        <v>22</v>
      </c>
    </row>
    <row r="24" spans="1:10" x14ac:dyDescent="0.25">
      <c r="A24">
        <v>95</v>
      </c>
      <c r="B24" s="1">
        <v>42285.083333333336</v>
      </c>
      <c r="C24">
        <v>0</v>
      </c>
      <c r="D24">
        <v>0</v>
      </c>
      <c r="E24">
        <v>0</v>
      </c>
      <c r="F24">
        <v>0</v>
      </c>
      <c r="G24">
        <v>0</v>
      </c>
      <c r="J24">
        <v>23</v>
      </c>
    </row>
    <row r="25" spans="1:10" x14ac:dyDescent="0.25">
      <c r="A25">
        <v>97</v>
      </c>
      <c r="B25" s="1">
        <v>42281.125</v>
      </c>
      <c r="C25">
        <v>0</v>
      </c>
      <c r="D25">
        <v>0</v>
      </c>
      <c r="E25">
        <v>0</v>
      </c>
      <c r="F25">
        <v>0</v>
      </c>
      <c r="G25">
        <v>0</v>
      </c>
      <c r="J25">
        <v>24</v>
      </c>
    </row>
    <row r="26" spans="1:10" x14ac:dyDescent="0.25">
      <c r="A26">
        <v>101</v>
      </c>
      <c r="B26" s="1">
        <v>42287.166666666664</v>
      </c>
      <c r="C26">
        <v>0</v>
      </c>
      <c r="D26">
        <v>0</v>
      </c>
      <c r="E26">
        <v>0</v>
      </c>
      <c r="F26">
        <v>0</v>
      </c>
      <c r="G26">
        <v>0</v>
      </c>
      <c r="J26">
        <v>25</v>
      </c>
    </row>
    <row r="27" spans="1:10" x14ac:dyDescent="0.25">
      <c r="A27">
        <v>102</v>
      </c>
      <c r="B27" s="1">
        <v>42283.083333333336</v>
      </c>
      <c r="C27">
        <v>0</v>
      </c>
      <c r="D27">
        <v>0</v>
      </c>
      <c r="E27">
        <v>0</v>
      </c>
      <c r="F27">
        <v>0</v>
      </c>
      <c r="G27">
        <v>0</v>
      </c>
      <c r="J27">
        <v>26</v>
      </c>
    </row>
    <row r="28" spans="1:10" x14ac:dyDescent="0.25">
      <c r="A28">
        <v>103</v>
      </c>
      <c r="B28" s="1">
        <v>42286.041666666664</v>
      </c>
      <c r="C28">
        <v>0</v>
      </c>
      <c r="D28">
        <v>0</v>
      </c>
      <c r="E28">
        <v>0</v>
      </c>
      <c r="F28">
        <v>0</v>
      </c>
      <c r="G28">
        <v>0</v>
      </c>
      <c r="J28">
        <v>27</v>
      </c>
    </row>
    <row r="29" spans="1:10" x14ac:dyDescent="0.25">
      <c r="A29">
        <v>109</v>
      </c>
      <c r="B29" s="1">
        <v>42283.125</v>
      </c>
      <c r="C29">
        <v>0</v>
      </c>
      <c r="D29">
        <v>0</v>
      </c>
      <c r="E29">
        <v>0</v>
      </c>
      <c r="F29">
        <v>0</v>
      </c>
      <c r="G29">
        <v>0</v>
      </c>
      <c r="J29">
        <v>28</v>
      </c>
    </row>
    <row r="30" spans="1:10" x14ac:dyDescent="0.25">
      <c r="A30">
        <v>113</v>
      </c>
      <c r="B30" s="1">
        <v>42286.083333333336</v>
      </c>
      <c r="C30">
        <v>0</v>
      </c>
      <c r="D30">
        <v>0</v>
      </c>
      <c r="E30">
        <v>0</v>
      </c>
      <c r="F30">
        <v>0</v>
      </c>
      <c r="G30">
        <v>0</v>
      </c>
      <c r="J30">
        <v>29</v>
      </c>
    </row>
    <row r="31" spans="1:10" x14ac:dyDescent="0.25">
      <c r="A31">
        <v>115</v>
      </c>
      <c r="B31" s="1">
        <v>42283.041666666664</v>
      </c>
      <c r="C31">
        <v>0</v>
      </c>
      <c r="D31">
        <v>0</v>
      </c>
      <c r="E31">
        <v>0</v>
      </c>
      <c r="F31">
        <v>0</v>
      </c>
      <c r="G31">
        <v>0</v>
      </c>
      <c r="J31">
        <v>30</v>
      </c>
    </row>
    <row r="32" spans="1:10" x14ac:dyDescent="0.25">
      <c r="A32">
        <v>123</v>
      </c>
      <c r="B32" s="1">
        <v>42281.041666666664</v>
      </c>
      <c r="C32">
        <v>0</v>
      </c>
      <c r="D32">
        <v>0</v>
      </c>
      <c r="E32">
        <v>0</v>
      </c>
      <c r="F32">
        <v>0</v>
      </c>
      <c r="G32">
        <v>0</v>
      </c>
      <c r="J32">
        <v>31</v>
      </c>
    </row>
    <row r="33" spans="1:10" x14ac:dyDescent="0.25">
      <c r="A33">
        <v>54</v>
      </c>
      <c r="B33" s="1">
        <v>42284.041666666664</v>
      </c>
      <c r="C33">
        <v>0</v>
      </c>
      <c r="D33">
        <v>1</v>
      </c>
      <c r="E33">
        <v>1</v>
      </c>
      <c r="F33">
        <v>1</v>
      </c>
      <c r="G33">
        <v>1</v>
      </c>
      <c r="J33">
        <v>32</v>
      </c>
    </row>
    <row r="34" spans="1:10" x14ac:dyDescent="0.25">
      <c r="A34">
        <v>12</v>
      </c>
      <c r="B34" s="1">
        <v>42282.333333333336</v>
      </c>
      <c r="C34">
        <v>1</v>
      </c>
      <c r="D34">
        <v>2</v>
      </c>
      <c r="E34">
        <v>2</v>
      </c>
      <c r="F34">
        <v>1</v>
      </c>
      <c r="G34">
        <v>1</v>
      </c>
      <c r="J34">
        <v>33</v>
      </c>
    </row>
    <row r="35" spans="1:10" x14ac:dyDescent="0.25">
      <c r="A35">
        <v>13</v>
      </c>
      <c r="B35" s="1">
        <v>42285.875</v>
      </c>
      <c r="C35">
        <v>1</v>
      </c>
      <c r="D35">
        <v>1</v>
      </c>
      <c r="E35">
        <v>2</v>
      </c>
      <c r="F35">
        <v>1</v>
      </c>
      <c r="G35">
        <v>1</v>
      </c>
      <c r="J35">
        <v>34</v>
      </c>
    </row>
    <row r="36" spans="1:10" x14ac:dyDescent="0.25">
      <c r="A36">
        <v>16</v>
      </c>
      <c r="B36" s="1">
        <v>42287.958333333336</v>
      </c>
      <c r="C36">
        <v>1</v>
      </c>
      <c r="D36">
        <v>1</v>
      </c>
      <c r="E36">
        <v>1</v>
      </c>
      <c r="F36">
        <v>1</v>
      </c>
      <c r="G36">
        <v>1</v>
      </c>
      <c r="J36">
        <v>35</v>
      </c>
    </row>
    <row r="37" spans="1:10" x14ac:dyDescent="0.25">
      <c r="A37">
        <v>20</v>
      </c>
      <c r="B37" s="1">
        <v>42286.958333333336</v>
      </c>
      <c r="C37">
        <v>1</v>
      </c>
      <c r="D37">
        <v>1</v>
      </c>
      <c r="E37">
        <v>1</v>
      </c>
      <c r="F37">
        <v>1</v>
      </c>
      <c r="G37">
        <v>1</v>
      </c>
      <c r="J37">
        <v>36</v>
      </c>
    </row>
    <row r="38" spans="1:10" x14ac:dyDescent="0.25">
      <c r="A38">
        <v>31</v>
      </c>
      <c r="B38" s="1">
        <v>42283.958333333336</v>
      </c>
      <c r="C38">
        <v>1</v>
      </c>
      <c r="D38">
        <v>1</v>
      </c>
      <c r="E38">
        <v>1</v>
      </c>
      <c r="F38">
        <v>1</v>
      </c>
      <c r="G38">
        <v>1</v>
      </c>
      <c r="J38">
        <v>37</v>
      </c>
    </row>
    <row r="39" spans="1:10" x14ac:dyDescent="0.25">
      <c r="A39">
        <v>33</v>
      </c>
      <c r="B39" s="1">
        <v>42283.291666666664</v>
      </c>
      <c r="C39">
        <v>1</v>
      </c>
      <c r="D39">
        <v>1</v>
      </c>
      <c r="E39">
        <v>1</v>
      </c>
      <c r="F39">
        <v>1</v>
      </c>
      <c r="G39">
        <v>1</v>
      </c>
      <c r="J39">
        <v>38</v>
      </c>
    </row>
    <row r="40" spans="1:10" x14ac:dyDescent="0.25">
      <c r="A40">
        <v>36</v>
      </c>
      <c r="B40" s="1">
        <v>42281.833333333336</v>
      </c>
      <c r="C40">
        <v>1</v>
      </c>
      <c r="D40">
        <v>1</v>
      </c>
      <c r="E40">
        <v>2</v>
      </c>
      <c r="F40">
        <v>1</v>
      </c>
      <c r="G40">
        <v>1</v>
      </c>
      <c r="J40">
        <v>39</v>
      </c>
    </row>
    <row r="41" spans="1:10" x14ac:dyDescent="0.25">
      <c r="A41">
        <v>37</v>
      </c>
      <c r="B41" s="1">
        <v>42284</v>
      </c>
      <c r="C41">
        <v>1</v>
      </c>
      <c r="D41">
        <v>1</v>
      </c>
      <c r="E41">
        <v>1</v>
      </c>
      <c r="F41">
        <v>1</v>
      </c>
      <c r="G41">
        <v>1</v>
      </c>
      <c r="J41">
        <v>40</v>
      </c>
    </row>
    <row r="42" spans="1:10" x14ac:dyDescent="0.25">
      <c r="A42">
        <v>40</v>
      </c>
      <c r="B42" s="1">
        <v>42284.916666666664</v>
      </c>
      <c r="C42">
        <v>1</v>
      </c>
      <c r="D42">
        <v>1</v>
      </c>
      <c r="E42">
        <v>1</v>
      </c>
      <c r="F42">
        <v>1</v>
      </c>
      <c r="G42">
        <v>1</v>
      </c>
      <c r="J42">
        <v>41</v>
      </c>
    </row>
    <row r="43" spans="1:10" x14ac:dyDescent="0.25">
      <c r="A43">
        <v>41</v>
      </c>
      <c r="B43" s="1">
        <v>42282</v>
      </c>
      <c r="C43">
        <v>1</v>
      </c>
      <c r="D43">
        <v>1</v>
      </c>
      <c r="E43">
        <v>1</v>
      </c>
      <c r="F43">
        <v>1</v>
      </c>
      <c r="G43">
        <v>1</v>
      </c>
      <c r="J43">
        <v>42</v>
      </c>
    </row>
    <row r="44" spans="1:10" x14ac:dyDescent="0.25">
      <c r="A44">
        <v>48</v>
      </c>
      <c r="B44" s="1">
        <v>42281.375</v>
      </c>
      <c r="C44">
        <v>1</v>
      </c>
      <c r="D44">
        <v>2</v>
      </c>
      <c r="E44">
        <v>2</v>
      </c>
      <c r="F44">
        <v>1</v>
      </c>
      <c r="G44">
        <v>1</v>
      </c>
      <c r="J44">
        <v>43</v>
      </c>
    </row>
    <row r="45" spans="1:10" x14ac:dyDescent="0.25">
      <c r="A45">
        <v>50</v>
      </c>
      <c r="B45" s="1">
        <v>42282.375</v>
      </c>
      <c r="C45">
        <v>1</v>
      </c>
      <c r="D45">
        <v>1</v>
      </c>
      <c r="E45">
        <v>2</v>
      </c>
      <c r="F45">
        <v>1</v>
      </c>
      <c r="G45">
        <v>1</v>
      </c>
      <c r="J45">
        <v>44</v>
      </c>
    </row>
    <row r="46" spans="1:10" x14ac:dyDescent="0.25">
      <c r="A46">
        <v>58</v>
      </c>
      <c r="B46" s="1">
        <v>42281.958333333336</v>
      </c>
      <c r="C46">
        <v>1</v>
      </c>
      <c r="D46">
        <v>1</v>
      </c>
      <c r="E46">
        <v>1</v>
      </c>
      <c r="F46">
        <v>1</v>
      </c>
      <c r="G46">
        <v>1</v>
      </c>
      <c r="J46">
        <v>45</v>
      </c>
    </row>
    <row r="47" spans="1:10" x14ac:dyDescent="0.25">
      <c r="A47">
        <v>65</v>
      </c>
      <c r="B47" s="1">
        <v>42282.291666666664</v>
      </c>
      <c r="C47">
        <v>1</v>
      </c>
      <c r="D47">
        <v>1</v>
      </c>
      <c r="E47">
        <v>1</v>
      </c>
      <c r="F47">
        <v>1</v>
      </c>
      <c r="G47">
        <v>1</v>
      </c>
      <c r="J47">
        <v>46</v>
      </c>
    </row>
    <row r="48" spans="1:10" x14ac:dyDescent="0.25">
      <c r="A48">
        <v>71</v>
      </c>
      <c r="B48" s="1">
        <v>42281.333333333336</v>
      </c>
      <c r="C48">
        <v>1</v>
      </c>
      <c r="D48">
        <v>2</v>
      </c>
      <c r="E48">
        <v>2</v>
      </c>
      <c r="F48">
        <v>1</v>
      </c>
      <c r="G48">
        <v>1</v>
      </c>
      <c r="J48">
        <v>47</v>
      </c>
    </row>
    <row r="49" spans="1:10" x14ac:dyDescent="0.25">
      <c r="A49">
        <v>72</v>
      </c>
      <c r="B49" s="1">
        <v>42285.291666666664</v>
      </c>
      <c r="C49">
        <v>1</v>
      </c>
      <c r="D49">
        <v>1</v>
      </c>
      <c r="E49">
        <v>3</v>
      </c>
      <c r="F49">
        <v>1</v>
      </c>
      <c r="G49">
        <v>1</v>
      </c>
      <c r="J49">
        <v>48</v>
      </c>
    </row>
    <row r="50" spans="1:10" x14ac:dyDescent="0.25">
      <c r="A50">
        <v>80</v>
      </c>
      <c r="B50" s="1">
        <v>42287.291666666664</v>
      </c>
      <c r="C50">
        <v>1</v>
      </c>
      <c r="D50">
        <v>2</v>
      </c>
      <c r="E50">
        <v>2</v>
      </c>
      <c r="F50">
        <v>1</v>
      </c>
      <c r="G50">
        <v>1</v>
      </c>
      <c r="J50">
        <v>49</v>
      </c>
    </row>
    <row r="51" spans="1:10" x14ac:dyDescent="0.25">
      <c r="A51">
        <v>81</v>
      </c>
      <c r="B51" s="1">
        <v>42284.291666666664</v>
      </c>
      <c r="C51">
        <v>1</v>
      </c>
      <c r="D51">
        <v>2</v>
      </c>
      <c r="E51">
        <v>1</v>
      </c>
      <c r="F51">
        <v>1</v>
      </c>
      <c r="G51">
        <v>1</v>
      </c>
      <c r="J51">
        <v>50</v>
      </c>
    </row>
    <row r="52" spans="1:10" x14ac:dyDescent="0.25">
      <c r="A52">
        <v>82</v>
      </c>
      <c r="B52" s="1">
        <v>42282.958333333336</v>
      </c>
      <c r="C52">
        <v>1</v>
      </c>
      <c r="D52">
        <v>1</v>
      </c>
      <c r="E52">
        <v>1</v>
      </c>
      <c r="F52">
        <v>1</v>
      </c>
      <c r="G52">
        <v>1</v>
      </c>
      <c r="J52">
        <v>51</v>
      </c>
    </row>
    <row r="53" spans="1:10" x14ac:dyDescent="0.25">
      <c r="A53">
        <v>90</v>
      </c>
      <c r="B53" s="1">
        <v>42285.916666666664</v>
      </c>
      <c r="C53">
        <v>1</v>
      </c>
      <c r="D53">
        <v>1</v>
      </c>
      <c r="E53">
        <v>1</v>
      </c>
      <c r="F53">
        <v>1</v>
      </c>
      <c r="G53">
        <v>1</v>
      </c>
      <c r="J53">
        <v>52</v>
      </c>
    </row>
    <row r="54" spans="1:10" x14ac:dyDescent="0.25">
      <c r="A54">
        <v>94</v>
      </c>
      <c r="B54" s="1">
        <v>42285.958333333336</v>
      </c>
      <c r="C54">
        <v>1</v>
      </c>
      <c r="D54">
        <v>1</v>
      </c>
      <c r="E54">
        <v>1</v>
      </c>
      <c r="F54">
        <v>1</v>
      </c>
      <c r="G54">
        <v>1</v>
      </c>
      <c r="J54">
        <v>53</v>
      </c>
    </row>
    <row r="55" spans="1:10" x14ac:dyDescent="0.25">
      <c r="A55">
        <v>108</v>
      </c>
      <c r="B55" s="1">
        <v>42285</v>
      </c>
      <c r="C55">
        <v>1</v>
      </c>
      <c r="D55">
        <v>1</v>
      </c>
      <c r="E55">
        <v>1</v>
      </c>
      <c r="F55">
        <v>1</v>
      </c>
      <c r="G55">
        <v>1</v>
      </c>
      <c r="J55">
        <v>54</v>
      </c>
    </row>
    <row r="56" spans="1:10" x14ac:dyDescent="0.25">
      <c r="A56">
        <v>114</v>
      </c>
      <c r="B56" s="1">
        <v>42281.916666666664</v>
      </c>
      <c r="C56">
        <v>1</v>
      </c>
      <c r="D56">
        <v>1</v>
      </c>
      <c r="E56">
        <v>1</v>
      </c>
      <c r="F56">
        <v>1</v>
      </c>
      <c r="G56">
        <v>1</v>
      </c>
      <c r="J56">
        <v>55</v>
      </c>
    </row>
    <row r="57" spans="1:10" x14ac:dyDescent="0.25">
      <c r="A57">
        <v>117</v>
      </c>
      <c r="B57" s="1">
        <v>42288</v>
      </c>
      <c r="C57">
        <v>1</v>
      </c>
      <c r="D57">
        <v>1</v>
      </c>
      <c r="E57">
        <v>1</v>
      </c>
      <c r="F57">
        <v>1</v>
      </c>
      <c r="G57">
        <v>1</v>
      </c>
      <c r="J57">
        <v>56</v>
      </c>
    </row>
    <row r="58" spans="1:10" x14ac:dyDescent="0.25">
      <c r="A58">
        <v>118</v>
      </c>
      <c r="B58" s="1">
        <v>42282.875</v>
      </c>
      <c r="C58">
        <v>1</v>
      </c>
      <c r="D58">
        <v>1</v>
      </c>
      <c r="E58">
        <v>1</v>
      </c>
      <c r="F58">
        <v>1</v>
      </c>
      <c r="G58">
        <v>1</v>
      </c>
      <c r="J58">
        <v>57</v>
      </c>
    </row>
    <row r="59" spans="1:10" x14ac:dyDescent="0.25">
      <c r="A59">
        <v>28</v>
      </c>
      <c r="B59" s="1">
        <v>42282.541666666664</v>
      </c>
      <c r="C59">
        <v>2</v>
      </c>
      <c r="D59">
        <v>2</v>
      </c>
      <c r="E59">
        <v>2</v>
      </c>
      <c r="F59">
        <v>1</v>
      </c>
      <c r="G59">
        <v>1</v>
      </c>
      <c r="J59">
        <v>58</v>
      </c>
    </row>
    <row r="60" spans="1:10" x14ac:dyDescent="0.25">
      <c r="A60">
        <v>35</v>
      </c>
      <c r="B60" s="1">
        <v>42282.916666666664</v>
      </c>
      <c r="C60">
        <v>2</v>
      </c>
      <c r="D60">
        <v>1</v>
      </c>
      <c r="E60">
        <v>1</v>
      </c>
      <c r="F60">
        <v>1</v>
      </c>
      <c r="G60">
        <v>1</v>
      </c>
      <c r="J60">
        <v>59</v>
      </c>
    </row>
    <row r="61" spans="1:10" x14ac:dyDescent="0.25">
      <c r="A61">
        <v>46</v>
      </c>
      <c r="B61" s="1">
        <v>42287.916666666664</v>
      </c>
      <c r="C61">
        <v>2</v>
      </c>
      <c r="D61">
        <v>1</v>
      </c>
      <c r="E61">
        <v>2</v>
      </c>
      <c r="F61">
        <v>1</v>
      </c>
      <c r="G61">
        <v>1</v>
      </c>
      <c r="J61">
        <v>60</v>
      </c>
    </row>
    <row r="62" spans="1:10" x14ac:dyDescent="0.25">
      <c r="A62">
        <v>47</v>
      </c>
      <c r="B62" s="1">
        <v>42283.875</v>
      </c>
      <c r="C62">
        <v>2</v>
      </c>
      <c r="D62">
        <v>1</v>
      </c>
      <c r="E62">
        <v>1</v>
      </c>
      <c r="F62">
        <v>1</v>
      </c>
      <c r="G62">
        <v>1</v>
      </c>
      <c r="J62">
        <v>61</v>
      </c>
    </row>
    <row r="63" spans="1:10" x14ac:dyDescent="0.25">
      <c r="A63">
        <v>74</v>
      </c>
      <c r="B63" s="1">
        <v>42284.875</v>
      </c>
      <c r="C63">
        <v>2</v>
      </c>
      <c r="D63">
        <v>2</v>
      </c>
      <c r="E63">
        <v>1</v>
      </c>
      <c r="F63">
        <v>1</v>
      </c>
      <c r="G63">
        <v>1</v>
      </c>
      <c r="J63">
        <v>62</v>
      </c>
    </row>
    <row r="64" spans="1:10" x14ac:dyDescent="0.25">
      <c r="A64">
        <v>104</v>
      </c>
      <c r="B64" s="1">
        <v>42287.875</v>
      </c>
      <c r="C64">
        <v>2</v>
      </c>
      <c r="D64">
        <v>2</v>
      </c>
      <c r="E64">
        <v>2</v>
      </c>
      <c r="F64">
        <v>1</v>
      </c>
      <c r="G64">
        <v>1</v>
      </c>
      <c r="J64">
        <v>63</v>
      </c>
    </row>
    <row r="65" spans="1:10" x14ac:dyDescent="0.25">
      <c r="A65">
        <v>1</v>
      </c>
      <c r="B65" s="1">
        <v>42286.5</v>
      </c>
      <c r="C65">
        <v>2</v>
      </c>
      <c r="D65">
        <v>2</v>
      </c>
      <c r="E65">
        <v>3</v>
      </c>
      <c r="F65">
        <v>2</v>
      </c>
      <c r="G65">
        <v>2</v>
      </c>
      <c r="J65">
        <v>64</v>
      </c>
    </row>
    <row r="66" spans="1:10" x14ac:dyDescent="0.25">
      <c r="A66">
        <v>8</v>
      </c>
      <c r="B66" s="1">
        <v>42283.75</v>
      </c>
      <c r="C66">
        <v>2</v>
      </c>
      <c r="D66">
        <v>3</v>
      </c>
      <c r="E66">
        <v>2</v>
      </c>
      <c r="F66">
        <v>2</v>
      </c>
      <c r="G66">
        <v>2</v>
      </c>
      <c r="J66">
        <v>65</v>
      </c>
    </row>
    <row r="67" spans="1:10" x14ac:dyDescent="0.25">
      <c r="A67">
        <v>11</v>
      </c>
      <c r="B67" s="1">
        <v>42285.5</v>
      </c>
      <c r="C67">
        <v>2</v>
      </c>
      <c r="D67">
        <v>2</v>
      </c>
      <c r="E67">
        <v>2</v>
      </c>
      <c r="F67">
        <v>2</v>
      </c>
      <c r="G67">
        <v>2</v>
      </c>
      <c r="J67">
        <v>66</v>
      </c>
    </row>
    <row r="68" spans="1:10" x14ac:dyDescent="0.25">
      <c r="A68">
        <v>15</v>
      </c>
      <c r="B68" s="1">
        <v>42282.666666666664</v>
      </c>
      <c r="C68">
        <v>2</v>
      </c>
      <c r="D68">
        <v>2</v>
      </c>
      <c r="E68">
        <v>2</v>
      </c>
      <c r="F68">
        <v>2</v>
      </c>
      <c r="G68">
        <v>2</v>
      </c>
      <c r="J68">
        <v>67</v>
      </c>
    </row>
    <row r="69" spans="1:10" x14ac:dyDescent="0.25">
      <c r="A69">
        <v>17</v>
      </c>
      <c r="B69" s="1">
        <v>42281.625</v>
      </c>
      <c r="C69">
        <v>2</v>
      </c>
      <c r="D69">
        <v>2</v>
      </c>
      <c r="E69">
        <v>3</v>
      </c>
      <c r="F69">
        <v>2</v>
      </c>
      <c r="G69">
        <v>2</v>
      </c>
      <c r="J69">
        <v>68</v>
      </c>
    </row>
    <row r="70" spans="1:10" x14ac:dyDescent="0.25">
      <c r="A70">
        <v>21</v>
      </c>
      <c r="B70" s="1">
        <v>42283.583333333336</v>
      </c>
      <c r="C70">
        <v>2</v>
      </c>
      <c r="D70">
        <v>3</v>
      </c>
      <c r="E70">
        <v>3</v>
      </c>
      <c r="F70">
        <v>2</v>
      </c>
      <c r="G70">
        <v>2</v>
      </c>
      <c r="J70">
        <v>69</v>
      </c>
    </row>
    <row r="71" spans="1:10" x14ac:dyDescent="0.25">
      <c r="A71">
        <v>22</v>
      </c>
      <c r="B71" s="1">
        <v>42282.458333333336</v>
      </c>
      <c r="C71">
        <v>2</v>
      </c>
      <c r="D71">
        <v>2</v>
      </c>
      <c r="E71">
        <v>2</v>
      </c>
      <c r="F71">
        <v>2</v>
      </c>
      <c r="G71">
        <v>2</v>
      </c>
      <c r="J71">
        <v>70</v>
      </c>
    </row>
    <row r="72" spans="1:10" x14ac:dyDescent="0.25">
      <c r="A72">
        <v>24</v>
      </c>
      <c r="B72" s="1">
        <v>42281.791666666664</v>
      </c>
      <c r="C72">
        <v>2</v>
      </c>
      <c r="D72">
        <v>2</v>
      </c>
      <c r="E72">
        <v>1</v>
      </c>
      <c r="F72">
        <v>2</v>
      </c>
      <c r="G72">
        <v>2</v>
      </c>
      <c r="J72">
        <v>71</v>
      </c>
    </row>
    <row r="73" spans="1:10" x14ac:dyDescent="0.25">
      <c r="A73">
        <v>25</v>
      </c>
      <c r="B73" s="1">
        <v>42287.833333333336</v>
      </c>
      <c r="C73">
        <v>2</v>
      </c>
      <c r="D73">
        <v>2</v>
      </c>
      <c r="E73">
        <v>2</v>
      </c>
      <c r="F73">
        <v>2</v>
      </c>
      <c r="G73">
        <v>2</v>
      </c>
      <c r="J73">
        <v>72</v>
      </c>
    </row>
    <row r="74" spans="1:10" x14ac:dyDescent="0.25">
      <c r="A74">
        <v>39</v>
      </c>
      <c r="B74" s="1">
        <v>42282.5</v>
      </c>
      <c r="C74">
        <v>2</v>
      </c>
      <c r="D74">
        <v>2</v>
      </c>
      <c r="E74">
        <v>2</v>
      </c>
      <c r="F74">
        <v>2</v>
      </c>
      <c r="G74">
        <v>2</v>
      </c>
      <c r="J74">
        <v>73</v>
      </c>
    </row>
    <row r="75" spans="1:10" x14ac:dyDescent="0.25">
      <c r="A75">
        <v>43</v>
      </c>
      <c r="B75" s="1">
        <v>42285.541666666664</v>
      </c>
      <c r="C75">
        <v>2</v>
      </c>
      <c r="D75">
        <v>3</v>
      </c>
      <c r="E75">
        <v>2</v>
      </c>
      <c r="F75">
        <v>2</v>
      </c>
      <c r="G75">
        <v>2</v>
      </c>
      <c r="J75">
        <v>74</v>
      </c>
    </row>
    <row r="76" spans="1:10" x14ac:dyDescent="0.25">
      <c r="A76">
        <v>56</v>
      </c>
      <c r="B76" s="1">
        <v>42283.833333333336</v>
      </c>
      <c r="C76">
        <v>2</v>
      </c>
      <c r="D76">
        <v>2</v>
      </c>
      <c r="E76">
        <v>2</v>
      </c>
      <c r="F76">
        <v>2</v>
      </c>
      <c r="G76">
        <v>2</v>
      </c>
      <c r="J76">
        <v>75</v>
      </c>
    </row>
    <row r="77" spans="1:10" x14ac:dyDescent="0.25">
      <c r="A77">
        <v>59</v>
      </c>
      <c r="B77" s="1">
        <v>42286.833333333336</v>
      </c>
      <c r="C77">
        <v>2</v>
      </c>
      <c r="D77">
        <v>2</v>
      </c>
      <c r="E77">
        <v>2</v>
      </c>
      <c r="F77">
        <v>2</v>
      </c>
      <c r="G77">
        <v>2</v>
      </c>
      <c r="J77">
        <v>76</v>
      </c>
    </row>
    <row r="78" spans="1:10" x14ac:dyDescent="0.25">
      <c r="A78">
        <v>60</v>
      </c>
      <c r="B78" s="1">
        <v>42281.458333333336</v>
      </c>
      <c r="C78">
        <v>2</v>
      </c>
      <c r="D78">
        <v>3</v>
      </c>
      <c r="E78">
        <v>3</v>
      </c>
      <c r="F78">
        <v>2</v>
      </c>
      <c r="G78">
        <v>2</v>
      </c>
      <c r="J78">
        <v>77</v>
      </c>
    </row>
    <row r="79" spans="1:10" x14ac:dyDescent="0.25">
      <c r="A79">
        <v>62</v>
      </c>
      <c r="B79" s="1">
        <v>42287.791666666664</v>
      </c>
      <c r="C79">
        <v>2</v>
      </c>
      <c r="D79">
        <v>2</v>
      </c>
      <c r="E79">
        <v>2</v>
      </c>
      <c r="F79">
        <v>2</v>
      </c>
      <c r="G79">
        <v>2</v>
      </c>
      <c r="J79">
        <v>78</v>
      </c>
    </row>
    <row r="80" spans="1:10" x14ac:dyDescent="0.25">
      <c r="A80">
        <v>63</v>
      </c>
      <c r="B80" s="1">
        <v>42285.833333333336</v>
      </c>
      <c r="C80">
        <v>2</v>
      </c>
      <c r="D80">
        <v>2</v>
      </c>
      <c r="E80">
        <v>2</v>
      </c>
      <c r="F80">
        <v>2</v>
      </c>
      <c r="G80">
        <v>2</v>
      </c>
      <c r="J80">
        <v>79</v>
      </c>
    </row>
    <row r="81" spans="1:10" x14ac:dyDescent="0.25">
      <c r="A81">
        <v>67</v>
      </c>
      <c r="B81" s="1">
        <v>42284.833333333336</v>
      </c>
      <c r="C81">
        <v>2</v>
      </c>
      <c r="D81">
        <v>2</v>
      </c>
      <c r="E81">
        <v>2</v>
      </c>
      <c r="F81">
        <v>2</v>
      </c>
      <c r="G81">
        <v>2</v>
      </c>
      <c r="J81">
        <v>80</v>
      </c>
    </row>
    <row r="82" spans="1:10" x14ac:dyDescent="0.25">
      <c r="A82">
        <v>69</v>
      </c>
      <c r="B82" s="1">
        <v>42281.5</v>
      </c>
      <c r="C82">
        <v>2</v>
      </c>
      <c r="D82">
        <v>2</v>
      </c>
      <c r="E82">
        <v>2</v>
      </c>
      <c r="F82">
        <v>2</v>
      </c>
      <c r="G82">
        <v>2</v>
      </c>
      <c r="J82">
        <v>81</v>
      </c>
    </row>
    <row r="83" spans="1:10" x14ac:dyDescent="0.25">
      <c r="A83">
        <v>70</v>
      </c>
      <c r="B83" s="1">
        <v>42283.5</v>
      </c>
      <c r="C83">
        <v>2</v>
      </c>
      <c r="D83">
        <v>2</v>
      </c>
      <c r="E83">
        <v>2</v>
      </c>
      <c r="F83">
        <v>2</v>
      </c>
      <c r="G83">
        <v>2</v>
      </c>
      <c r="J83">
        <v>82</v>
      </c>
    </row>
    <row r="84" spans="1:10" x14ac:dyDescent="0.25">
      <c r="A84">
        <v>73</v>
      </c>
      <c r="B84" s="1">
        <v>42287.541666666664</v>
      </c>
      <c r="C84">
        <v>2</v>
      </c>
      <c r="D84">
        <v>2</v>
      </c>
      <c r="E84">
        <v>3</v>
      </c>
      <c r="F84">
        <v>2</v>
      </c>
      <c r="G84">
        <v>2</v>
      </c>
      <c r="J84">
        <v>83</v>
      </c>
    </row>
    <row r="85" spans="1:10" x14ac:dyDescent="0.25">
      <c r="A85">
        <v>83</v>
      </c>
      <c r="B85" s="1">
        <v>42285.458333333336</v>
      </c>
      <c r="C85">
        <v>2</v>
      </c>
      <c r="D85">
        <v>2</v>
      </c>
      <c r="E85">
        <v>3</v>
      </c>
      <c r="F85">
        <v>2</v>
      </c>
      <c r="G85">
        <v>2</v>
      </c>
      <c r="J85">
        <v>84</v>
      </c>
    </row>
    <row r="86" spans="1:10" x14ac:dyDescent="0.25">
      <c r="A86">
        <v>86</v>
      </c>
      <c r="B86" s="1">
        <v>42284.333333333336</v>
      </c>
      <c r="C86">
        <v>2</v>
      </c>
      <c r="D86">
        <v>3</v>
      </c>
      <c r="E86">
        <v>3</v>
      </c>
      <c r="F86">
        <v>2</v>
      </c>
      <c r="G86">
        <v>2</v>
      </c>
      <c r="J86">
        <v>85</v>
      </c>
    </row>
    <row r="87" spans="1:10" x14ac:dyDescent="0.25">
      <c r="A87">
        <v>98</v>
      </c>
      <c r="B87" s="1">
        <v>42283.375</v>
      </c>
      <c r="C87">
        <v>2</v>
      </c>
      <c r="D87">
        <v>3</v>
      </c>
      <c r="E87">
        <v>3</v>
      </c>
      <c r="F87">
        <v>2</v>
      </c>
      <c r="G87">
        <v>2</v>
      </c>
      <c r="J87">
        <v>86</v>
      </c>
    </row>
    <row r="88" spans="1:10" x14ac:dyDescent="0.25">
      <c r="A88">
        <v>105</v>
      </c>
      <c r="B88" s="1">
        <v>42284.5</v>
      </c>
      <c r="C88">
        <v>2</v>
      </c>
      <c r="D88">
        <v>2</v>
      </c>
      <c r="E88">
        <v>3</v>
      </c>
      <c r="F88">
        <v>2</v>
      </c>
      <c r="G88">
        <v>2</v>
      </c>
      <c r="J88">
        <v>87</v>
      </c>
    </row>
    <row r="89" spans="1:10" x14ac:dyDescent="0.25">
      <c r="A89">
        <v>110</v>
      </c>
      <c r="B89" s="1">
        <v>42281.416666666664</v>
      </c>
      <c r="C89">
        <v>2</v>
      </c>
      <c r="D89">
        <v>3</v>
      </c>
      <c r="E89">
        <v>3</v>
      </c>
      <c r="F89">
        <v>2</v>
      </c>
      <c r="G89">
        <v>2</v>
      </c>
      <c r="J89">
        <v>88</v>
      </c>
    </row>
    <row r="90" spans="1:10" x14ac:dyDescent="0.25">
      <c r="A90">
        <v>111</v>
      </c>
      <c r="B90" s="1">
        <v>42282.833333333336</v>
      </c>
      <c r="C90">
        <v>2</v>
      </c>
      <c r="D90">
        <v>2</v>
      </c>
      <c r="E90">
        <v>2</v>
      </c>
      <c r="F90">
        <v>2</v>
      </c>
      <c r="G90">
        <v>2</v>
      </c>
      <c r="J90">
        <v>89</v>
      </c>
    </row>
    <row r="91" spans="1:10" x14ac:dyDescent="0.25">
      <c r="A91">
        <v>112</v>
      </c>
      <c r="B91" s="1">
        <v>42287.5</v>
      </c>
      <c r="C91">
        <v>2</v>
      </c>
      <c r="D91">
        <v>2</v>
      </c>
      <c r="E91">
        <v>2</v>
      </c>
      <c r="F91">
        <v>2</v>
      </c>
      <c r="G91">
        <v>2</v>
      </c>
      <c r="J91">
        <v>90</v>
      </c>
    </row>
    <row r="92" spans="1:10" x14ac:dyDescent="0.25">
      <c r="A92">
        <v>116</v>
      </c>
      <c r="B92" s="1">
        <v>42281.666666666664</v>
      </c>
      <c r="C92">
        <v>2</v>
      </c>
      <c r="D92">
        <v>2</v>
      </c>
      <c r="E92">
        <v>3</v>
      </c>
      <c r="F92">
        <v>2</v>
      </c>
      <c r="G92">
        <v>2</v>
      </c>
      <c r="J92">
        <v>91</v>
      </c>
    </row>
    <row r="93" spans="1:10" x14ac:dyDescent="0.25">
      <c r="A93">
        <v>124</v>
      </c>
      <c r="B93" s="1">
        <v>42285.75</v>
      </c>
      <c r="C93">
        <v>2</v>
      </c>
      <c r="D93">
        <v>3</v>
      </c>
      <c r="E93">
        <v>3</v>
      </c>
      <c r="F93">
        <v>2</v>
      </c>
      <c r="G93">
        <v>2</v>
      </c>
      <c r="J93">
        <v>92</v>
      </c>
    </row>
    <row r="94" spans="1:10" x14ac:dyDescent="0.25">
      <c r="A94">
        <v>125</v>
      </c>
      <c r="B94" s="1">
        <v>42286.875</v>
      </c>
      <c r="C94">
        <v>2</v>
      </c>
      <c r="D94">
        <v>1</v>
      </c>
      <c r="E94">
        <v>2</v>
      </c>
      <c r="F94">
        <v>2</v>
      </c>
      <c r="G94">
        <v>2</v>
      </c>
      <c r="J94">
        <v>93</v>
      </c>
    </row>
    <row r="95" spans="1:10" x14ac:dyDescent="0.25">
      <c r="A95">
        <v>126</v>
      </c>
      <c r="B95" s="1">
        <v>42282.416666666664</v>
      </c>
      <c r="C95">
        <v>2</v>
      </c>
      <c r="D95">
        <v>2</v>
      </c>
      <c r="E95">
        <v>3</v>
      </c>
      <c r="F95">
        <v>2</v>
      </c>
      <c r="G95">
        <v>2</v>
      </c>
      <c r="J95">
        <v>94</v>
      </c>
    </row>
    <row r="96" spans="1:10" x14ac:dyDescent="0.25">
      <c r="A96">
        <v>96</v>
      </c>
      <c r="B96" s="1">
        <v>42283.791666666664</v>
      </c>
      <c r="C96">
        <v>3</v>
      </c>
      <c r="D96">
        <v>2</v>
      </c>
      <c r="E96">
        <v>2</v>
      </c>
      <c r="F96">
        <v>2</v>
      </c>
      <c r="G96">
        <v>2</v>
      </c>
      <c r="J96">
        <v>95</v>
      </c>
    </row>
    <row r="97" spans="1:10" x14ac:dyDescent="0.25">
      <c r="A97">
        <v>6</v>
      </c>
      <c r="B97" s="1">
        <v>42284.666666666664</v>
      </c>
      <c r="C97">
        <v>2</v>
      </c>
      <c r="D97">
        <v>3</v>
      </c>
      <c r="E97">
        <v>3</v>
      </c>
      <c r="F97">
        <v>3</v>
      </c>
      <c r="G97">
        <v>3</v>
      </c>
      <c r="J97">
        <v>96</v>
      </c>
    </row>
    <row r="98" spans="1:10" x14ac:dyDescent="0.25">
      <c r="A98">
        <v>14</v>
      </c>
      <c r="B98" s="1">
        <v>42283.416666666664</v>
      </c>
      <c r="C98">
        <v>2</v>
      </c>
      <c r="D98">
        <v>3</v>
      </c>
      <c r="E98">
        <v>3</v>
      </c>
      <c r="F98">
        <v>3</v>
      </c>
      <c r="G98">
        <v>3</v>
      </c>
      <c r="J98">
        <v>97</v>
      </c>
    </row>
    <row r="99" spans="1:10" x14ac:dyDescent="0.25">
      <c r="A99">
        <v>34</v>
      </c>
      <c r="B99" s="1">
        <v>42286.375</v>
      </c>
      <c r="C99">
        <v>2</v>
      </c>
      <c r="D99">
        <v>3</v>
      </c>
      <c r="E99">
        <v>3</v>
      </c>
      <c r="F99">
        <v>3</v>
      </c>
      <c r="G99">
        <v>3</v>
      </c>
      <c r="J99">
        <v>98</v>
      </c>
    </row>
    <row r="100" spans="1:10" x14ac:dyDescent="0.25">
      <c r="A100">
        <v>122</v>
      </c>
      <c r="B100" s="1">
        <v>42284.416666666664</v>
      </c>
      <c r="C100">
        <v>2</v>
      </c>
      <c r="D100">
        <v>3</v>
      </c>
      <c r="E100">
        <v>3</v>
      </c>
      <c r="F100">
        <v>3</v>
      </c>
      <c r="G100">
        <v>3</v>
      </c>
      <c r="J100">
        <v>99</v>
      </c>
    </row>
    <row r="101" spans="1:10" x14ac:dyDescent="0.25">
      <c r="A101">
        <v>2</v>
      </c>
      <c r="B101" s="1">
        <v>42286.666666666664</v>
      </c>
      <c r="C101">
        <v>3</v>
      </c>
      <c r="D101">
        <v>3</v>
      </c>
      <c r="E101">
        <v>3</v>
      </c>
      <c r="F101">
        <v>3</v>
      </c>
      <c r="G101">
        <v>3</v>
      </c>
      <c r="J101">
        <v>100</v>
      </c>
    </row>
    <row r="102" spans="1:10" x14ac:dyDescent="0.25">
      <c r="A102">
        <v>3</v>
      </c>
      <c r="B102" s="1">
        <v>42284.625</v>
      </c>
      <c r="C102">
        <v>3</v>
      </c>
      <c r="D102">
        <v>3</v>
      </c>
      <c r="E102">
        <v>3</v>
      </c>
      <c r="F102">
        <v>3</v>
      </c>
      <c r="G102">
        <v>3</v>
      </c>
      <c r="J102">
        <v>101</v>
      </c>
    </row>
    <row r="103" spans="1:10" x14ac:dyDescent="0.25">
      <c r="A103">
        <v>7</v>
      </c>
      <c r="B103" s="1">
        <v>42286.75</v>
      </c>
      <c r="C103">
        <v>3</v>
      </c>
      <c r="D103">
        <v>3</v>
      </c>
      <c r="E103">
        <v>3</v>
      </c>
      <c r="F103">
        <v>3</v>
      </c>
      <c r="G103">
        <v>3</v>
      </c>
      <c r="J103">
        <v>102</v>
      </c>
    </row>
    <row r="104" spans="1:10" x14ac:dyDescent="0.25">
      <c r="A104">
        <v>23</v>
      </c>
      <c r="B104" s="1">
        <v>42286.458333333336</v>
      </c>
      <c r="C104">
        <v>3</v>
      </c>
      <c r="D104">
        <v>3</v>
      </c>
      <c r="E104">
        <v>3</v>
      </c>
      <c r="F104">
        <v>3</v>
      </c>
      <c r="G104">
        <v>3</v>
      </c>
      <c r="J104">
        <v>103</v>
      </c>
    </row>
    <row r="105" spans="1:10" x14ac:dyDescent="0.25">
      <c r="A105">
        <v>26</v>
      </c>
      <c r="B105" s="1">
        <v>42282.625</v>
      </c>
      <c r="C105">
        <v>3</v>
      </c>
      <c r="D105">
        <v>3</v>
      </c>
      <c r="E105">
        <v>3</v>
      </c>
      <c r="F105">
        <v>3</v>
      </c>
      <c r="G105">
        <v>3</v>
      </c>
      <c r="J105">
        <v>104</v>
      </c>
    </row>
    <row r="106" spans="1:10" x14ac:dyDescent="0.25">
      <c r="A106">
        <v>27</v>
      </c>
      <c r="B106" s="1">
        <v>42285.666666666664</v>
      </c>
      <c r="C106">
        <v>3</v>
      </c>
      <c r="D106">
        <v>2</v>
      </c>
      <c r="E106">
        <v>3</v>
      </c>
      <c r="F106">
        <v>3</v>
      </c>
      <c r="G106">
        <v>3</v>
      </c>
      <c r="J106">
        <v>105</v>
      </c>
    </row>
    <row r="107" spans="1:10" x14ac:dyDescent="0.25">
      <c r="A107">
        <v>30</v>
      </c>
      <c r="B107" s="1">
        <v>42284.541666666664</v>
      </c>
      <c r="C107">
        <v>3</v>
      </c>
      <c r="D107">
        <v>2</v>
      </c>
      <c r="E107">
        <v>3</v>
      </c>
      <c r="F107">
        <v>3</v>
      </c>
      <c r="G107">
        <v>3</v>
      </c>
      <c r="J107">
        <v>106</v>
      </c>
    </row>
    <row r="108" spans="1:10" x14ac:dyDescent="0.25">
      <c r="A108">
        <v>32</v>
      </c>
      <c r="B108" s="1">
        <v>42287.375</v>
      </c>
      <c r="C108">
        <v>3</v>
      </c>
      <c r="D108">
        <v>3</v>
      </c>
      <c r="E108">
        <v>3</v>
      </c>
      <c r="F108">
        <v>3</v>
      </c>
      <c r="G108">
        <v>3</v>
      </c>
      <c r="J108">
        <v>107</v>
      </c>
    </row>
    <row r="109" spans="1:10" x14ac:dyDescent="0.25">
      <c r="A109">
        <v>45</v>
      </c>
      <c r="B109" s="1">
        <v>42287.666666666664</v>
      </c>
      <c r="C109">
        <v>3</v>
      </c>
      <c r="D109">
        <v>3</v>
      </c>
      <c r="E109">
        <v>3</v>
      </c>
      <c r="F109">
        <v>3</v>
      </c>
      <c r="G109">
        <v>3</v>
      </c>
      <c r="J109">
        <v>108</v>
      </c>
    </row>
    <row r="110" spans="1:10" x14ac:dyDescent="0.25">
      <c r="A110">
        <v>49</v>
      </c>
      <c r="B110" s="1">
        <v>42285.708333333336</v>
      </c>
      <c r="C110">
        <v>3</v>
      </c>
      <c r="D110">
        <v>2</v>
      </c>
      <c r="E110">
        <v>3</v>
      </c>
      <c r="F110">
        <v>3</v>
      </c>
      <c r="G110">
        <v>3</v>
      </c>
      <c r="J110">
        <v>109</v>
      </c>
    </row>
    <row r="111" spans="1:10" x14ac:dyDescent="0.25">
      <c r="A111">
        <v>52</v>
      </c>
      <c r="B111" s="1">
        <v>42283.666666666664</v>
      </c>
      <c r="C111">
        <v>3</v>
      </c>
      <c r="D111">
        <v>3</v>
      </c>
      <c r="E111">
        <v>3</v>
      </c>
      <c r="F111">
        <v>3</v>
      </c>
      <c r="G111">
        <v>3</v>
      </c>
      <c r="J111">
        <v>110</v>
      </c>
    </row>
    <row r="112" spans="1:10" x14ac:dyDescent="0.25">
      <c r="A112">
        <v>53</v>
      </c>
      <c r="B112" s="1">
        <v>42287.458333333336</v>
      </c>
      <c r="C112">
        <v>3</v>
      </c>
      <c r="D112">
        <v>3</v>
      </c>
      <c r="E112">
        <v>3</v>
      </c>
      <c r="F112">
        <v>3</v>
      </c>
      <c r="G112">
        <v>3</v>
      </c>
      <c r="J112">
        <v>111</v>
      </c>
    </row>
    <row r="113" spans="1:10" x14ac:dyDescent="0.25">
      <c r="A113">
        <v>61</v>
      </c>
      <c r="B113" s="1">
        <v>42285.583333333336</v>
      </c>
      <c r="C113">
        <v>3</v>
      </c>
      <c r="D113">
        <v>2</v>
      </c>
      <c r="E113">
        <v>3</v>
      </c>
      <c r="F113">
        <v>3</v>
      </c>
      <c r="G113">
        <v>3</v>
      </c>
      <c r="J113">
        <v>112</v>
      </c>
    </row>
    <row r="114" spans="1:10" x14ac:dyDescent="0.25">
      <c r="A114">
        <v>66</v>
      </c>
      <c r="B114" s="1">
        <v>42285.333333333336</v>
      </c>
      <c r="C114">
        <v>3</v>
      </c>
      <c r="D114">
        <v>3</v>
      </c>
      <c r="E114">
        <v>3</v>
      </c>
      <c r="F114">
        <v>3</v>
      </c>
      <c r="G114">
        <v>3</v>
      </c>
      <c r="J114">
        <v>113</v>
      </c>
    </row>
    <row r="115" spans="1:10" x14ac:dyDescent="0.25">
      <c r="A115">
        <v>75</v>
      </c>
      <c r="B115" s="1">
        <v>42284.458333333336</v>
      </c>
      <c r="C115">
        <v>3</v>
      </c>
      <c r="D115">
        <v>3</v>
      </c>
      <c r="E115">
        <v>2</v>
      </c>
      <c r="F115">
        <v>3</v>
      </c>
      <c r="G115">
        <v>3</v>
      </c>
      <c r="J115">
        <v>114</v>
      </c>
    </row>
    <row r="116" spans="1:10" x14ac:dyDescent="0.25">
      <c r="A116">
        <v>79</v>
      </c>
      <c r="B116" s="1">
        <v>42282.708333333336</v>
      </c>
      <c r="C116">
        <v>3</v>
      </c>
      <c r="D116">
        <v>3</v>
      </c>
      <c r="E116">
        <v>3</v>
      </c>
      <c r="F116">
        <v>3</v>
      </c>
      <c r="G116">
        <v>3</v>
      </c>
      <c r="J116">
        <v>115</v>
      </c>
    </row>
    <row r="117" spans="1:10" x14ac:dyDescent="0.25">
      <c r="A117">
        <v>84</v>
      </c>
      <c r="B117" s="1">
        <v>42283.625</v>
      </c>
      <c r="C117">
        <v>3</v>
      </c>
      <c r="D117">
        <v>3</v>
      </c>
      <c r="E117">
        <v>3</v>
      </c>
      <c r="F117">
        <v>3</v>
      </c>
      <c r="G117">
        <v>3</v>
      </c>
      <c r="J117">
        <v>116</v>
      </c>
    </row>
    <row r="118" spans="1:10" x14ac:dyDescent="0.25">
      <c r="A118">
        <v>85</v>
      </c>
      <c r="B118" s="1">
        <v>42284.583333333336</v>
      </c>
      <c r="C118">
        <v>3</v>
      </c>
      <c r="D118">
        <v>3</v>
      </c>
      <c r="E118">
        <v>3</v>
      </c>
      <c r="F118">
        <v>3</v>
      </c>
      <c r="G118">
        <v>3</v>
      </c>
      <c r="J118">
        <v>117</v>
      </c>
    </row>
    <row r="119" spans="1:10" x14ac:dyDescent="0.25">
      <c r="A119">
        <v>87</v>
      </c>
      <c r="B119" s="1">
        <v>42283.458333333336</v>
      </c>
      <c r="C119">
        <v>3</v>
      </c>
      <c r="D119">
        <v>3</v>
      </c>
      <c r="E119">
        <v>3</v>
      </c>
      <c r="F119">
        <v>3</v>
      </c>
      <c r="G119">
        <v>3</v>
      </c>
      <c r="J119">
        <v>118</v>
      </c>
    </row>
    <row r="120" spans="1:10" x14ac:dyDescent="0.25">
      <c r="A120">
        <v>91</v>
      </c>
      <c r="B120" s="1">
        <v>42284.708333333336</v>
      </c>
      <c r="C120">
        <v>3</v>
      </c>
      <c r="D120">
        <v>3</v>
      </c>
      <c r="E120">
        <v>3</v>
      </c>
      <c r="F120">
        <v>3</v>
      </c>
      <c r="G120">
        <v>3</v>
      </c>
      <c r="J120">
        <v>119</v>
      </c>
    </row>
    <row r="121" spans="1:10" x14ac:dyDescent="0.25">
      <c r="A121">
        <v>99</v>
      </c>
      <c r="B121" s="1">
        <v>42284.791666666664</v>
      </c>
      <c r="C121">
        <v>3</v>
      </c>
      <c r="D121">
        <v>3</v>
      </c>
      <c r="E121">
        <v>2</v>
      </c>
      <c r="F121">
        <v>3</v>
      </c>
      <c r="G121">
        <v>3</v>
      </c>
      <c r="J121">
        <v>120</v>
      </c>
    </row>
    <row r="122" spans="1:10" x14ac:dyDescent="0.25">
      <c r="A122">
        <v>100</v>
      </c>
      <c r="B122" s="1">
        <v>42285.416666666664</v>
      </c>
      <c r="C122">
        <v>3</v>
      </c>
      <c r="D122">
        <v>3</v>
      </c>
      <c r="E122">
        <v>3</v>
      </c>
      <c r="F122">
        <v>3</v>
      </c>
      <c r="G122">
        <v>3</v>
      </c>
      <c r="J122">
        <v>121</v>
      </c>
    </row>
    <row r="123" spans="1:10" x14ac:dyDescent="0.25">
      <c r="A123">
        <v>106</v>
      </c>
      <c r="B123" s="1">
        <v>42286.333333333336</v>
      </c>
      <c r="C123">
        <v>3</v>
      </c>
      <c r="D123">
        <v>3</v>
      </c>
      <c r="E123">
        <v>3</v>
      </c>
      <c r="F123">
        <v>3</v>
      </c>
      <c r="G123">
        <v>3</v>
      </c>
      <c r="J123">
        <v>122</v>
      </c>
    </row>
    <row r="124" spans="1:10" x14ac:dyDescent="0.25">
      <c r="A124">
        <v>107</v>
      </c>
      <c r="B124" s="1">
        <v>42285.625</v>
      </c>
      <c r="C124">
        <v>3</v>
      </c>
      <c r="D124">
        <v>2</v>
      </c>
      <c r="E124">
        <v>3</v>
      </c>
      <c r="F124">
        <v>3</v>
      </c>
      <c r="G124">
        <v>3</v>
      </c>
      <c r="J124">
        <v>123</v>
      </c>
    </row>
    <row r="125" spans="1:10" x14ac:dyDescent="0.25">
      <c r="A125">
        <v>119</v>
      </c>
      <c r="B125" s="1">
        <v>42282.75</v>
      </c>
      <c r="C125">
        <v>3</v>
      </c>
      <c r="D125">
        <v>3</v>
      </c>
      <c r="E125">
        <v>2</v>
      </c>
      <c r="F125">
        <v>3</v>
      </c>
      <c r="G125">
        <v>3</v>
      </c>
      <c r="J125">
        <v>124</v>
      </c>
    </row>
    <row r="126" spans="1:10" x14ac:dyDescent="0.25">
      <c r="A126">
        <v>120</v>
      </c>
      <c r="B126" s="1">
        <v>42286.416666666664</v>
      </c>
      <c r="C126">
        <v>3</v>
      </c>
      <c r="D126">
        <v>3</v>
      </c>
      <c r="E126">
        <v>3</v>
      </c>
      <c r="F126">
        <v>3</v>
      </c>
      <c r="G126">
        <v>3</v>
      </c>
      <c r="J126">
        <v>125</v>
      </c>
    </row>
    <row r="127" spans="1:10" x14ac:dyDescent="0.25">
      <c r="A127">
        <v>121</v>
      </c>
      <c r="B127" s="1">
        <v>42287.708333333336</v>
      </c>
      <c r="C127">
        <v>3</v>
      </c>
      <c r="D127">
        <v>3</v>
      </c>
      <c r="E127">
        <v>3</v>
      </c>
      <c r="F127">
        <v>3</v>
      </c>
      <c r="G127">
        <v>3</v>
      </c>
      <c r="J127">
        <v>126</v>
      </c>
    </row>
  </sheetData>
  <autoFilter ref="A1:H127">
    <sortState ref="A2:H127">
      <sortCondition ref="F1:F12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D1" sqref="D1:D1048576"/>
    </sheetView>
  </sheetViews>
  <sheetFormatPr defaultRowHeight="15.75" x14ac:dyDescent="0.25"/>
  <cols>
    <col min="2" max="2" width="15.87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s="1">
        <v>42286.5</v>
      </c>
      <c r="C2">
        <v>0.68120489500000003</v>
      </c>
      <c r="D2">
        <v>0.40901502499999998</v>
      </c>
      <c r="E2">
        <v>0.781223377</v>
      </c>
      <c r="F2">
        <v>0.75780222100000005</v>
      </c>
    </row>
    <row r="3" spans="1:6" x14ac:dyDescent="0.25">
      <c r="A3">
        <v>2</v>
      </c>
      <c r="B3" s="1">
        <v>42286.666666666664</v>
      </c>
      <c r="C3">
        <v>0.83307185399999995</v>
      </c>
      <c r="D3">
        <v>0.53422370600000002</v>
      </c>
      <c r="E3">
        <v>0.91957744100000005</v>
      </c>
      <c r="F3">
        <v>0.90293931900000002</v>
      </c>
    </row>
    <row r="4" spans="1:6" x14ac:dyDescent="0.25">
      <c r="A4">
        <v>3</v>
      </c>
      <c r="B4" s="1">
        <v>42284.625</v>
      </c>
      <c r="C4">
        <v>0.89959209299999998</v>
      </c>
      <c r="D4">
        <v>0.57762938200000002</v>
      </c>
      <c r="E4">
        <v>0.89487135799999995</v>
      </c>
      <c r="F4">
        <v>0.89946581800000003</v>
      </c>
    </row>
    <row r="5" spans="1:6" x14ac:dyDescent="0.25">
      <c r="A5">
        <v>4</v>
      </c>
      <c r="B5" s="1">
        <v>42282.083333333336</v>
      </c>
      <c r="C5">
        <v>3.0749921999999999E-2</v>
      </c>
      <c r="D5">
        <v>2.8380633999999998E-2</v>
      </c>
      <c r="E5">
        <v>4.8219458E-2</v>
      </c>
      <c r="F5">
        <v>4.3681910999999997E-2</v>
      </c>
    </row>
    <row r="6" spans="1:6" x14ac:dyDescent="0.25">
      <c r="A6">
        <v>5</v>
      </c>
      <c r="B6" s="1">
        <v>42287.208333333336</v>
      </c>
      <c r="C6">
        <v>6.0872294E-2</v>
      </c>
      <c r="D6">
        <v>1.1686144000000001E-2</v>
      </c>
      <c r="E6">
        <v>1.4823650000000001E-2</v>
      </c>
      <c r="F6">
        <v>2.1235724000000001E-2</v>
      </c>
    </row>
    <row r="7" spans="1:6" x14ac:dyDescent="0.25">
      <c r="A7">
        <v>6</v>
      </c>
      <c r="B7" s="1">
        <v>42284.666666666664</v>
      </c>
      <c r="C7">
        <v>0.83620960200000005</v>
      </c>
      <c r="D7">
        <v>0.67779632700000003</v>
      </c>
      <c r="E7">
        <v>0.754131879</v>
      </c>
      <c r="F7">
        <v>0.79041892499999999</v>
      </c>
    </row>
    <row r="8" spans="1:6" x14ac:dyDescent="0.25">
      <c r="A8">
        <v>7</v>
      </c>
      <c r="B8" s="1">
        <v>42286.75</v>
      </c>
      <c r="C8">
        <v>0.95324756799999999</v>
      </c>
      <c r="D8">
        <v>0.52420701199999997</v>
      </c>
      <c r="E8">
        <v>0.86743908700000005</v>
      </c>
      <c r="F8">
        <v>0.88180885200000003</v>
      </c>
    </row>
    <row r="9" spans="1:6" x14ac:dyDescent="0.25">
      <c r="A9">
        <v>8</v>
      </c>
      <c r="B9" s="1">
        <v>42283.75</v>
      </c>
      <c r="C9">
        <v>0.84781926600000002</v>
      </c>
      <c r="D9">
        <v>0.35726210400000002</v>
      </c>
      <c r="E9">
        <v>0.75447265299999999</v>
      </c>
      <c r="F9">
        <v>0.75978895800000001</v>
      </c>
    </row>
    <row r="10" spans="1:6" x14ac:dyDescent="0.25">
      <c r="A10">
        <v>9</v>
      </c>
      <c r="B10" s="1">
        <v>42283.166666666664</v>
      </c>
      <c r="C10">
        <v>1.568874E-3</v>
      </c>
      <c r="D10">
        <v>1.3355593000000001E-2</v>
      </c>
      <c r="E10">
        <v>4.6004430000000001E-3</v>
      </c>
      <c r="F10">
        <v>3.5656020000000002E-3</v>
      </c>
    </row>
    <row r="11" spans="1:6" x14ac:dyDescent="0.25">
      <c r="A11">
        <v>10</v>
      </c>
      <c r="B11" s="1">
        <v>42283.25</v>
      </c>
      <c r="C11">
        <v>0.15877000299999999</v>
      </c>
      <c r="D11">
        <v>5.8430718E-2</v>
      </c>
      <c r="E11">
        <v>3.5270062999999997E-2</v>
      </c>
      <c r="F11">
        <v>5.8233777E-2</v>
      </c>
    </row>
    <row r="12" spans="1:6" x14ac:dyDescent="0.25">
      <c r="A12">
        <v>11</v>
      </c>
      <c r="B12" s="1">
        <v>42285.5</v>
      </c>
      <c r="C12">
        <v>0.53906495099999996</v>
      </c>
      <c r="D12">
        <v>0.37395659399999998</v>
      </c>
      <c r="E12">
        <v>0.722610325</v>
      </c>
      <c r="F12">
        <v>0.68510867799999997</v>
      </c>
    </row>
    <row r="13" spans="1:6" x14ac:dyDescent="0.25">
      <c r="A13">
        <v>12</v>
      </c>
      <c r="B13" s="1">
        <v>42282.333333333336</v>
      </c>
      <c r="C13">
        <v>0.48540947600000001</v>
      </c>
      <c r="D13">
        <v>0.36560934899999997</v>
      </c>
      <c r="E13">
        <v>0.42119611499999998</v>
      </c>
      <c r="F13">
        <v>0.44250302600000002</v>
      </c>
    </row>
    <row r="14" spans="1:6" x14ac:dyDescent="0.25">
      <c r="A14">
        <v>13</v>
      </c>
      <c r="B14" s="1">
        <v>42285.875</v>
      </c>
      <c r="C14">
        <v>0.44116724200000001</v>
      </c>
      <c r="D14">
        <v>0.338898164</v>
      </c>
      <c r="E14">
        <v>0.49463281599999998</v>
      </c>
      <c r="F14">
        <v>0.48905320800000002</v>
      </c>
    </row>
    <row r="15" spans="1:6" x14ac:dyDescent="0.25">
      <c r="A15">
        <v>14</v>
      </c>
      <c r="B15" s="1">
        <v>42283.416666666664</v>
      </c>
      <c r="C15">
        <v>0.91559460299999995</v>
      </c>
      <c r="D15">
        <v>0.50751252099999999</v>
      </c>
      <c r="E15">
        <v>0.75208723799999999</v>
      </c>
      <c r="F15">
        <v>0.78470870000000004</v>
      </c>
    </row>
    <row r="16" spans="1:6" x14ac:dyDescent="0.25">
      <c r="A16">
        <v>15</v>
      </c>
      <c r="B16" s="1">
        <v>42282.666666666664</v>
      </c>
      <c r="C16">
        <v>0.67618449999999997</v>
      </c>
      <c r="D16">
        <v>0.35893155300000001</v>
      </c>
      <c r="E16">
        <v>0.73044811700000001</v>
      </c>
      <c r="F16">
        <v>0.71262038800000005</v>
      </c>
    </row>
    <row r="17" spans="1:6" x14ac:dyDescent="0.25">
      <c r="A17">
        <v>16</v>
      </c>
      <c r="B17" s="1">
        <v>42287.958333333336</v>
      </c>
      <c r="C17">
        <v>0.27894571699999998</v>
      </c>
      <c r="D17">
        <v>0.17028380600000001</v>
      </c>
      <c r="E17">
        <v>0.44130175500000002</v>
      </c>
      <c r="F17">
        <v>0.40338666400000001</v>
      </c>
    </row>
    <row r="18" spans="1:6" x14ac:dyDescent="0.25">
      <c r="A18">
        <v>17</v>
      </c>
      <c r="B18" s="1">
        <v>42281.625</v>
      </c>
      <c r="C18">
        <v>0.64951364899999997</v>
      </c>
      <c r="D18">
        <v>0.40734557599999999</v>
      </c>
      <c r="E18">
        <v>0.77219287800000003</v>
      </c>
      <c r="F18">
        <v>0.74534235000000004</v>
      </c>
    </row>
    <row r="19" spans="1:6" x14ac:dyDescent="0.25">
      <c r="A19">
        <v>18</v>
      </c>
      <c r="B19" s="1">
        <v>42284.125</v>
      </c>
      <c r="C19">
        <v>7.2168179999999998E-3</v>
      </c>
      <c r="D19">
        <v>6.6777959999999997E-3</v>
      </c>
      <c r="E19">
        <v>4.8560232000000002E-2</v>
      </c>
      <c r="F19">
        <v>3.7774328000000003E-2</v>
      </c>
    </row>
    <row r="20" spans="1:6" x14ac:dyDescent="0.25">
      <c r="A20">
        <v>19</v>
      </c>
      <c r="B20" s="1">
        <v>42281.083333333336</v>
      </c>
      <c r="C20">
        <v>1.6630059999999999E-2</v>
      </c>
      <c r="D20">
        <v>2.3372286999999999E-2</v>
      </c>
      <c r="E20">
        <v>5.4353381999999999E-2</v>
      </c>
      <c r="F20">
        <v>4.5537077000000002E-2</v>
      </c>
    </row>
    <row r="21" spans="1:6" x14ac:dyDescent="0.25">
      <c r="A21">
        <v>20</v>
      </c>
      <c r="B21" s="1">
        <v>42286.958333333336</v>
      </c>
      <c r="C21">
        <v>0.22968308800000001</v>
      </c>
      <c r="D21">
        <v>0.166944908</v>
      </c>
      <c r="E21">
        <v>0.39546771200000003</v>
      </c>
      <c r="F21">
        <v>0.35938898000000002</v>
      </c>
    </row>
    <row r="22" spans="1:6" x14ac:dyDescent="0.25">
      <c r="A22">
        <v>21</v>
      </c>
      <c r="B22" s="1">
        <v>42283.583333333336</v>
      </c>
      <c r="C22">
        <v>0.73486037000000004</v>
      </c>
      <c r="D22">
        <v>0.43739565899999999</v>
      </c>
      <c r="E22">
        <v>0.77270403799999998</v>
      </c>
      <c r="F22">
        <v>0.76313088799999995</v>
      </c>
    </row>
    <row r="23" spans="1:6" x14ac:dyDescent="0.25">
      <c r="A23">
        <v>22</v>
      </c>
      <c r="B23" s="1">
        <v>42282.458333333336</v>
      </c>
      <c r="C23">
        <v>0.57044242199999995</v>
      </c>
      <c r="D23">
        <v>0.38898163600000002</v>
      </c>
      <c r="E23">
        <v>0.70216391199999995</v>
      </c>
      <c r="F23">
        <v>0.67612230900000003</v>
      </c>
    </row>
    <row r="24" spans="1:6" x14ac:dyDescent="0.25">
      <c r="A24">
        <v>23</v>
      </c>
      <c r="B24" s="1">
        <v>42286.458333333336</v>
      </c>
      <c r="C24">
        <v>0.86068402899999996</v>
      </c>
      <c r="D24">
        <v>0.48080133600000002</v>
      </c>
      <c r="E24">
        <v>0.80115862999999998</v>
      </c>
      <c r="F24">
        <v>0.810654702</v>
      </c>
    </row>
    <row r="25" spans="1:6" x14ac:dyDescent="0.25">
      <c r="A25">
        <v>24</v>
      </c>
      <c r="B25" s="1">
        <v>42281.791666666664</v>
      </c>
      <c r="C25">
        <v>0.48164417900000001</v>
      </c>
      <c r="D25">
        <v>0.26377295499999998</v>
      </c>
      <c r="E25">
        <v>0.68239904600000001</v>
      </c>
      <c r="F25">
        <v>0.63313772999999995</v>
      </c>
    </row>
    <row r="26" spans="1:6" x14ac:dyDescent="0.25">
      <c r="A26">
        <v>25</v>
      </c>
      <c r="B26" s="1">
        <v>42287.833333333336</v>
      </c>
      <c r="C26">
        <v>0.51176655199999999</v>
      </c>
      <c r="D26">
        <v>0.29549248700000003</v>
      </c>
      <c r="E26">
        <v>0.63878003100000003</v>
      </c>
      <c r="F26">
        <v>0.60775748600000001</v>
      </c>
    </row>
    <row r="27" spans="1:6" x14ac:dyDescent="0.25">
      <c r="A27">
        <v>26</v>
      </c>
      <c r="B27" s="1">
        <v>42282.625</v>
      </c>
      <c r="C27">
        <v>0.74301851299999999</v>
      </c>
      <c r="D27">
        <v>0.52253756299999998</v>
      </c>
      <c r="E27">
        <v>0.80132901700000003</v>
      </c>
      <c r="F27">
        <v>0.79532656199999996</v>
      </c>
    </row>
    <row r="28" spans="1:6" x14ac:dyDescent="0.25">
      <c r="A28">
        <v>27</v>
      </c>
      <c r="B28" s="1">
        <v>42285.666666666664</v>
      </c>
      <c r="C28">
        <v>0.68497019100000001</v>
      </c>
      <c r="D28">
        <v>0.44407345599999998</v>
      </c>
      <c r="E28">
        <v>0.84511841899999995</v>
      </c>
      <c r="F28">
        <v>0.81136519100000004</v>
      </c>
    </row>
    <row r="29" spans="1:6" x14ac:dyDescent="0.25">
      <c r="A29">
        <v>28</v>
      </c>
      <c r="B29" s="1">
        <v>42282.541666666664</v>
      </c>
      <c r="C29">
        <v>0.53090680899999998</v>
      </c>
      <c r="D29">
        <v>0.405676127</v>
      </c>
      <c r="E29">
        <v>0.59584256300000005</v>
      </c>
      <c r="F29">
        <v>0.58910057400000004</v>
      </c>
    </row>
    <row r="30" spans="1:6" x14ac:dyDescent="0.25">
      <c r="A30">
        <v>29</v>
      </c>
      <c r="B30" s="1">
        <v>42286.166666666664</v>
      </c>
      <c r="C30">
        <v>0</v>
      </c>
      <c r="D30">
        <v>1.6694489999999999E-3</v>
      </c>
      <c r="E30">
        <v>1.874255E-3</v>
      </c>
      <c r="F30">
        <v>0</v>
      </c>
    </row>
    <row r="31" spans="1:6" x14ac:dyDescent="0.25">
      <c r="A31">
        <v>30</v>
      </c>
      <c r="B31" s="1">
        <v>42284.541666666664</v>
      </c>
      <c r="C31">
        <v>0.57263884499999995</v>
      </c>
      <c r="D31">
        <v>0.50918196999999998</v>
      </c>
      <c r="E31">
        <v>0.84614073899999998</v>
      </c>
      <c r="F31">
        <v>0.79998421099999995</v>
      </c>
    </row>
    <row r="32" spans="1:6" x14ac:dyDescent="0.25">
      <c r="A32">
        <v>31</v>
      </c>
      <c r="B32" s="1">
        <v>42283.958333333336</v>
      </c>
      <c r="C32">
        <v>0.22874176299999999</v>
      </c>
      <c r="D32">
        <v>0.16026711199999999</v>
      </c>
      <c r="E32">
        <v>0.379110581</v>
      </c>
      <c r="F32">
        <v>0.345916004</v>
      </c>
    </row>
    <row r="33" spans="1:6" x14ac:dyDescent="0.25">
      <c r="A33">
        <v>32</v>
      </c>
      <c r="B33" s="1">
        <v>42287.375</v>
      </c>
      <c r="C33">
        <v>0.88139316000000001</v>
      </c>
      <c r="D33">
        <v>0.61769616000000005</v>
      </c>
      <c r="E33">
        <v>0.96200374899999996</v>
      </c>
      <c r="F33">
        <v>0.95235777099999996</v>
      </c>
    </row>
    <row r="34" spans="1:6" x14ac:dyDescent="0.25">
      <c r="A34">
        <v>33</v>
      </c>
      <c r="B34" s="1">
        <v>42283.291666666664</v>
      </c>
      <c r="C34">
        <v>0.42453718200000001</v>
      </c>
      <c r="D34">
        <v>0.26544240400000002</v>
      </c>
      <c r="E34">
        <v>0.167490203</v>
      </c>
      <c r="F34">
        <v>0.22611967799999999</v>
      </c>
    </row>
    <row r="35" spans="1:6" x14ac:dyDescent="0.25">
      <c r="A35">
        <v>34</v>
      </c>
      <c r="B35" s="1">
        <v>42286.375</v>
      </c>
      <c r="C35">
        <v>0.85723250699999998</v>
      </c>
      <c r="D35">
        <v>0.652754591</v>
      </c>
      <c r="E35">
        <v>0.75600613400000005</v>
      </c>
      <c r="F35">
        <v>0.79282669299999997</v>
      </c>
    </row>
    <row r="36" spans="1:6" x14ac:dyDescent="0.25">
      <c r="A36">
        <v>35</v>
      </c>
      <c r="B36" s="1">
        <v>42282.916666666664</v>
      </c>
      <c r="C36">
        <v>0.317853781</v>
      </c>
      <c r="D36">
        <v>0.23205342200000001</v>
      </c>
      <c r="E36">
        <v>0.59141250599999995</v>
      </c>
      <c r="F36">
        <v>0.53215620200000002</v>
      </c>
    </row>
    <row r="37" spans="1:6" x14ac:dyDescent="0.25">
      <c r="A37">
        <v>36</v>
      </c>
      <c r="B37" s="1">
        <v>42281.833333333336</v>
      </c>
      <c r="C37">
        <v>0.446815187</v>
      </c>
      <c r="D37">
        <v>0.30550918199999999</v>
      </c>
      <c r="E37">
        <v>0.55614244300000004</v>
      </c>
      <c r="F37">
        <v>0.534077154</v>
      </c>
    </row>
    <row r="38" spans="1:6" x14ac:dyDescent="0.25">
      <c r="A38">
        <v>37</v>
      </c>
      <c r="B38" s="1">
        <v>42284</v>
      </c>
      <c r="C38">
        <v>0.148729212</v>
      </c>
      <c r="D38">
        <v>9.1819699000000005E-2</v>
      </c>
      <c r="E38">
        <v>0.249787017</v>
      </c>
      <c r="F38">
        <v>0.225619704</v>
      </c>
    </row>
    <row r="39" spans="1:6" x14ac:dyDescent="0.25">
      <c r="A39">
        <v>38</v>
      </c>
      <c r="B39" s="1">
        <v>42281.208333333336</v>
      </c>
      <c r="C39">
        <v>5.4596799000000001E-2</v>
      </c>
      <c r="D39">
        <v>1.3355593000000001E-2</v>
      </c>
      <c r="E39">
        <v>1.7038680000000001E-3</v>
      </c>
      <c r="F39">
        <v>1.0223146000000001E-2</v>
      </c>
    </row>
    <row r="40" spans="1:6" x14ac:dyDescent="0.25">
      <c r="A40">
        <v>39</v>
      </c>
      <c r="B40" s="1">
        <v>42282.5</v>
      </c>
      <c r="C40">
        <v>0.46313147199999999</v>
      </c>
      <c r="D40">
        <v>0.34056761299999999</v>
      </c>
      <c r="E40">
        <v>0.69142954499999998</v>
      </c>
      <c r="F40">
        <v>0.64487395400000003</v>
      </c>
    </row>
    <row r="41" spans="1:6" x14ac:dyDescent="0.25">
      <c r="A41">
        <v>40</v>
      </c>
      <c r="B41" s="1">
        <v>42284.916666666664</v>
      </c>
      <c r="C41">
        <v>0.31816755600000002</v>
      </c>
      <c r="D41">
        <v>0.24874791299999999</v>
      </c>
      <c r="E41">
        <v>0.51405690900000001</v>
      </c>
      <c r="F41">
        <v>0.47418556899999997</v>
      </c>
    </row>
    <row r="42" spans="1:6" x14ac:dyDescent="0.25">
      <c r="A42">
        <v>41</v>
      </c>
      <c r="B42" s="1">
        <v>42282</v>
      </c>
      <c r="C42">
        <v>0.154690932</v>
      </c>
      <c r="D42">
        <v>7.6794658000000002E-2</v>
      </c>
      <c r="E42">
        <v>0.219628557</v>
      </c>
      <c r="F42">
        <v>0.20179201099999999</v>
      </c>
    </row>
    <row r="43" spans="1:6" x14ac:dyDescent="0.25">
      <c r="A43">
        <v>42</v>
      </c>
      <c r="B43" s="1">
        <v>42284.25</v>
      </c>
      <c r="C43">
        <v>0.165359272</v>
      </c>
      <c r="D43">
        <v>4.1736227000000001E-2</v>
      </c>
      <c r="E43">
        <v>3.9700118999999999E-2</v>
      </c>
      <c r="F43">
        <v>6.1049418000000001E-2</v>
      </c>
    </row>
    <row r="44" spans="1:6" x14ac:dyDescent="0.25">
      <c r="A44">
        <v>43</v>
      </c>
      <c r="B44" s="1">
        <v>42285.541666666664</v>
      </c>
      <c r="C44">
        <v>0.73203639799999998</v>
      </c>
      <c r="D44">
        <v>0.39398998299999999</v>
      </c>
      <c r="E44">
        <v>0.73504855999999996</v>
      </c>
      <c r="F44">
        <v>0.72913267699999995</v>
      </c>
    </row>
    <row r="45" spans="1:6" x14ac:dyDescent="0.25">
      <c r="A45">
        <v>44</v>
      </c>
      <c r="B45" s="1">
        <v>42286.25</v>
      </c>
      <c r="C45">
        <v>0.18042045800000001</v>
      </c>
      <c r="D45">
        <v>6.1769615999999999E-2</v>
      </c>
      <c r="E45">
        <v>3.9700118999999999E-2</v>
      </c>
      <c r="F45">
        <v>6.5628124999999995E-2</v>
      </c>
    </row>
    <row r="46" spans="1:6" x14ac:dyDescent="0.25">
      <c r="A46">
        <v>45</v>
      </c>
      <c r="B46" s="1">
        <v>42287.666666666664</v>
      </c>
      <c r="C46">
        <v>0.73391904600000002</v>
      </c>
      <c r="D46">
        <v>1</v>
      </c>
      <c r="E46">
        <v>0.90799114000000003</v>
      </c>
      <c r="F46">
        <v>0.92508288999999999</v>
      </c>
    </row>
    <row r="47" spans="1:6" x14ac:dyDescent="0.25">
      <c r="A47">
        <v>46</v>
      </c>
      <c r="B47" s="1">
        <v>42287.916666666664</v>
      </c>
      <c r="C47">
        <v>0.37150925600000001</v>
      </c>
      <c r="D47">
        <v>0.30217028400000001</v>
      </c>
      <c r="E47">
        <v>0.63264610700000001</v>
      </c>
      <c r="F47">
        <v>0.58017999099999995</v>
      </c>
    </row>
    <row r="48" spans="1:6" x14ac:dyDescent="0.25">
      <c r="A48">
        <v>47</v>
      </c>
      <c r="B48" s="1">
        <v>42283.875</v>
      </c>
      <c r="C48">
        <v>0.39629745799999999</v>
      </c>
      <c r="D48">
        <v>0.24874791299999999</v>
      </c>
      <c r="E48">
        <v>0.63622422899999997</v>
      </c>
      <c r="F48">
        <v>0.58162728299999999</v>
      </c>
    </row>
    <row r="49" spans="1:6" x14ac:dyDescent="0.25">
      <c r="A49">
        <v>48</v>
      </c>
      <c r="B49" s="1">
        <v>42281.375</v>
      </c>
      <c r="C49">
        <v>0.72764355199999997</v>
      </c>
      <c r="D49">
        <v>0.39899833099999998</v>
      </c>
      <c r="E49">
        <v>0.53501448299999999</v>
      </c>
      <c r="F49">
        <v>0.57444344999999997</v>
      </c>
    </row>
    <row r="50" spans="1:6" x14ac:dyDescent="0.25">
      <c r="A50">
        <v>49</v>
      </c>
      <c r="B50" s="1">
        <v>42285.708333333336</v>
      </c>
      <c r="C50">
        <v>0.67900847200000003</v>
      </c>
      <c r="D50">
        <v>0.52253756299999998</v>
      </c>
      <c r="E50">
        <v>0.84937808800000003</v>
      </c>
      <c r="F50">
        <v>0.82169359500000005</v>
      </c>
    </row>
    <row r="51" spans="1:6" x14ac:dyDescent="0.25">
      <c r="A51">
        <v>50</v>
      </c>
      <c r="B51" s="1">
        <v>42282.375</v>
      </c>
      <c r="C51">
        <v>0.39347348599999998</v>
      </c>
      <c r="D51">
        <v>0.405676127</v>
      </c>
      <c r="E51">
        <v>0.55069006600000003</v>
      </c>
      <c r="F51">
        <v>0.53118256900000005</v>
      </c>
    </row>
    <row r="52" spans="1:6" x14ac:dyDescent="0.25">
      <c r="A52">
        <v>51</v>
      </c>
      <c r="B52" s="1">
        <v>42287.083333333336</v>
      </c>
      <c r="C52">
        <v>3.3887669000000002E-2</v>
      </c>
      <c r="D52">
        <v>5.0083471999999997E-2</v>
      </c>
      <c r="E52">
        <v>6.8836257999999997E-2</v>
      </c>
      <c r="F52">
        <v>6.2351981000000001E-2</v>
      </c>
    </row>
    <row r="53" spans="1:6" x14ac:dyDescent="0.25">
      <c r="A53">
        <v>52</v>
      </c>
      <c r="B53" s="1">
        <v>42283.666666666664</v>
      </c>
      <c r="C53">
        <v>0.77219956099999998</v>
      </c>
      <c r="D53">
        <v>0.46577629399999998</v>
      </c>
      <c r="E53">
        <v>0.83779178700000001</v>
      </c>
      <c r="F53">
        <v>0.82256196999999998</v>
      </c>
    </row>
    <row r="54" spans="1:6" x14ac:dyDescent="0.25">
      <c r="A54">
        <v>53</v>
      </c>
      <c r="B54" s="1">
        <v>42287.458333333336</v>
      </c>
      <c r="C54">
        <v>0.77251333499999997</v>
      </c>
      <c r="D54">
        <v>0.44741235400000001</v>
      </c>
      <c r="E54">
        <v>0.80269211100000004</v>
      </c>
      <c r="F54">
        <v>0.79362928300000002</v>
      </c>
    </row>
    <row r="55" spans="1:6" x14ac:dyDescent="0.25">
      <c r="A55">
        <v>54</v>
      </c>
      <c r="B55" s="1">
        <v>42284.041666666664</v>
      </c>
      <c r="C55">
        <v>8.3150297999999997E-2</v>
      </c>
      <c r="D55">
        <v>6.8447411999999999E-2</v>
      </c>
      <c r="E55">
        <v>0.136650196</v>
      </c>
      <c r="F55">
        <v>0.124861849</v>
      </c>
    </row>
    <row r="56" spans="1:6" x14ac:dyDescent="0.25">
      <c r="A56">
        <v>55</v>
      </c>
      <c r="B56" s="1">
        <v>42286.208333333336</v>
      </c>
      <c r="C56">
        <v>6.8402886999999996E-2</v>
      </c>
      <c r="D56">
        <v>1.0016694E-2</v>
      </c>
      <c r="E56">
        <v>8.3489519999999998E-3</v>
      </c>
      <c r="F56">
        <v>1.7328034999999999E-2</v>
      </c>
    </row>
    <row r="57" spans="1:6" x14ac:dyDescent="0.25">
      <c r="A57">
        <v>56</v>
      </c>
      <c r="B57" s="1">
        <v>42283.833333333336</v>
      </c>
      <c r="C57">
        <v>0.484781927</v>
      </c>
      <c r="D57">
        <v>0.30550918199999999</v>
      </c>
      <c r="E57">
        <v>0.63298688000000003</v>
      </c>
      <c r="F57">
        <v>0.59978422200000003</v>
      </c>
    </row>
    <row r="58" spans="1:6" x14ac:dyDescent="0.25">
      <c r="A58">
        <v>57</v>
      </c>
      <c r="B58" s="1">
        <v>42282.25</v>
      </c>
      <c r="C58">
        <v>0.13900219599999999</v>
      </c>
      <c r="D58">
        <v>4.1736227000000001E-2</v>
      </c>
      <c r="E58">
        <v>2.6750724E-2</v>
      </c>
      <c r="F58">
        <v>4.6629125E-2</v>
      </c>
    </row>
    <row r="59" spans="1:6" x14ac:dyDescent="0.25">
      <c r="A59">
        <v>58</v>
      </c>
      <c r="B59" s="1">
        <v>42281.958333333336</v>
      </c>
      <c r="C59">
        <v>0.218387198</v>
      </c>
      <c r="D59">
        <v>0.153589316</v>
      </c>
      <c r="E59">
        <v>0.36888737399999999</v>
      </c>
      <c r="F59">
        <v>0.335600758</v>
      </c>
    </row>
    <row r="60" spans="1:6" x14ac:dyDescent="0.25">
      <c r="A60">
        <v>59</v>
      </c>
      <c r="B60" s="1">
        <v>42286.833333333336</v>
      </c>
      <c r="C60">
        <v>0.48572325100000002</v>
      </c>
      <c r="D60">
        <v>0.38564273799999998</v>
      </c>
      <c r="E60">
        <v>0.61969671199999998</v>
      </c>
      <c r="F60">
        <v>0.597889585</v>
      </c>
    </row>
    <row r="61" spans="1:6" x14ac:dyDescent="0.25">
      <c r="A61">
        <v>60</v>
      </c>
      <c r="B61" s="1">
        <v>42281.458333333336</v>
      </c>
      <c r="C61">
        <v>0.796673988</v>
      </c>
      <c r="D61">
        <v>0.41736226999999998</v>
      </c>
      <c r="E61">
        <v>0.69858578999999998</v>
      </c>
      <c r="F61">
        <v>0.71421241000000002</v>
      </c>
    </row>
    <row r="62" spans="1:6" x14ac:dyDescent="0.25">
      <c r="A62">
        <v>61</v>
      </c>
      <c r="B62" s="1">
        <v>42285.583333333336</v>
      </c>
      <c r="C62">
        <v>0.70097270199999995</v>
      </c>
      <c r="D62">
        <v>0.42570951600000001</v>
      </c>
      <c r="E62">
        <v>0.79979553599999997</v>
      </c>
      <c r="F62">
        <v>0.77716962300000003</v>
      </c>
    </row>
    <row r="63" spans="1:6" x14ac:dyDescent="0.25">
      <c r="A63">
        <v>62</v>
      </c>
      <c r="B63" s="1">
        <v>42287.791666666664</v>
      </c>
      <c r="C63">
        <v>0.63288359000000005</v>
      </c>
      <c r="D63">
        <v>0.30717863099999998</v>
      </c>
      <c r="E63">
        <v>0.76708127400000004</v>
      </c>
      <c r="F63">
        <v>0.72834324500000003</v>
      </c>
    </row>
    <row r="64" spans="1:6" x14ac:dyDescent="0.25">
      <c r="A64">
        <v>63</v>
      </c>
      <c r="B64" s="1">
        <v>42285.833333333336</v>
      </c>
      <c r="C64">
        <v>0.51584562300000003</v>
      </c>
      <c r="D64">
        <v>0.28547579299999998</v>
      </c>
      <c r="E64">
        <v>0.72278071200000005</v>
      </c>
      <c r="F64">
        <v>0.67228040600000005</v>
      </c>
    </row>
    <row r="65" spans="1:6" x14ac:dyDescent="0.25">
      <c r="A65">
        <v>64</v>
      </c>
      <c r="B65" s="1">
        <v>42282.166666666664</v>
      </c>
      <c r="C65">
        <v>3.1377470000000002E-3</v>
      </c>
      <c r="D65">
        <v>1.8363939999999999E-2</v>
      </c>
      <c r="E65">
        <v>4.089283E-3</v>
      </c>
      <c r="F65">
        <v>3.9471610000000002E-3</v>
      </c>
    </row>
    <row r="66" spans="1:6" x14ac:dyDescent="0.25">
      <c r="A66">
        <v>65</v>
      </c>
      <c r="B66" s="1">
        <v>42282.291666666664</v>
      </c>
      <c r="C66">
        <v>0.427988704</v>
      </c>
      <c r="D66">
        <v>0.27879799700000002</v>
      </c>
      <c r="E66">
        <v>0.15028113800000001</v>
      </c>
      <c r="F66">
        <v>0.21477816999999999</v>
      </c>
    </row>
    <row r="67" spans="1:6" x14ac:dyDescent="0.25">
      <c r="A67">
        <v>66</v>
      </c>
      <c r="B67" s="1">
        <v>42285.333333333336</v>
      </c>
      <c r="C67">
        <v>0.96297458400000002</v>
      </c>
      <c r="D67">
        <v>0.66277128500000004</v>
      </c>
      <c r="E67">
        <v>1</v>
      </c>
      <c r="F67">
        <v>1</v>
      </c>
    </row>
    <row r="68" spans="1:6" x14ac:dyDescent="0.25">
      <c r="A68">
        <v>67</v>
      </c>
      <c r="B68" s="1">
        <v>42284.833333333336</v>
      </c>
      <c r="C68">
        <v>0.70536554799999995</v>
      </c>
      <c r="D68">
        <v>0.36227045099999999</v>
      </c>
      <c r="E68">
        <v>0.72925541000000005</v>
      </c>
      <c r="F68">
        <v>0.71693595099999996</v>
      </c>
    </row>
    <row r="69" spans="1:6" x14ac:dyDescent="0.25">
      <c r="A69">
        <v>68</v>
      </c>
      <c r="B69" s="1">
        <v>42287.125</v>
      </c>
      <c r="C69">
        <v>4.0790710000000001E-3</v>
      </c>
      <c r="D69">
        <v>0</v>
      </c>
      <c r="E69">
        <v>2.1127960000000001E-2</v>
      </c>
      <c r="F69">
        <v>1.5380769000000001E-2</v>
      </c>
    </row>
    <row r="70" spans="1:6" x14ac:dyDescent="0.25">
      <c r="A70">
        <v>69</v>
      </c>
      <c r="B70" s="1">
        <v>42281.5</v>
      </c>
      <c r="C70">
        <v>0.62692186999999999</v>
      </c>
      <c r="D70">
        <v>0.35559265400000001</v>
      </c>
      <c r="E70">
        <v>0.62105980599999999</v>
      </c>
      <c r="F70">
        <v>0.61954633999999997</v>
      </c>
    </row>
    <row r="71" spans="1:6" x14ac:dyDescent="0.25">
      <c r="A71">
        <v>70</v>
      </c>
      <c r="B71" s="1">
        <v>42283.5</v>
      </c>
      <c r="C71">
        <v>0.67900847200000003</v>
      </c>
      <c r="D71">
        <v>0.38230384000000001</v>
      </c>
      <c r="E71">
        <v>0.73453740000000001</v>
      </c>
      <c r="F71">
        <v>0.71864638700000005</v>
      </c>
    </row>
    <row r="72" spans="1:6" x14ac:dyDescent="0.25">
      <c r="A72">
        <v>71</v>
      </c>
      <c r="B72" s="1">
        <v>42281.333333333336</v>
      </c>
      <c r="C72">
        <v>0.59679949799999998</v>
      </c>
      <c r="D72">
        <v>0.31886477499999999</v>
      </c>
      <c r="E72">
        <v>0.38762992000000002</v>
      </c>
      <c r="F72">
        <v>0.43047734300000001</v>
      </c>
    </row>
    <row r="73" spans="1:6" x14ac:dyDescent="0.25">
      <c r="A73">
        <v>72</v>
      </c>
      <c r="B73" s="1">
        <v>42285.291666666664</v>
      </c>
      <c r="C73">
        <v>0.44650141199999999</v>
      </c>
      <c r="D73">
        <v>0.46076794700000001</v>
      </c>
      <c r="E73">
        <v>0.34298858399999999</v>
      </c>
      <c r="F73">
        <v>0.38533498199999999</v>
      </c>
    </row>
    <row r="74" spans="1:6" x14ac:dyDescent="0.25">
      <c r="A74">
        <v>73</v>
      </c>
      <c r="B74" s="1">
        <v>42287.541666666664</v>
      </c>
      <c r="C74">
        <v>0.70536554799999995</v>
      </c>
      <c r="D74">
        <v>0.449081803</v>
      </c>
      <c r="E74">
        <v>0.73726358800000003</v>
      </c>
      <c r="F74">
        <v>0.73201410499999997</v>
      </c>
    </row>
    <row r="75" spans="1:6" x14ac:dyDescent="0.25">
      <c r="A75">
        <v>74</v>
      </c>
      <c r="B75" s="1">
        <v>42284.875</v>
      </c>
      <c r="C75">
        <v>0.47003451499999999</v>
      </c>
      <c r="D75">
        <v>0.247078464</v>
      </c>
      <c r="E75">
        <v>0.62548986200000001</v>
      </c>
      <c r="F75">
        <v>0.58553497200000004</v>
      </c>
    </row>
    <row r="76" spans="1:6" x14ac:dyDescent="0.25">
      <c r="A76">
        <v>75</v>
      </c>
      <c r="B76" s="1">
        <v>42284.458333333336</v>
      </c>
      <c r="C76">
        <v>0.81142139899999999</v>
      </c>
      <c r="D76">
        <v>0.39398998299999999</v>
      </c>
      <c r="E76">
        <v>0.81359686499999995</v>
      </c>
      <c r="F76">
        <v>0.80310246799999996</v>
      </c>
    </row>
    <row r="77" spans="1:6" x14ac:dyDescent="0.25">
      <c r="A77">
        <v>76</v>
      </c>
      <c r="B77" s="1">
        <v>42287.25</v>
      </c>
      <c r="C77">
        <v>0.18387197999999999</v>
      </c>
      <c r="D77">
        <v>6.8447411999999999E-2</v>
      </c>
      <c r="E77">
        <v>3.2032713999999997E-2</v>
      </c>
      <c r="F77">
        <v>6.0970475000000003E-2</v>
      </c>
    </row>
    <row r="78" spans="1:6" x14ac:dyDescent="0.25">
      <c r="A78">
        <v>77</v>
      </c>
      <c r="B78" s="1">
        <v>42287.041666666664</v>
      </c>
      <c r="C78">
        <v>6.8402886999999996E-2</v>
      </c>
      <c r="D78">
        <v>8.5141903000000005E-2</v>
      </c>
      <c r="E78">
        <v>0.136650196</v>
      </c>
      <c r="F78">
        <v>0.124098732</v>
      </c>
    </row>
    <row r="79" spans="1:6" x14ac:dyDescent="0.25">
      <c r="A79">
        <v>78</v>
      </c>
      <c r="B79" s="1">
        <v>42281.25</v>
      </c>
      <c r="C79">
        <v>0.15877000299999999</v>
      </c>
      <c r="D79">
        <v>6.0100167000000003E-2</v>
      </c>
      <c r="E79">
        <v>4.4300562000000002E-2</v>
      </c>
      <c r="F79">
        <v>6.5378138000000002E-2</v>
      </c>
    </row>
    <row r="80" spans="1:6" x14ac:dyDescent="0.25">
      <c r="A80">
        <v>79</v>
      </c>
      <c r="B80" s="1">
        <v>42282.708333333336</v>
      </c>
      <c r="C80">
        <v>0.72952620000000001</v>
      </c>
      <c r="D80">
        <v>0.42904841399999999</v>
      </c>
      <c r="E80">
        <v>0.834724825</v>
      </c>
      <c r="F80">
        <v>0.80927319600000003</v>
      </c>
    </row>
    <row r="81" spans="1:6" x14ac:dyDescent="0.25">
      <c r="A81">
        <v>80</v>
      </c>
      <c r="B81" s="1">
        <v>42287.291666666664</v>
      </c>
      <c r="C81">
        <v>0.64010040800000001</v>
      </c>
      <c r="D81">
        <v>0.392320534</v>
      </c>
      <c r="E81">
        <v>0.26307718499999999</v>
      </c>
      <c r="F81">
        <v>0.34908688999999998</v>
      </c>
    </row>
    <row r="82" spans="1:6" x14ac:dyDescent="0.25">
      <c r="A82">
        <v>81</v>
      </c>
      <c r="B82" s="1">
        <v>42284.291666666664</v>
      </c>
      <c r="C82">
        <v>0.48227172899999998</v>
      </c>
      <c r="D82">
        <v>0.27712854799999997</v>
      </c>
      <c r="E82">
        <v>0.17430567399999999</v>
      </c>
      <c r="F82">
        <v>0.24226356499999999</v>
      </c>
    </row>
    <row r="83" spans="1:6" x14ac:dyDescent="0.25">
      <c r="A83">
        <v>82</v>
      </c>
      <c r="B83" s="1">
        <v>42282.958333333336</v>
      </c>
      <c r="C83">
        <v>0.22654534000000001</v>
      </c>
      <c r="D83">
        <v>0.115191987</v>
      </c>
      <c r="E83">
        <v>0.38728914599999997</v>
      </c>
      <c r="F83">
        <v>0.34724488199999998</v>
      </c>
    </row>
    <row r="84" spans="1:6" x14ac:dyDescent="0.25">
      <c r="A84">
        <v>83</v>
      </c>
      <c r="B84" s="1">
        <v>42285.458333333336</v>
      </c>
      <c r="C84">
        <v>0.707248196</v>
      </c>
      <c r="D84">
        <v>0.42237061799999998</v>
      </c>
      <c r="E84">
        <v>0.754131879</v>
      </c>
      <c r="F84">
        <v>0.74261880999999996</v>
      </c>
    </row>
    <row r="85" spans="1:6" x14ac:dyDescent="0.25">
      <c r="A85">
        <v>84</v>
      </c>
      <c r="B85" s="1">
        <v>42283.625</v>
      </c>
      <c r="C85">
        <v>0.79855663600000004</v>
      </c>
      <c r="D85">
        <v>0.40734557599999999</v>
      </c>
      <c r="E85">
        <v>0.84784460699999997</v>
      </c>
      <c r="F85">
        <v>0.82875901299999999</v>
      </c>
    </row>
    <row r="86" spans="1:6" x14ac:dyDescent="0.25">
      <c r="A86">
        <v>85</v>
      </c>
      <c r="B86" s="1">
        <v>42284.583333333336</v>
      </c>
      <c r="C86">
        <v>0.86413555099999995</v>
      </c>
      <c r="D86">
        <v>0.54090150299999995</v>
      </c>
      <c r="E86">
        <v>0.90134605599999995</v>
      </c>
      <c r="F86">
        <v>0.89475553900000004</v>
      </c>
    </row>
    <row r="87" spans="1:6" x14ac:dyDescent="0.25">
      <c r="A87">
        <v>86</v>
      </c>
      <c r="B87" s="1">
        <v>42284.333333333336</v>
      </c>
      <c r="C87">
        <v>0.76843426400000003</v>
      </c>
      <c r="D87">
        <v>0.47579298799999997</v>
      </c>
      <c r="E87">
        <v>0.58033736599999997</v>
      </c>
      <c r="F87">
        <v>0.62415136000000004</v>
      </c>
    </row>
    <row r="88" spans="1:6" x14ac:dyDescent="0.25">
      <c r="A88">
        <v>87</v>
      </c>
      <c r="B88" s="1">
        <v>42283.458333333336</v>
      </c>
      <c r="C88">
        <v>0.83966112299999995</v>
      </c>
      <c r="D88">
        <v>0.45409015000000003</v>
      </c>
      <c r="E88">
        <v>0.79723973400000003</v>
      </c>
      <c r="F88">
        <v>0.801365718</v>
      </c>
    </row>
    <row r="89" spans="1:6" x14ac:dyDescent="0.25">
      <c r="A89">
        <v>88</v>
      </c>
      <c r="B89" s="1">
        <v>42282.041666666664</v>
      </c>
      <c r="C89">
        <v>6.0872294E-2</v>
      </c>
      <c r="D89">
        <v>4.8414023E-2</v>
      </c>
      <c r="E89">
        <v>0.115181462</v>
      </c>
      <c r="F89">
        <v>0.102494606</v>
      </c>
    </row>
    <row r="90" spans="1:6" x14ac:dyDescent="0.25">
      <c r="A90">
        <v>89</v>
      </c>
      <c r="B90" s="1">
        <v>42285.208333333336</v>
      </c>
      <c r="C90">
        <v>5.6793221999999997E-2</v>
      </c>
      <c r="D90">
        <v>1.6694490999999999E-2</v>
      </c>
      <c r="E90">
        <v>0</v>
      </c>
      <c r="F90">
        <v>9.6179149999999995E-3</v>
      </c>
    </row>
    <row r="91" spans="1:6" x14ac:dyDescent="0.25">
      <c r="A91">
        <v>90</v>
      </c>
      <c r="B91" s="1">
        <v>42285.916666666664</v>
      </c>
      <c r="C91">
        <v>0.30310637000000001</v>
      </c>
      <c r="D91">
        <v>0.28046744600000001</v>
      </c>
      <c r="E91">
        <v>0.52734707800000002</v>
      </c>
      <c r="F91">
        <v>0.485171833</v>
      </c>
    </row>
    <row r="92" spans="1:6" x14ac:dyDescent="0.25">
      <c r="A92">
        <v>91</v>
      </c>
      <c r="B92" s="1">
        <v>42284.708333333336</v>
      </c>
      <c r="C92">
        <v>0.81769689400000001</v>
      </c>
      <c r="D92">
        <v>0.65609348899999997</v>
      </c>
      <c r="E92">
        <v>0.83080592900000005</v>
      </c>
      <c r="F92">
        <v>0.84429766900000003</v>
      </c>
    </row>
    <row r="93" spans="1:6" x14ac:dyDescent="0.25">
      <c r="A93">
        <v>92</v>
      </c>
      <c r="B93" s="1">
        <v>42284.208333333336</v>
      </c>
      <c r="C93">
        <v>6.0244744000000003E-2</v>
      </c>
      <c r="D93">
        <v>1.1686144000000001E-2</v>
      </c>
      <c r="E93">
        <v>1.6357131E-2</v>
      </c>
      <c r="F93">
        <v>2.2314614999999999E-2</v>
      </c>
    </row>
    <row r="94" spans="1:6" x14ac:dyDescent="0.25">
      <c r="A94">
        <v>93</v>
      </c>
      <c r="B94" s="1">
        <v>42286.125</v>
      </c>
      <c r="C94">
        <v>2.1964229999999999E-3</v>
      </c>
      <c r="D94">
        <v>6.6777959999999997E-3</v>
      </c>
      <c r="E94">
        <v>1.9424093E-2</v>
      </c>
      <c r="F94">
        <v>1.4433451E-2</v>
      </c>
    </row>
    <row r="95" spans="1:6" x14ac:dyDescent="0.25">
      <c r="A95">
        <v>94</v>
      </c>
      <c r="B95" s="1">
        <v>42285.958333333336</v>
      </c>
      <c r="C95">
        <v>0.18983369899999999</v>
      </c>
      <c r="D95">
        <v>0.16360601</v>
      </c>
      <c r="E95">
        <v>0.38268870300000002</v>
      </c>
      <c r="F95">
        <v>0.34249513199999998</v>
      </c>
    </row>
    <row r="96" spans="1:6" x14ac:dyDescent="0.25">
      <c r="A96">
        <v>95</v>
      </c>
      <c r="B96" s="1">
        <v>42285.083333333336</v>
      </c>
      <c r="C96">
        <v>2.2905554000000002E-2</v>
      </c>
      <c r="D96">
        <v>2.6711184999999998E-2</v>
      </c>
      <c r="E96">
        <v>6.9177031999999999E-2</v>
      </c>
      <c r="F96">
        <v>5.8378505999999997E-2</v>
      </c>
    </row>
    <row r="97" spans="1:6" x14ac:dyDescent="0.25">
      <c r="A97">
        <v>96</v>
      </c>
      <c r="B97" s="1">
        <v>42283.791666666664</v>
      </c>
      <c r="C97">
        <v>0.60181989300000005</v>
      </c>
      <c r="D97">
        <v>0.30050083500000002</v>
      </c>
      <c r="E97">
        <v>0.80575907300000005</v>
      </c>
      <c r="F97">
        <v>0.75231566800000005</v>
      </c>
    </row>
    <row r="98" spans="1:6" x14ac:dyDescent="0.25">
      <c r="A98">
        <v>97</v>
      </c>
      <c r="B98" s="1">
        <v>42281.125</v>
      </c>
      <c r="C98">
        <v>1.255099E-3</v>
      </c>
      <c r="D98">
        <v>6.6777959999999997E-3</v>
      </c>
      <c r="E98">
        <v>2.0787186999999999E-2</v>
      </c>
      <c r="F98">
        <v>1.5328141E-2</v>
      </c>
    </row>
    <row r="99" spans="1:6" x14ac:dyDescent="0.25">
      <c r="A99">
        <v>98</v>
      </c>
      <c r="B99" s="1">
        <v>42283.375</v>
      </c>
      <c r="C99">
        <v>0.82522748700000004</v>
      </c>
      <c r="D99">
        <v>0.49248747900000001</v>
      </c>
      <c r="E99">
        <v>0.60368035399999997</v>
      </c>
      <c r="F99">
        <v>0.65341297799999998</v>
      </c>
    </row>
    <row r="100" spans="1:6" x14ac:dyDescent="0.25">
      <c r="A100">
        <v>99</v>
      </c>
      <c r="B100" s="1">
        <v>42284.791666666664</v>
      </c>
      <c r="C100">
        <v>0.74803890799999995</v>
      </c>
      <c r="D100">
        <v>0.392320534</v>
      </c>
      <c r="E100">
        <v>0.85960129500000004</v>
      </c>
      <c r="F100">
        <v>0.82782485100000003</v>
      </c>
    </row>
    <row r="101" spans="1:6" x14ac:dyDescent="0.25">
      <c r="A101">
        <v>100</v>
      </c>
      <c r="B101" s="1">
        <v>42285.416666666664</v>
      </c>
      <c r="C101">
        <v>0.74113586399999998</v>
      </c>
      <c r="D101">
        <v>0.49248747900000001</v>
      </c>
      <c r="E101">
        <v>0.80081785699999997</v>
      </c>
      <c r="F101">
        <v>0.79153728800000001</v>
      </c>
    </row>
    <row r="102" spans="1:6" x14ac:dyDescent="0.25">
      <c r="A102">
        <v>101</v>
      </c>
      <c r="B102" s="1">
        <v>42287.166666666664</v>
      </c>
      <c r="C102">
        <v>8.7856919999999995E-3</v>
      </c>
      <c r="D102">
        <v>1.6694489999999999E-3</v>
      </c>
      <c r="E102">
        <v>1.874255E-3</v>
      </c>
      <c r="F102">
        <v>1.473607E-3</v>
      </c>
    </row>
    <row r="103" spans="1:6" x14ac:dyDescent="0.25">
      <c r="A103">
        <v>102</v>
      </c>
      <c r="B103" s="1">
        <v>42283.083333333336</v>
      </c>
      <c r="C103">
        <v>2.1964230000000001E-2</v>
      </c>
      <c r="D103">
        <v>2.3372286999999999E-2</v>
      </c>
      <c r="E103">
        <v>7.6674049999999994E-2</v>
      </c>
      <c r="F103">
        <v>6.3667702000000007E-2</v>
      </c>
    </row>
    <row r="104" spans="1:6" x14ac:dyDescent="0.25">
      <c r="A104">
        <v>103</v>
      </c>
      <c r="B104" s="1">
        <v>42286.041666666664</v>
      </c>
      <c r="C104">
        <v>6.1499842999999998E-2</v>
      </c>
      <c r="D104">
        <v>5.0083471999999997E-2</v>
      </c>
      <c r="E104">
        <v>0.142443346</v>
      </c>
      <c r="F104">
        <v>0.12382243</v>
      </c>
    </row>
    <row r="105" spans="1:6" x14ac:dyDescent="0.25">
      <c r="A105">
        <v>104</v>
      </c>
      <c r="B105" s="1">
        <v>42287.875</v>
      </c>
      <c r="C105">
        <v>0.47536868500000001</v>
      </c>
      <c r="D105">
        <v>0.29382303799999998</v>
      </c>
      <c r="E105">
        <v>0.60725847700000002</v>
      </c>
      <c r="F105">
        <v>0.57714067700000005</v>
      </c>
    </row>
    <row r="106" spans="1:6" x14ac:dyDescent="0.25">
      <c r="A106">
        <v>105</v>
      </c>
      <c r="B106" s="1">
        <v>42284.5</v>
      </c>
      <c r="C106">
        <v>0.70787574499999995</v>
      </c>
      <c r="D106">
        <v>0.40734557599999999</v>
      </c>
      <c r="E106">
        <v>0.76009541700000005</v>
      </c>
      <c r="F106">
        <v>0.74578969500000003</v>
      </c>
    </row>
    <row r="107" spans="1:6" x14ac:dyDescent="0.25">
      <c r="A107">
        <v>106</v>
      </c>
      <c r="B107" s="1">
        <v>42286.333333333336</v>
      </c>
      <c r="C107">
        <v>1</v>
      </c>
      <c r="D107">
        <v>0.69115192000000003</v>
      </c>
      <c r="E107">
        <v>0.95041744800000005</v>
      </c>
      <c r="F107">
        <v>0.97083048299999997</v>
      </c>
    </row>
    <row r="108" spans="1:6" x14ac:dyDescent="0.25">
      <c r="A108">
        <v>107</v>
      </c>
      <c r="B108" s="1">
        <v>42285.625</v>
      </c>
      <c r="C108">
        <v>0.63068716700000005</v>
      </c>
      <c r="D108">
        <v>0.43739565899999999</v>
      </c>
      <c r="E108">
        <v>0.80882603500000005</v>
      </c>
      <c r="F108">
        <v>0.773551392</v>
      </c>
    </row>
    <row r="109" spans="1:6" x14ac:dyDescent="0.25">
      <c r="A109">
        <v>108</v>
      </c>
      <c r="B109" s="1">
        <v>42285</v>
      </c>
      <c r="C109">
        <v>0.13837464699999999</v>
      </c>
      <c r="D109">
        <v>7.5125208999999998E-2</v>
      </c>
      <c r="E109">
        <v>0.25881751600000003</v>
      </c>
      <c r="F109">
        <v>0.22914583399999999</v>
      </c>
    </row>
    <row r="110" spans="1:6" x14ac:dyDescent="0.25">
      <c r="A110">
        <v>109</v>
      </c>
      <c r="B110" s="1">
        <v>42283.125</v>
      </c>
      <c r="C110">
        <v>1.066834E-2</v>
      </c>
      <c r="D110">
        <v>8.3472449999999997E-3</v>
      </c>
      <c r="E110">
        <v>3.9018572000000001E-2</v>
      </c>
      <c r="F110">
        <v>3.1156255000000001E-2</v>
      </c>
    </row>
    <row r="111" spans="1:6" x14ac:dyDescent="0.25">
      <c r="A111">
        <v>110</v>
      </c>
      <c r="B111" s="1">
        <v>42281.416666666664</v>
      </c>
      <c r="C111">
        <v>0.84781926600000002</v>
      </c>
      <c r="D111">
        <v>0.44741235400000001</v>
      </c>
      <c r="E111">
        <v>0.66348611300000004</v>
      </c>
      <c r="F111">
        <v>0.69876585400000002</v>
      </c>
    </row>
    <row r="112" spans="1:6" x14ac:dyDescent="0.25">
      <c r="A112">
        <v>111</v>
      </c>
      <c r="B112" s="1">
        <v>42282.833333333336</v>
      </c>
      <c r="C112">
        <v>0.51615939799999999</v>
      </c>
      <c r="D112">
        <v>0.312186978</v>
      </c>
      <c r="E112">
        <v>0.62344522099999999</v>
      </c>
      <c r="F112">
        <v>0.59836324399999996</v>
      </c>
    </row>
    <row r="113" spans="1:6" x14ac:dyDescent="0.25">
      <c r="A113">
        <v>112</v>
      </c>
      <c r="B113" s="1">
        <v>42287.5</v>
      </c>
      <c r="C113">
        <v>0.68842171299999999</v>
      </c>
      <c r="D113">
        <v>0.35559265400000001</v>
      </c>
      <c r="E113">
        <v>0.76691088799999996</v>
      </c>
      <c r="F113">
        <v>0.74248723800000005</v>
      </c>
    </row>
    <row r="114" spans="1:6" x14ac:dyDescent="0.25">
      <c r="A114">
        <v>113</v>
      </c>
      <c r="B114" s="1">
        <v>42286.083333333336</v>
      </c>
      <c r="C114">
        <v>3.8280515000000001E-2</v>
      </c>
      <c r="D114">
        <v>1.8363939999999999E-2</v>
      </c>
      <c r="E114">
        <v>6.7984323999999999E-2</v>
      </c>
      <c r="F114">
        <v>5.9181096000000002E-2</v>
      </c>
    </row>
    <row r="115" spans="1:6" x14ac:dyDescent="0.25">
      <c r="A115">
        <v>114</v>
      </c>
      <c r="B115" s="1">
        <v>42281.916666666664</v>
      </c>
      <c r="C115">
        <v>0.317226232</v>
      </c>
      <c r="D115">
        <v>0.233722871</v>
      </c>
      <c r="E115">
        <v>0.51882773900000001</v>
      </c>
      <c r="F115">
        <v>0.47617230700000002</v>
      </c>
    </row>
    <row r="116" spans="1:6" x14ac:dyDescent="0.25">
      <c r="A116">
        <v>115</v>
      </c>
      <c r="B116" s="1">
        <v>42283.041666666664</v>
      </c>
      <c r="C116">
        <v>7.7188578999999993E-2</v>
      </c>
      <c r="D116">
        <v>5.6761269000000003E-2</v>
      </c>
      <c r="E116">
        <v>0.13239052600000001</v>
      </c>
      <c r="F116">
        <v>0.11937529600000001</v>
      </c>
    </row>
    <row r="117" spans="1:6" x14ac:dyDescent="0.25">
      <c r="A117">
        <v>116</v>
      </c>
      <c r="B117" s="1">
        <v>42281.666666666664</v>
      </c>
      <c r="C117">
        <v>0.47285848800000002</v>
      </c>
      <c r="D117">
        <v>0.44407345599999998</v>
      </c>
      <c r="E117">
        <v>0.78991310299999995</v>
      </c>
      <c r="F117">
        <v>0.73315878099999998</v>
      </c>
    </row>
    <row r="118" spans="1:6" x14ac:dyDescent="0.25">
      <c r="A118">
        <v>117</v>
      </c>
      <c r="B118" s="1">
        <v>42288</v>
      </c>
      <c r="C118">
        <v>0.159397553</v>
      </c>
      <c r="D118">
        <v>0.116861436</v>
      </c>
      <c r="E118">
        <v>0.26478105299999999</v>
      </c>
      <c r="F118">
        <v>0.24155307600000001</v>
      </c>
    </row>
    <row r="119" spans="1:6" x14ac:dyDescent="0.25">
      <c r="A119">
        <v>118</v>
      </c>
      <c r="B119" s="1">
        <v>42282.875</v>
      </c>
      <c r="C119">
        <v>0.41669281499999999</v>
      </c>
      <c r="D119">
        <v>0.247078464</v>
      </c>
      <c r="E119">
        <v>0.57062531900000002</v>
      </c>
      <c r="F119">
        <v>0.53422188299999995</v>
      </c>
    </row>
    <row r="120" spans="1:6" x14ac:dyDescent="0.25">
      <c r="A120">
        <v>119</v>
      </c>
      <c r="B120" s="1">
        <v>42282.75</v>
      </c>
      <c r="C120">
        <v>0.73705679300000004</v>
      </c>
      <c r="D120">
        <v>0.36560934899999997</v>
      </c>
      <c r="E120">
        <v>0.89793831999999996</v>
      </c>
      <c r="F120">
        <v>0.85284985000000002</v>
      </c>
    </row>
    <row r="121" spans="1:6" x14ac:dyDescent="0.25">
      <c r="A121">
        <v>120</v>
      </c>
      <c r="B121" s="1">
        <v>42286.416666666664</v>
      </c>
      <c r="C121">
        <v>0.93316598699999997</v>
      </c>
      <c r="D121">
        <v>0.54924874800000001</v>
      </c>
      <c r="E121">
        <v>0.94700971199999995</v>
      </c>
      <c r="F121">
        <v>0.942450397</v>
      </c>
    </row>
    <row r="122" spans="1:6" x14ac:dyDescent="0.25">
      <c r="A122">
        <v>121</v>
      </c>
      <c r="B122" s="1">
        <v>42287.708333333336</v>
      </c>
      <c r="C122">
        <v>0.95199246900000001</v>
      </c>
      <c r="D122">
        <v>0.664440735</v>
      </c>
      <c r="E122">
        <v>0.92417788400000001</v>
      </c>
      <c r="F122">
        <v>0.93977948499999997</v>
      </c>
    </row>
    <row r="123" spans="1:6" x14ac:dyDescent="0.25">
      <c r="A123">
        <v>122</v>
      </c>
      <c r="B123" s="1">
        <v>42284.416666666664</v>
      </c>
      <c r="C123">
        <v>0.79636021300000004</v>
      </c>
      <c r="D123">
        <v>0.53923205299999999</v>
      </c>
      <c r="E123">
        <v>0.74663486099999998</v>
      </c>
      <c r="F123">
        <v>0.76374927599999998</v>
      </c>
    </row>
    <row r="124" spans="1:6" x14ac:dyDescent="0.25">
      <c r="A124">
        <v>123</v>
      </c>
      <c r="B124" s="1">
        <v>42281.041666666664</v>
      </c>
      <c r="C124">
        <v>8.0012551000000001E-2</v>
      </c>
      <c r="D124">
        <v>5.3422371000000003E-2</v>
      </c>
      <c r="E124">
        <v>9.3201567999999999E-2</v>
      </c>
      <c r="F124">
        <v>8.9245302999999998E-2</v>
      </c>
    </row>
    <row r="125" spans="1:6" x14ac:dyDescent="0.25">
      <c r="A125">
        <v>124</v>
      </c>
      <c r="B125" s="1">
        <v>42285.75</v>
      </c>
      <c r="C125">
        <v>0.751804205</v>
      </c>
      <c r="D125">
        <v>0.51252086799999996</v>
      </c>
      <c r="E125">
        <v>0.70983131700000002</v>
      </c>
      <c r="F125">
        <v>0.72511973100000005</v>
      </c>
    </row>
    <row r="126" spans="1:6" x14ac:dyDescent="0.25">
      <c r="A126">
        <v>125</v>
      </c>
      <c r="B126" s="1">
        <v>42286.875</v>
      </c>
      <c r="C126">
        <v>0.39974897999999998</v>
      </c>
      <c r="D126">
        <v>0.282136895</v>
      </c>
      <c r="E126">
        <v>0.74663486099999998</v>
      </c>
      <c r="F126">
        <v>0.67088574300000003</v>
      </c>
    </row>
    <row r="127" spans="1:6" x14ac:dyDescent="0.25">
      <c r="A127">
        <v>126</v>
      </c>
      <c r="B127" s="1">
        <v>42282.416666666664</v>
      </c>
      <c r="C127">
        <v>0.66708503299999999</v>
      </c>
      <c r="D127">
        <v>0.43739565899999999</v>
      </c>
      <c r="E127">
        <v>0.65803373700000001</v>
      </c>
      <c r="F127">
        <v>0.66321509400000001</v>
      </c>
    </row>
  </sheetData>
  <autoFilter ref="A1:F127">
    <sortState ref="A2:F127">
      <sortCondition ref="A1:A1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Qlv</vt:lpstr>
      <vt:lpstr>Qmc</vt:lpstr>
      <vt:lpstr>Qhv</vt:lpstr>
      <vt:lpstr>Qmv</vt:lpstr>
      <vt:lpstr>train_final</vt:lpstr>
      <vt:lpstr>original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</dc:creator>
  <cp:lastModifiedBy>muhammadilham.i@outlook.com</cp:lastModifiedBy>
  <dcterms:created xsi:type="dcterms:W3CDTF">2021-02-24T11:52:04Z</dcterms:created>
  <dcterms:modified xsi:type="dcterms:W3CDTF">2021-05-20T04:08:18Z</dcterms:modified>
</cp:coreProperties>
</file>