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codeName="ThisWorkbook" hidePivotFieldList="1"/>
  <mc:AlternateContent xmlns:mc="http://schemas.openxmlformats.org/markup-compatibility/2006">
    <mc:Choice Requires="x15">
      <x15ac:absPath xmlns:x15ac="http://schemas.microsoft.com/office/spreadsheetml/2010/11/ac" url="/Users/arjunrumba/Documents/ds_project/data_cleaning_with_excel/"/>
    </mc:Choice>
  </mc:AlternateContent>
  <xr:revisionPtr revIDLastSave="0" documentId="13_ncr:1_{ABEB5E63-B2AF-304C-A227-25BBC25AD359}" xr6:coauthVersionLast="45" xr6:coauthVersionMax="45" xr10:uidLastSave="{00000000-0000-0000-0000-000000000000}"/>
  <bookViews>
    <workbookView xWindow="0" yWindow="0" windowWidth="28800" windowHeight="18000" activeTab="12" xr2:uid="{00000000-000D-0000-FFFF-FFFF00000000}"/>
  </bookViews>
  <sheets>
    <sheet name="Worksheet" sheetId="1" r:id="rId1"/>
    <sheet name="FinalData" sheetId="7" r:id="rId2"/>
    <sheet name="CleaningSalaryEstimate" sheetId="4" r:id="rId3"/>
    <sheet name="DataCleaning" sheetId="6" r:id="rId4"/>
    <sheet name="copyofdata" sheetId="9" r:id="rId5"/>
    <sheet name="States" sheetId="18" r:id="rId6"/>
    <sheet name="Sheet14" sheetId="15" r:id="rId7"/>
    <sheet name="Sectors" sheetId="23" r:id="rId8"/>
    <sheet name="CompanySize" sheetId="24" r:id="rId9"/>
    <sheet name="Ownership" sheetId="25" r:id="rId10"/>
    <sheet name="Revenue" sheetId="26" r:id="rId11"/>
    <sheet name="Salarybystate" sheetId="27" r:id="rId12"/>
    <sheet name="Dashboard" sheetId="28" r:id="rId13"/>
  </sheets>
  <definedNames>
    <definedName name="_xlnm._FilterDatabase" localSheetId="2" hidden="1">CleaningSalaryEstimate!#REF!</definedName>
    <definedName name="_xlnm._FilterDatabase" localSheetId="4" hidden="1">copyofdata!$C$1:$C$743</definedName>
  </definedNames>
  <calcPr calcId="191029"/>
  <pivotCaches>
    <pivotCache cacheId="48" r:id="rId14"/>
  </pivotCaches>
</workbook>
</file>

<file path=xl/calcChain.xml><?xml version="1.0" encoding="utf-8"?>
<calcChain xmlns="http://schemas.openxmlformats.org/spreadsheetml/2006/main">
  <c r="I3" i="6" l="1"/>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2" i="6"/>
  <c r="C2" i="6"/>
  <c r="F3" i="7"/>
  <c r="F4" i="7"/>
  <c r="F5" i="7"/>
  <c r="F6" i="7"/>
  <c r="F7" i="7"/>
  <c r="F8" i="7"/>
  <c r="F9" i="7"/>
  <c r="F10" i="7"/>
  <c r="F11" i="7"/>
  <c r="F12" i="7"/>
  <c r="F13" i="7"/>
  <c r="F14" i="7"/>
  <c r="F15" i="7"/>
  <c r="F16" i="7"/>
  <c r="F17" i="7"/>
  <c r="F18" i="7"/>
  <c r="F19" i="7"/>
  <c r="F20" i="7"/>
  <c r="F21" i="7"/>
  <c r="F22" i="7"/>
  <c r="F23" i="7"/>
  <c r="F2" i="7"/>
  <c r="F172" i="7"/>
  <c r="F173" i="7"/>
  <c r="F144" i="7"/>
  <c r="F145" i="7"/>
  <c r="F95" i="7"/>
  <c r="F96" i="7"/>
  <c r="F278" i="7"/>
  <c r="F200" i="7"/>
  <c r="F201" i="7"/>
  <c r="F178" i="7"/>
  <c r="F177" i="7"/>
  <c r="F176" i="7"/>
  <c r="F156" i="7"/>
  <c r="F157" i="7"/>
  <c r="F158" i="7"/>
  <c r="F128" i="7"/>
  <c r="F129" i="7"/>
  <c r="F97" i="7"/>
  <c r="F146" i="7"/>
  <c r="F91" i="7"/>
  <c r="F92" i="7"/>
  <c r="F86" i="7"/>
  <c r="F87" i="7"/>
  <c r="F159" i="7"/>
  <c r="F160" i="7"/>
  <c r="F161" i="7"/>
  <c r="F162" i="7"/>
  <c r="F147" i="7"/>
  <c r="F148" i="7"/>
  <c r="F149" i="7"/>
  <c r="F150" i="7"/>
  <c r="F151" i="7"/>
  <c r="F245" i="7"/>
  <c r="F163" i="7"/>
  <c r="F164" i="7"/>
  <c r="F165" i="7"/>
  <c r="F166" i="7"/>
  <c r="F152" i="7"/>
  <c r="F153" i="7"/>
  <c r="F154" i="7"/>
  <c r="F134" i="7"/>
  <c r="F132" i="7"/>
  <c r="F133" i="7"/>
  <c r="F80" i="7"/>
  <c r="F81" i="7"/>
  <c r="F82" i="7"/>
  <c r="F222" i="7"/>
  <c r="F223" i="7"/>
  <c r="F142" i="7"/>
  <c r="F143" i="7"/>
  <c r="F138" i="7"/>
  <c r="F139" i="7"/>
  <c r="F140" i="7"/>
  <c r="F141" i="7"/>
  <c r="F107" i="7"/>
  <c r="F135" i="7"/>
  <c r="F136" i="7"/>
  <c r="F137" i="7"/>
  <c r="F108" i="7"/>
  <c r="F109" i="7"/>
  <c r="F122" i="7"/>
  <c r="F110" i="7"/>
  <c r="F111" i="7"/>
  <c r="F88" i="7"/>
  <c r="F89" i="7"/>
  <c r="F90" i="7"/>
  <c r="F44" i="7"/>
  <c r="F123" i="7"/>
  <c r="F124" i="7"/>
  <c r="F112" i="7"/>
  <c r="F113" i="7"/>
  <c r="F118" i="7"/>
  <c r="F48" i="7"/>
  <c r="F105" i="7"/>
  <c r="F106" i="7"/>
  <c r="F93" i="7"/>
  <c r="F63" i="7"/>
  <c r="F64" i="7"/>
  <c r="F62" i="7"/>
  <c r="F69" i="7"/>
  <c r="F70" i="7"/>
  <c r="F38" i="7"/>
  <c r="F102" i="7"/>
  <c r="F98" i="7"/>
  <c r="F99" i="7"/>
  <c r="F39" i="7"/>
  <c r="F103" i="7"/>
  <c r="F104" i="7"/>
  <c r="F186" i="7"/>
  <c r="F187" i="7"/>
  <c r="F100" i="7"/>
  <c r="F101" i="7"/>
  <c r="F94" i="7"/>
  <c r="F75" i="7"/>
  <c r="F76" i="7"/>
  <c r="F83" i="7"/>
  <c r="F84" i="7"/>
  <c r="F72" i="7"/>
  <c r="F73" i="7"/>
  <c r="F60" i="7"/>
  <c r="F61" i="7"/>
  <c r="F79" i="7"/>
  <c r="F40" i="7"/>
  <c r="F85" i="7"/>
  <c r="F77" i="7"/>
  <c r="F78" i="7"/>
  <c r="F53" i="7"/>
  <c r="F71" i="7"/>
  <c r="F65" i="7"/>
  <c r="F67" i="7"/>
  <c r="F68" i="7"/>
  <c r="F54" i="7"/>
  <c r="F55" i="7"/>
  <c r="F56" i="7"/>
  <c r="F57" i="7"/>
  <c r="F66" i="7"/>
  <c r="F41" i="7"/>
  <c r="F42" i="7"/>
  <c r="F43" i="7"/>
  <c r="F49" i="7"/>
  <c r="F46" i="7"/>
  <c r="F47" i="7"/>
  <c r="F119" i="7"/>
  <c r="F36" i="7"/>
  <c r="F37" i="7"/>
  <c r="F34" i="7"/>
  <c r="F35" i="7"/>
  <c r="F58" i="7"/>
  <c r="F59" i="7"/>
  <c r="F743" i="7"/>
  <c r="F31" i="7"/>
  <c r="F29" i="7"/>
  <c r="F50" i="7"/>
  <c r="F51" i="7"/>
  <c r="F52" i="7"/>
  <c r="F30" i="7"/>
  <c r="F26" i="7"/>
  <c r="F27" i="7"/>
  <c r="F28" i="7"/>
  <c r="F742" i="7"/>
  <c r="F736" i="7"/>
  <c r="F740" i="7"/>
  <c r="F741" i="7"/>
  <c r="F739" i="7"/>
  <c r="F737" i="7"/>
  <c r="F738" i="7"/>
  <c r="F733" i="7"/>
  <c r="F734" i="7"/>
  <c r="F711" i="7"/>
  <c r="F685" i="7"/>
  <c r="F686" i="7"/>
  <c r="F735" i="7"/>
  <c r="F730" i="7"/>
  <c r="F731" i="7"/>
  <c r="F732" i="7"/>
  <c r="F718" i="7"/>
  <c r="F719" i="7"/>
  <c r="F728" i="7"/>
  <c r="F720" i="7"/>
  <c r="F687" i="7"/>
  <c r="F729" i="7"/>
  <c r="F721" i="7"/>
  <c r="F714" i="7"/>
  <c r="F599" i="7"/>
  <c r="F600" i="7"/>
  <c r="F722" i="7"/>
  <c r="F723" i="7"/>
  <c r="F724" i="7"/>
  <c r="F725" i="7"/>
  <c r="F712" i="7"/>
  <c r="F713" i="7"/>
  <c r="F726" i="7"/>
  <c r="F727" i="7"/>
  <c r="F690" i="7"/>
  <c r="F691" i="7"/>
  <c r="F549" i="7"/>
  <c r="F550" i="7"/>
  <c r="F717" i="7"/>
  <c r="F705" i="7"/>
  <c r="F706" i="7"/>
  <c r="F698" i="7"/>
  <c r="F676" i="7"/>
  <c r="F715" i="7"/>
  <c r="F716" i="7"/>
  <c r="F648" i="7"/>
  <c r="F647" i="7"/>
  <c r="F636" i="7"/>
  <c r="F707" i="7"/>
  <c r="F708" i="7"/>
  <c r="F709" i="7"/>
  <c r="F710" i="7"/>
  <c r="F704" i="7"/>
  <c r="F699" i="7"/>
  <c r="F696" i="7"/>
  <c r="F697" i="7"/>
  <c r="F692" i="7"/>
  <c r="F649" i="7"/>
  <c r="F537" i="7"/>
  <c r="F538" i="7"/>
  <c r="F700" i="7"/>
  <c r="F701" i="7"/>
  <c r="F702" i="7"/>
  <c r="F703" i="7"/>
  <c r="F683" i="7"/>
  <c r="F623" i="7"/>
  <c r="F688" i="7"/>
  <c r="F689" i="7"/>
  <c r="F585" i="7"/>
  <c r="F682" i="7"/>
  <c r="F677" i="7"/>
  <c r="F678" i="7"/>
  <c r="F679" i="7"/>
  <c r="F673" i="7"/>
  <c r="F665" i="7"/>
  <c r="F659" i="7"/>
  <c r="F660" i="7"/>
  <c r="F650" i="7"/>
  <c r="F651" i="7"/>
  <c r="F624" i="7"/>
  <c r="F625" i="7"/>
  <c r="F626" i="7"/>
  <c r="F627" i="7"/>
  <c r="F674" i="7"/>
  <c r="F675" i="7"/>
  <c r="F661" i="7"/>
  <c r="F662" i="7"/>
  <c r="F655" i="7"/>
  <c r="F652" i="7"/>
  <c r="F653" i="7"/>
  <c r="F628" i="7"/>
  <c r="F629" i="7"/>
  <c r="F620" i="7"/>
  <c r="F621" i="7"/>
  <c r="F564" i="7"/>
  <c r="F565" i="7"/>
  <c r="F566" i="7"/>
  <c r="F684" i="7"/>
  <c r="F666" i="7"/>
  <c r="F667" i="7"/>
  <c r="F668" i="7"/>
  <c r="F669" i="7"/>
  <c r="F630" i="7"/>
  <c r="F631" i="7"/>
  <c r="F632" i="7"/>
  <c r="F633" i="7"/>
  <c r="F578" i="7"/>
  <c r="F579" i="7"/>
  <c r="F580" i="7"/>
  <c r="F670" i="7"/>
  <c r="F671" i="7"/>
  <c r="F672" i="7"/>
  <c r="F654" i="7"/>
  <c r="F634" i="7"/>
  <c r="F635" i="7"/>
  <c r="F637" i="7"/>
  <c r="F539" i="7"/>
  <c r="F540" i="7"/>
  <c r="F638" i="7"/>
  <c r="F639" i="7"/>
  <c r="F465" i="7"/>
  <c r="F640" i="7"/>
  <c r="F641" i="7"/>
  <c r="F612" i="7"/>
  <c r="F592" i="7"/>
  <c r="F593" i="7"/>
  <c r="F586" i="7"/>
  <c r="F587" i="7"/>
  <c r="F466" i="7"/>
  <c r="F467" i="7"/>
  <c r="F468" i="7"/>
  <c r="F469" i="7"/>
  <c r="F470" i="7"/>
  <c r="F471" i="7"/>
  <c r="F680" i="7"/>
  <c r="F681" i="7"/>
  <c r="F642" i="7"/>
  <c r="F643" i="7"/>
  <c r="F644" i="7"/>
  <c r="F569" i="7"/>
  <c r="F570" i="7"/>
  <c r="F571" i="7"/>
  <c r="F572" i="7"/>
  <c r="F533" i="7"/>
  <c r="F493" i="7"/>
  <c r="F494" i="7"/>
  <c r="F495" i="7"/>
  <c r="F616" i="7"/>
  <c r="F617" i="7"/>
  <c r="F618" i="7"/>
  <c r="F601" i="7"/>
  <c r="F602" i="7"/>
  <c r="F567" i="7"/>
  <c r="F478" i="7"/>
  <c r="F622" i="7"/>
  <c r="F541" i="7"/>
  <c r="F542" i="7"/>
  <c r="F472" i="7"/>
  <c r="F656" i="7"/>
  <c r="F657" i="7"/>
  <c r="F658" i="7"/>
  <c r="F645" i="7"/>
  <c r="F646" i="7"/>
  <c r="F619" i="7"/>
  <c r="F605" i="7"/>
  <c r="F606" i="7"/>
  <c r="F594" i="7"/>
  <c r="F595" i="7"/>
  <c r="F596" i="7"/>
  <c r="F555" i="7"/>
  <c r="F523" i="7"/>
  <c r="F607" i="7"/>
  <c r="F608" i="7"/>
  <c r="F603" i="7"/>
  <c r="F581" i="7"/>
  <c r="F582" i="7"/>
  <c r="F543" i="7"/>
  <c r="F534" i="7"/>
  <c r="F453" i="7"/>
  <c r="F454" i="7"/>
  <c r="F455" i="7"/>
  <c r="F456" i="7"/>
  <c r="F457" i="7"/>
  <c r="F458" i="7"/>
  <c r="F693" i="7"/>
  <c r="F694" i="7"/>
  <c r="F695" i="7"/>
  <c r="F604" i="7"/>
  <c r="F597" i="7"/>
  <c r="F598" i="7"/>
  <c r="F551" i="7"/>
  <c r="F552" i="7"/>
  <c r="F553" i="7"/>
  <c r="F524" i="7"/>
  <c r="F525" i="7"/>
  <c r="F449" i="7"/>
  <c r="F573" i="7"/>
  <c r="F568" i="7"/>
  <c r="F556" i="7"/>
  <c r="F445" i="7"/>
  <c r="F609" i="7"/>
  <c r="F610" i="7"/>
  <c r="F611" i="7"/>
  <c r="F588" i="7"/>
  <c r="F589" i="7"/>
  <c r="F590" i="7"/>
  <c r="F591" i="7"/>
  <c r="F574" i="7"/>
  <c r="F575" i="7"/>
  <c r="F576" i="7"/>
  <c r="F577" i="7"/>
  <c r="F557" i="7"/>
  <c r="F558" i="7"/>
  <c r="F559" i="7"/>
  <c r="F508" i="7"/>
  <c r="F442" i="7"/>
  <c r="F663" i="7"/>
  <c r="F664" i="7"/>
  <c r="F531" i="7"/>
  <c r="F513" i="7"/>
  <c r="F487" i="7"/>
  <c r="F488" i="7"/>
  <c r="F496" i="7"/>
  <c r="F497" i="7"/>
  <c r="F479" i="7"/>
  <c r="F480" i="7"/>
  <c r="F459" i="7"/>
  <c r="F450" i="7"/>
  <c r="F451" i="7"/>
  <c r="F452" i="7"/>
  <c r="F387" i="7"/>
  <c r="F544" i="7"/>
  <c r="F545" i="7"/>
  <c r="F546" i="7"/>
  <c r="F535" i="7"/>
  <c r="F536" i="7"/>
  <c r="F532" i="7"/>
  <c r="F460" i="7"/>
  <c r="F461" i="7"/>
  <c r="F407" i="7"/>
  <c r="F408" i="7"/>
  <c r="F367" i="7"/>
  <c r="F368" i="7"/>
  <c r="F369" i="7"/>
  <c r="F560" i="7"/>
  <c r="F561" i="7"/>
  <c r="F554" i="7"/>
  <c r="F517" i="7"/>
  <c r="F509" i="7"/>
  <c r="F510" i="7"/>
  <c r="F511" i="7"/>
  <c r="F512" i="7"/>
  <c r="F498" i="7"/>
  <c r="F499" i="7"/>
  <c r="F473" i="7"/>
  <c r="F474" i="7"/>
  <c r="F475" i="7"/>
  <c r="F443" i="7"/>
  <c r="F427" i="7"/>
  <c r="F428" i="7"/>
  <c r="F429" i="7"/>
  <c r="F409" i="7"/>
  <c r="F380" i="7"/>
  <c r="F381" i="7"/>
  <c r="F481" i="7"/>
  <c r="F482" i="7"/>
  <c r="F476" i="7"/>
  <c r="F462" i="7"/>
  <c r="F430" i="7"/>
  <c r="F431" i="7"/>
  <c r="F432" i="7"/>
  <c r="F547" i="7"/>
  <c r="F548" i="7"/>
  <c r="F526" i="7"/>
  <c r="F527" i="7"/>
  <c r="F528" i="7"/>
  <c r="F529" i="7"/>
  <c r="F500" i="7"/>
  <c r="F501" i="7"/>
  <c r="F502" i="7"/>
  <c r="F489" i="7"/>
  <c r="F483" i="7"/>
  <c r="F422" i="7"/>
  <c r="F370" i="7"/>
  <c r="F371" i="7"/>
  <c r="F562" i="7"/>
  <c r="F563" i="7"/>
  <c r="F518" i="7"/>
  <c r="F519" i="7"/>
  <c r="F520" i="7"/>
  <c r="F521" i="7"/>
  <c r="F516" i="7"/>
  <c r="F514" i="7"/>
  <c r="F515" i="7"/>
  <c r="F490" i="7"/>
  <c r="F491" i="7"/>
  <c r="F484" i="7"/>
  <c r="F522" i="7"/>
  <c r="F503" i="7"/>
  <c r="F504" i="7"/>
  <c r="F505" i="7"/>
  <c r="F477" i="7"/>
  <c r="F433" i="7"/>
  <c r="F434" i="7"/>
  <c r="F423" i="7"/>
  <c r="F392" i="7"/>
  <c r="F393" i="7"/>
  <c r="F394" i="7"/>
  <c r="F388" i="7"/>
  <c r="F382" i="7"/>
  <c r="F354" i="7"/>
  <c r="F327" i="7"/>
  <c r="F328" i="7"/>
  <c r="F329" i="7"/>
  <c r="F234" i="7"/>
  <c r="F583" i="7"/>
  <c r="F584" i="7"/>
  <c r="F492" i="7"/>
  <c r="F485" i="7"/>
  <c r="F446" i="7"/>
  <c r="F410" i="7"/>
  <c r="F411" i="7"/>
  <c r="F447" i="7"/>
  <c r="F435" i="7"/>
  <c r="F372" i="7"/>
  <c r="F320" i="7"/>
  <c r="F321" i="7"/>
  <c r="F310" i="7"/>
  <c r="F486" i="7"/>
  <c r="F463" i="7"/>
  <c r="F464" i="7"/>
  <c r="F412" i="7"/>
  <c r="F389" i="7"/>
  <c r="F359" i="7"/>
  <c r="F360" i="7"/>
  <c r="F297" i="7"/>
  <c r="F298" i="7"/>
  <c r="F299" i="7"/>
  <c r="F300" i="7"/>
  <c r="F436" i="7"/>
  <c r="F418" i="7"/>
  <c r="F419" i="7"/>
  <c r="F373" i="7"/>
  <c r="F374" i="7"/>
  <c r="F375" i="7"/>
  <c r="F376" i="7"/>
  <c r="F444" i="7"/>
  <c r="F416" i="7"/>
  <c r="F346" i="7"/>
  <c r="F437" i="7"/>
  <c r="F438" i="7"/>
  <c r="F420" i="7"/>
  <c r="F413" i="7"/>
  <c r="F395" i="7"/>
  <c r="F396" i="7"/>
  <c r="F361" i="7"/>
  <c r="F362" i="7"/>
  <c r="F330" i="7"/>
  <c r="F322" i="7"/>
  <c r="F316" i="7"/>
  <c r="F253" i="7"/>
  <c r="F74" i="7"/>
  <c r="F448" i="7"/>
  <c r="F424" i="7"/>
  <c r="F425" i="7"/>
  <c r="F421" i="7"/>
  <c r="F414" i="7"/>
  <c r="F363" i="7"/>
  <c r="F337" i="7"/>
  <c r="F338" i="7"/>
  <c r="F268" i="7"/>
  <c r="F439" i="7"/>
  <c r="F440" i="7"/>
  <c r="F397" i="7"/>
  <c r="F398" i="7"/>
  <c r="F441" i="7"/>
  <c r="F417" i="7"/>
  <c r="F415" i="7"/>
  <c r="F399" i="7"/>
  <c r="F400" i="7"/>
  <c r="F401" i="7"/>
  <c r="F402" i="7"/>
  <c r="F403" i="7"/>
  <c r="F383" i="7"/>
  <c r="F311" i="7"/>
  <c r="F308" i="7"/>
  <c r="F281" i="7"/>
  <c r="F282" i="7"/>
  <c r="F226" i="7"/>
  <c r="F227" i="7"/>
  <c r="F228" i="7"/>
  <c r="F404" i="7"/>
  <c r="F405" i="7"/>
  <c r="F390" i="7"/>
  <c r="F384" i="7"/>
  <c r="F377" i="7"/>
  <c r="F283" i="7"/>
  <c r="F284" i="7"/>
  <c r="F285" i="7"/>
  <c r="F260" i="7"/>
  <c r="F261" i="7"/>
  <c r="F391" i="7"/>
  <c r="F385" i="7"/>
  <c r="F378" i="7"/>
  <c r="F286" i="7"/>
  <c r="F269" i="7"/>
  <c r="F270" i="7"/>
  <c r="F271" i="7"/>
  <c r="F272" i="7"/>
  <c r="F273" i="7"/>
  <c r="F250" i="7"/>
  <c r="F406" i="7"/>
  <c r="F347" i="7"/>
  <c r="F348" i="7"/>
  <c r="F323" i="7"/>
  <c r="F317" i="7"/>
  <c r="F386" i="7"/>
  <c r="F241" i="7"/>
  <c r="F242" i="7"/>
  <c r="F379" i="7"/>
  <c r="F331" i="7"/>
  <c r="F318" i="7"/>
  <c r="F243" i="7"/>
  <c r="F244" i="7"/>
  <c r="F45" i="7"/>
  <c r="F530" i="7"/>
  <c r="F426" i="7"/>
  <c r="F364" i="7"/>
  <c r="F355" i="7"/>
  <c r="F339" i="7"/>
  <c r="F340" i="7"/>
  <c r="F332" i="7"/>
  <c r="F324" i="7"/>
  <c r="F301" i="7"/>
  <c r="F302" i="7"/>
  <c r="F274" i="7"/>
  <c r="F235" i="7"/>
  <c r="F236" i="7"/>
  <c r="F210" i="7"/>
  <c r="F211" i="7"/>
  <c r="F212" i="7"/>
  <c r="F613" i="7"/>
  <c r="F614" i="7"/>
  <c r="F356" i="7"/>
  <c r="F349" i="7"/>
  <c r="F341" i="7"/>
  <c r="F342" i="7"/>
  <c r="F333" i="7"/>
  <c r="F334" i="7"/>
  <c r="F287" i="7"/>
  <c r="F288" i="7"/>
  <c r="F289" i="7"/>
  <c r="F195" i="7"/>
  <c r="F196" i="7"/>
  <c r="F181" i="7"/>
  <c r="F167" i="7"/>
  <c r="F168" i="7"/>
  <c r="F169" i="7"/>
  <c r="F170" i="7"/>
  <c r="F171" i="7"/>
  <c r="F365" i="7"/>
  <c r="F366" i="7"/>
  <c r="F350" i="7"/>
  <c r="F351" i="7"/>
  <c r="F352" i="7"/>
  <c r="F353" i="7"/>
  <c r="F343" i="7"/>
  <c r="F344" i="7"/>
  <c r="F345" i="7"/>
  <c r="F325" i="7"/>
  <c r="F312" i="7"/>
  <c r="F313" i="7"/>
  <c r="F254" i="7"/>
  <c r="F255" i="7"/>
  <c r="F237" i="7"/>
  <c r="F238" i="7"/>
  <c r="F174" i="7"/>
  <c r="F175" i="7"/>
  <c r="F319" i="7"/>
  <c r="F246" i="7"/>
  <c r="F247" i="7"/>
  <c r="F216" i="7"/>
  <c r="F205" i="7"/>
  <c r="F206" i="7"/>
  <c r="F335" i="7"/>
  <c r="F336" i="7"/>
  <c r="F303" i="7"/>
  <c r="F304" i="7"/>
  <c r="F290" i="7"/>
  <c r="F291" i="7"/>
  <c r="F275" i="7"/>
  <c r="F197" i="7"/>
  <c r="F314" i="7"/>
  <c r="F315" i="7"/>
  <c r="F305" i="7"/>
  <c r="F306" i="7"/>
  <c r="F279" i="7"/>
  <c r="F276" i="7"/>
  <c r="F277" i="7"/>
  <c r="F262" i="7"/>
  <c r="F263" i="7"/>
  <c r="F264" i="7"/>
  <c r="F265" i="7"/>
  <c r="F266" i="7"/>
  <c r="F267" i="7"/>
  <c r="F256" i="7"/>
  <c r="F257" i="7"/>
  <c r="F292" i="7"/>
  <c r="F280" i="7"/>
  <c r="F202" i="7"/>
  <c r="F203" i="7"/>
  <c r="F204" i="7"/>
  <c r="F239" i="7"/>
  <c r="F179" i="7"/>
  <c r="F258" i="7"/>
  <c r="F259" i="7"/>
  <c r="F217" i="7"/>
  <c r="F506" i="7"/>
  <c r="F507" i="7"/>
  <c r="F218" i="7"/>
  <c r="F207" i="7"/>
  <c r="F208" i="7"/>
  <c r="F125" i="7"/>
  <c r="F126" i="7"/>
  <c r="F127" i="7"/>
  <c r="F309" i="7"/>
  <c r="F240" i="7"/>
  <c r="F229" i="7"/>
  <c r="F230" i="7"/>
  <c r="F198" i="7"/>
  <c r="F199" i="7"/>
  <c r="F248" i="7"/>
  <c r="F249" i="7"/>
  <c r="F231" i="7"/>
  <c r="F224" i="7"/>
  <c r="F225" i="7"/>
  <c r="F232" i="7"/>
  <c r="F233" i="7"/>
  <c r="F220" i="7"/>
  <c r="F221" i="7"/>
  <c r="F307" i="7"/>
  <c r="F219" i="7"/>
  <c r="F213" i="7"/>
  <c r="F180" i="7"/>
  <c r="F214" i="7"/>
  <c r="F215" i="7"/>
  <c r="F188" i="7"/>
  <c r="F189" i="7"/>
  <c r="F182" i="7"/>
  <c r="F155" i="7"/>
  <c r="F183" i="7"/>
  <c r="F184" i="7"/>
  <c r="F190" i="7"/>
  <c r="F191" i="7"/>
  <c r="F192" i="7"/>
  <c r="F120" i="7"/>
  <c r="F121" i="7"/>
  <c r="F116" i="7"/>
  <c r="F117" i="7"/>
  <c r="F114" i="7"/>
  <c r="F115" i="7"/>
  <c r="F209" i="7"/>
  <c r="F130" i="7"/>
  <c r="F131" i="7"/>
  <c r="F326" i="7"/>
  <c r="F293" i="7"/>
  <c r="F294" i="7"/>
  <c r="F295" i="7"/>
  <c r="F357" i="7"/>
  <c r="F358" i="7"/>
  <c r="F296" i="7"/>
  <c r="F251" i="7"/>
  <c r="F252" i="7"/>
  <c r="F193" i="7"/>
  <c r="F194" i="7"/>
  <c r="F32" i="7"/>
  <c r="F33" i="7"/>
  <c r="F615" i="7"/>
  <c r="F185" i="7"/>
  <c r="F25" i="7"/>
  <c r="F24" i="7"/>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26" i="4"/>
  <c r="I2" i="4"/>
  <c r="J2" i="4" s="1"/>
  <c r="I3" i="4"/>
  <c r="J3" i="4" s="1"/>
  <c r="I4" i="4"/>
  <c r="J4" i="4" s="1"/>
  <c r="I5" i="4"/>
  <c r="J5" i="4" s="1"/>
  <c r="I6" i="4"/>
  <c r="J6" i="4" s="1"/>
  <c r="I7" i="4"/>
  <c r="J7" i="4" s="1"/>
  <c r="I8" i="4"/>
  <c r="J8" i="4" s="1"/>
  <c r="I9" i="4"/>
  <c r="J9" i="4" s="1"/>
  <c r="I10" i="4"/>
  <c r="J10" i="4" s="1"/>
  <c r="I11" i="4"/>
  <c r="J11" i="4" s="1"/>
  <c r="I12" i="4"/>
  <c r="J12" i="4" s="1"/>
  <c r="I13" i="4"/>
  <c r="J13" i="4" s="1"/>
  <c r="I14" i="4"/>
  <c r="J14" i="4" s="1"/>
  <c r="I15" i="4"/>
  <c r="J15" i="4" s="1"/>
  <c r="I16" i="4"/>
  <c r="J16" i="4" s="1"/>
  <c r="I17" i="4"/>
  <c r="J17" i="4" s="1"/>
  <c r="I18" i="4"/>
  <c r="J18" i="4" s="1"/>
  <c r="I19" i="4"/>
  <c r="J19" i="4" s="1"/>
  <c r="I20" i="4"/>
  <c r="J20" i="4" s="1"/>
  <c r="I21" i="4"/>
  <c r="J21" i="4" s="1"/>
  <c r="I22" i="4"/>
  <c r="J22" i="4" s="1"/>
  <c r="I23" i="4"/>
  <c r="J23" i="4" s="1"/>
  <c r="I24" i="4"/>
  <c r="J24" i="4" s="1"/>
  <c r="I25" i="4"/>
  <c r="J25" i="4" s="1"/>
  <c r="AB3" i="6"/>
  <c r="AB4" i="6"/>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6"/>
  <c r="AB412" i="6"/>
  <c r="AB413" i="6"/>
  <c r="AB414" i="6"/>
  <c r="AB415" i="6"/>
  <c r="AB416" i="6"/>
  <c r="AB417" i="6"/>
  <c r="AB418" i="6"/>
  <c r="AB419" i="6"/>
  <c r="AB420" i="6"/>
  <c r="AB421" i="6"/>
  <c r="AB422" i="6"/>
  <c r="AB423" i="6"/>
  <c r="AB424" i="6"/>
  <c r="AB425" i="6"/>
  <c r="AB426" i="6"/>
  <c r="AB427" i="6"/>
  <c r="AB428" i="6"/>
  <c r="AB429" i="6"/>
  <c r="AB430" i="6"/>
  <c r="AB431" i="6"/>
  <c r="AB432" i="6"/>
  <c r="AB433" i="6"/>
  <c r="AB434" i="6"/>
  <c r="AB435" i="6"/>
  <c r="AB436" i="6"/>
  <c r="AB437" i="6"/>
  <c r="AB438" i="6"/>
  <c r="AB439" i="6"/>
  <c r="AB440" i="6"/>
  <c r="AB441" i="6"/>
  <c r="AB442" i="6"/>
  <c r="AB443" i="6"/>
  <c r="AB444" i="6"/>
  <c r="AB445" i="6"/>
  <c r="AB446" i="6"/>
  <c r="AB447" i="6"/>
  <c r="AB448" i="6"/>
  <c r="AB449" i="6"/>
  <c r="AB450" i="6"/>
  <c r="AB451" i="6"/>
  <c r="AB452" i="6"/>
  <c r="AB453" i="6"/>
  <c r="AB454" i="6"/>
  <c r="AB455" i="6"/>
  <c r="AB456" i="6"/>
  <c r="AB457" i="6"/>
  <c r="AB458" i="6"/>
  <c r="AB459" i="6"/>
  <c r="AB460" i="6"/>
  <c r="AB461" i="6"/>
  <c r="AB462" i="6"/>
  <c r="AB463" i="6"/>
  <c r="AB464" i="6"/>
  <c r="AB465" i="6"/>
  <c r="AB466" i="6"/>
  <c r="AB467" i="6"/>
  <c r="AB468" i="6"/>
  <c r="AB469" i="6"/>
  <c r="AB470" i="6"/>
  <c r="AB471" i="6"/>
  <c r="AB472" i="6"/>
  <c r="AB473" i="6"/>
  <c r="AB474" i="6"/>
  <c r="AB475" i="6"/>
  <c r="AB476" i="6"/>
  <c r="AB477" i="6"/>
  <c r="AB478" i="6"/>
  <c r="AB479" i="6"/>
  <c r="AB480" i="6"/>
  <c r="AB481" i="6"/>
  <c r="AB482" i="6"/>
  <c r="AB483" i="6"/>
  <c r="AB484" i="6"/>
  <c r="AB485" i="6"/>
  <c r="AB486" i="6"/>
  <c r="AB487" i="6"/>
  <c r="AB488" i="6"/>
  <c r="AB489" i="6"/>
  <c r="AB490" i="6"/>
  <c r="AB491" i="6"/>
  <c r="AB492" i="6"/>
  <c r="AB493" i="6"/>
  <c r="AB494" i="6"/>
  <c r="AB495" i="6"/>
  <c r="AB496" i="6"/>
  <c r="AB497" i="6"/>
  <c r="AB498" i="6"/>
  <c r="AB499" i="6"/>
  <c r="AB500" i="6"/>
  <c r="AB501" i="6"/>
  <c r="AB502" i="6"/>
  <c r="AB503" i="6"/>
  <c r="AB504" i="6"/>
  <c r="AB505" i="6"/>
  <c r="AB506" i="6"/>
  <c r="AB507" i="6"/>
  <c r="AB508" i="6"/>
  <c r="AB509" i="6"/>
  <c r="AB510" i="6"/>
  <c r="AB511" i="6"/>
  <c r="AB512" i="6"/>
  <c r="AB513" i="6"/>
  <c r="AB514" i="6"/>
  <c r="AB515" i="6"/>
  <c r="AB516" i="6"/>
  <c r="AB517" i="6"/>
  <c r="AB518" i="6"/>
  <c r="AB519" i="6"/>
  <c r="AB520" i="6"/>
  <c r="AB521" i="6"/>
  <c r="AB522" i="6"/>
  <c r="AB523" i="6"/>
  <c r="AB524" i="6"/>
  <c r="AB525" i="6"/>
  <c r="AB526" i="6"/>
  <c r="AB527" i="6"/>
  <c r="AB528" i="6"/>
  <c r="AB529" i="6"/>
  <c r="AB530" i="6"/>
  <c r="AB531" i="6"/>
  <c r="AB532" i="6"/>
  <c r="AB533" i="6"/>
  <c r="AB534" i="6"/>
  <c r="AB535" i="6"/>
  <c r="AB536" i="6"/>
  <c r="AB537" i="6"/>
  <c r="AB538" i="6"/>
  <c r="AB539" i="6"/>
  <c r="AB540" i="6"/>
  <c r="AB541" i="6"/>
  <c r="AB542" i="6"/>
  <c r="AB543" i="6"/>
  <c r="AB544" i="6"/>
  <c r="AB545" i="6"/>
  <c r="AB546" i="6"/>
  <c r="AB547" i="6"/>
  <c r="AB548" i="6"/>
  <c r="AB549" i="6"/>
  <c r="AB550" i="6"/>
  <c r="AB551" i="6"/>
  <c r="AB552" i="6"/>
  <c r="AB553" i="6"/>
  <c r="AB554" i="6"/>
  <c r="AB555" i="6"/>
  <c r="AB556" i="6"/>
  <c r="AB557" i="6"/>
  <c r="AB558" i="6"/>
  <c r="AB559" i="6"/>
  <c r="AB560" i="6"/>
  <c r="AB561" i="6"/>
  <c r="AB562" i="6"/>
  <c r="AB563" i="6"/>
  <c r="AB564" i="6"/>
  <c r="AB565" i="6"/>
  <c r="AB566" i="6"/>
  <c r="AB567" i="6"/>
  <c r="AB568" i="6"/>
  <c r="AB569" i="6"/>
  <c r="AB570" i="6"/>
  <c r="AB571" i="6"/>
  <c r="AB572" i="6"/>
  <c r="AB573" i="6"/>
  <c r="AB574" i="6"/>
  <c r="AB575" i="6"/>
  <c r="AB576" i="6"/>
  <c r="AB577" i="6"/>
  <c r="AB578" i="6"/>
  <c r="AB579" i="6"/>
  <c r="AB580" i="6"/>
  <c r="AB581" i="6"/>
  <c r="AB582" i="6"/>
  <c r="AB583" i="6"/>
  <c r="AB584" i="6"/>
  <c r="AB585" i="6"/>
  <c r="AB586" i="6"/>
  <c r="AB587" i="6"/>
  <c r="AB588" i="6"/>
  <c r="AB589" i="6"/>
  <c r="AB590" i="6"/>
  <c r="AB591" i="6"/>
  <c r="AB592" i="6"/>
  <c r="AB593" i="6"/>
  <c r="AB594" i="6"/>
  <c r="AB595" i="6"/>
  <c r="AB596" i="6"/>
  <c r="AB597" i="6"/>
  <c r="AB598" i="6"/>
  <c r="AB599" i="6"/>
  <c r="AB600" i="6"/>
  <c r="AB601" i="6"/>
  <c r="AB602" i="6"/>
  <c r="AB603" i="6"/>
  <c r="AB604" i="6"/>
  <c r="AB605" i="6"/>
  <c r="AB606" i="6"/>
  <c r="AB607" i="6"/>
  <c r="AB608" i="6"/>
  <c r="AB609" i="6"/>
  <c r="AB610" i="6"/>
  <c r="AB611" i="6"/>
  <c r="AB612" i="6"/>
  <c r="AB613" i="6"/>
  <c r="AB614" i="6"/>
  <c r="AB615" i="6"/>
  <c r="AB616" i="6"/>
  <c r="AB617" i="6"/>
  <c r="AB618" i="6"/>
  <c r="AB619" i="6"/>
  <c r="AB620" i="6"/>
  <c r="AB621" i="6"/>
  <c r="AB622" i="6"/>
  <c r="AB623" i="6"/>
  <c r="AB624" i="6"/>
  <c r="AB625" i="6"/>
  <c r="AB626" i="6"/>
  <c r="AB627" i="6"/>
  <c r="AB628" i="6"/>
  <c r="AB629" i="6"/>
  <c r="AB630" i="6"/>
  <c r="AB631" i="6"/>
  <c r="AB632" i="6"/>
  <c r="AB633" i="6"/>
  <c r="AB634" i="6"/>
  <c r="AB635" i="6"/>
  <c r="AB636" i="6"/>
  <c r="AB637" i="6"/>
  <c r="AB638" i="6"/>
  <c r="AB639" i="6"/>
  <c r="AB640" i="6"/>
  <c r="AB641" i="6"/>
  <c r="AB642" i="6"/>
  <c r="AB643" i="6"/>
  <c r="AB644" i="6"/>
  <c r="AB645" i="6"/>
  <c r="AB646" i="6"/>
  <c r="AB647" i="6"/>
  <c r="AB648" i="6"/>
  <c r="AB649" i="6"/>
  <c r="AB650" i="6"/>
  <c r="AB651" i="6"/>
  <c r="AB652" i="6"/>
  <c r="AB653" i="6"/>
  <c r="AB654" i="6"/>
  <c r="AB655" i="6"/>
  <c r="AB656" i="6"/>
  <c r="AB657" i="6"/>
  <c r="AB658" i="6"/>
  <c r="AB659" i="6"/>
  <c r="AB660" i="6"/>
  <c r="AB661" i="6"/>
  <c r="AB662" i="6"/>
  <c r="AB663" i="6"/>
  <c r="AB664" i="6"/>
  <c r="AB665" i="6"/>
  <c r="AB666" i="6"/>
  <c r="AB667" i="6"/>
  <c r="AB668" i="6"/>
  <c r="AB669" i="6"/>
  <c r="AB670" i="6"/>
  <c r="AB671" i="6"/>
  <c r="AB672" i="6"/>
  <c r="AB673" i="6"/>
  <c r="AB674" i="6"/>
  <c r="AB675" i="6"/>
  <c r="AB676" i="6"/>
  <c r="AB677" i="6"/>
  <c r="AB678" i="6"/>
  <c r="AB679" i="6"/>
  <c r="AB680" i="6"/>
  <c r="AB681" i="6"/>
  <c r="AB682" i="6"/>
  <c r="AB683" i="6"/>
  <c r="AB684" i="6"/>
  <c r="AB685" i="6"/>
  <c r="AB686" i="6"/>
  <c r="AB687" i="6"/>
  <c r="AB688" i="6"/>
  <c r="AB689" i="6"/>
  <c r="AB690" i="6"/>
  <c r="AB691" i="6"/>
  <c r="AB692" i="6"/>
  <c r="AB693" i="6"/>
  <c r="AB694" i="6"/>
  <c r="AB695" i="6"/>
  <c r="AB696" i="6"/>
  <c r="AB697" i="6"/>
  <c r="AB698" i="6"/>
  <c r="AB699" i="6"/>
  <c r="AB700" i="6"/>
  <c r="AB701" i="6"/>
  <c r="AB702" i="6"/>
  <c r="AB703" i="6"/>
  <c r="AB704" i="6"/>
  <c r="AB705" i="6"/>
  <c r="AB706" i="6"/>
  <c r="AB707" i="6"/>
  <c r="AB708" i="6"/>
  <c r="AB709" i="6"/>
  <c r="AB710" i="6"/>
  <c r="AB711" i="6"/>
  <c r="AB712" i="6"/>
  <c r="AB713" i="6"/>
  <c r="AB714" i="6"/>
  <c r="AB715" i="6"/>
  <c r="AB716" i="6"/>
  <c r="AB717" i="6"/>
  <c r="AB718" i="6"/>
  <c r="AB719" i="6"/>
  <c r="AB720" i="6"/>
  <c r="AB721" i="6"/>
  <c r="AB722" i="6"/>
  <c r="AB723" i="6"/>
  <c r="AB724" i="6"/>
  <c r="AB725" i="6"/>
  <c r="AB726" i="6"/>
  <c r="AB727" i="6"/>
  <c r="AB728" i="6"/>
  <c r="AB729" i="6"/>
  <c r="AB730" i="6"/>
  <c r="AB731" i="6"/>
  <c r="AB732" i="6"/>
  <c r="AB733" i="6"/>
  <c r="AB734" i="6"/>
  <c r="AB735" i="6"/>
  <c r="AB736" i="6"/>
  <c r="AB737" i="6"/>
  <c r="AB738" i="6"/>
  <c r="AB739" i="6"/>
  <c r="AB740" i="6"/>
  <c r="AB741" i="6"/>
  <c r="AB742" i="6"/>
  <c r="AB743" i="6"/>
  <c r="AB744" i="6"/>
  <c r="AB745" i="6"/>
  <c r="AB746" i="6"/>
  <c r="AB747" i="6"/>
  <c r="AB748" i="6"/>
  <c r="AB749" i="6"/>
  <c r="AB750" i="6"/>
  <c r="AB751" i="6"/>
  <c r="AB752" i="6"/>
  <c r="AB753" i="6"/>
  <c r="AB754" i="6"/>
  <c r="AB755" i="6"/>
  <c r="AB756" i="6"/>
  <c r="AB757" i="6"/>
  <c r="AB758" i="6"/>
  <c r="AB759" i="6"/>
  <c r="AB760" i="6"/>
  <c r="AB761" i="6"/>
  <c r="AB762" i="6"/>
  <c r="AB763" i="6"/>
  <c r="AB764" i="6"/>
  <c r="AB765" i="6"/>
  <c r="AB766" i="6"/>
  <c r="AB767" i="6"/>
  <c r="AB768" i="6"/>
  <c r="AB769" i="6"/>
  <c r="AB770" i="6"/>
  <c r="AB771" i="6"/>
  <c r="AB772" i="6"/>
  <c r="AB773" i="6"/>
  <c r="AB774" i="6"/>
  <c r="AB775" i="6"/>
  <c r="AB776" i="6"/>
  <c r="AB777" i="6"/>
  <c r="AB778" i="6"/>
  <c r="AB779" i="6"/>
  <c r="AB780" i="6"/>
  <c r="AB781" i="6"/>
  <c r="AB782" i="6"/>
  <c r="AB783" i="6"/>
  <c r="AB784" i="6"/>
  <c r="AB785" i="6"/>
  <c r="AB786" i="6"/>
  <c r="AB787" i="6"/>
  <c r="AB788" i="6"/>
  <c r="AB789" i="6"/>
  <c r="AB790" i="6"/>
  <c r="AB791" i="6"/>
  <c r="AB792" i="6"/>
  <c r="AB793" i="6"/>
  <c r="AB794" i="6"/>
  <c r="AB795" i="6"/>
  <c r="AB796" i="6"/>
  <c r="AB797" i="6"/>
  <c r="AB798" i="6"/>
  <c r="AB799" i="6"/>
  <c r="AB800" i="6"/>
  <c r="AB801" i="6"/>
  <c r="AB802" i="6"/>
  <c r="AB803" i="6"/>
  <c r="AB804" i="6"/>
  <c r="AB805" i="6"/>
  <c r="AB806" i="6"/>
  <c r="AB807" i="6"/>
  <c r="AB808" i="6"/>
  <c r="AB809" i="6"/>
  <c r="AB810" i="6"/>
  <c r="AB811" i="6"/>
  <c r="AB812" i="6"/>
  <c r="AB813" i="6"/>
  <c r="AB814" i="6"/>
  <c r="AB815" i="6"/>
  <c r="AB816" i="6"/>
  <c r="AB817" i="6"/>
  <c r="AB818" i="6"/>
  <c r="AB819" i="6"/>
  <c r="AB820" i="6"/>
  <c r="AB821" i="6"/>
  <c r="AB822" i="6"/>
  <c r="AB823" i="6"/>
  <c r="AB824" i="6"/>
  <c r="AB825" i="6"/>
  <c r="AB826" i="6"/>
  <c r="AB827" i="6"/>
  <c r="AB828" i="6"/>
  <c r="AB829" i="6"/>
  <c r="AB830" i="6"/>
  <c r="AB831" i="6"/>
  <c r="AB832" i="6"/>
  <c r="AB833" i="6"/>
  <c r="AB834" i="6"/>
  <c r="AB835" i="6"/>
  <c r="AB836" i="6"/>
  <c r="AB837" i="6"/>
  <c r="AB838" i="6"/>
  <c r="AB839" i="6"/>
  <c r="AB840" i="6"/>
  <c r="AB841" i="6"/>
  <c r="AB842" i="6"/>
  <c r="AB843" i="6"/>
  <c r="AB844" i="6"/>
  <c r="AB845" i="6"/>
  <c r="AB846" i="6"/>
  <c r="AB847" i="6"/>
  <c r="AB848" i="6"/>
  <c r="AB849" i="6"/>
  <c r="AB850" i="6"/>
  <c r="AB851" i="6"/>
  <c r="AB852" i="6"/>
  <c r="AB853" i="6"/>
  <c r="AB854" i="6"/>
  <c r="AB855" i="6"/>
  <c r="AB856" i="6"/>
  <c r="AB857" i="6"/>
  <c r="AB858" i="6"/>
  <c r="AB859" i="6"/>
  <c r="AB860" i="6"/>
  <c r="AB861" i="6"/>
  <c r="AB862" i="6"/>
  <c r="AB863" i="6"/>
  <c r="AB864" i="6"/>
  <c r="AB865" i="6"/>
  <c r="AB866" i="6"/>
  <c r="AB867" i="6"/>
  <c r="AB868" i="6"/>
  <c r="AB869" i="6"/>
  <c r="AB870" i="6"/>
  <c r="AB871" i="6"/>
  <c r="AB872" i="6"/>
  <c r="AB873" i="6"/>
  <c r="AB874" i="6"/>
  <c r="AB875" i="6"/>
  <c r="AB876" i="6"/>
  <c r="AB877" i="6"/>
  <c r="AB878" i="6"/>
  <c r="AB879" i="6"/>
  <c r="AB880" i="6"/>
  <c r="AB881" i="6"/>
  <c r="AB882" i="6"/>
  <c r="AB883" i="6"/>
  <c r="AB884" i="6"/>
  <c r="AB885" i="6"/>
  <c r="AB886" i="6"/>
  <c r="AB887" i="6"/>
  <c r="AB888" i="6"/>
  <c r="AB889" i="6"/>
  <c r="AB890" i="6"/>
  <c r="AB891" i="6"/>
  <c r="AB892" i="6"/>
  <c r="AB893" i="6"/>
  <c r="AB894" i="6"/>
  <c r="AB895" i="6"/>
  <c r="AB896" i="6"/>
  <c r="AB897" i="6"/>
  <c r="AB898" i="6"/>
  <c r="AB899" i="6"/>
  <c r="AB900" i="6"/>
  <c r="AB901" i="6"/>
  <c r="AB902" i="6"/>
  <c r="AB903" i="6"/>
  <c r="AB904" i="6"/>
  <c r="AB905" i="6"/>
  <c r="AB906" i="6"/>
  <c r="AB907" i="6"/>
  <c r="AB908" i="6"/>
  <c r="AB909" i="6"/>
  <c r="AB910" i="6"/>
  <c r="AB911" i="6"/>
  <c r="AB912" i="6"/>
  <c r="AB913" i="6"/>
  <c r="AB914" i="6"/>
  <c r="AB915" i="6"/>
  <c r="AB916" i="6"/>
  <c r="AB917" i="6"/>
  <c r="AB918" i="6"/>
  <c r="AB919" i="6"/>
  <c r="AB920" i="6"/>
  <c r="AB921" i="6"/>
  <c r="AB922" i="6"/>
  <c r="AB923" i="6"/>
  <c r="AB924" i="6"/>
  <c r="AB925" i="6"/>
  <c r="AB926" i="6"/>
  <c r="AB927" i="6"/>
  <c r="AB928" i="6"/>
  <c r="AB929" i="6"/>
  <c r="AB930" i="6"/>
  <c r="AB931" i="6"/>
  <c r="AB932" i="6"/>
  <c r="AB933" i="6"/>
  <c r="AB934" i="6"/>
  <c r="AB935" i="6"/>
  <c r="AB936" i="6"/>
  <c r="AB937" i="6"/>
  <c r="AB938" i="6"/>
  <c r="AB939" i="6"/>
  <c r="AB940" i="6"/>
  <c r="AB941" i="6"/>
  <c r="AB942" i="6"/>
  <c r="AB943" i="6"/>
  <c r="AB944" i="6"/>
  <c r="AB945" i="6"/>
  <c r="AB946" i="6"/>
  <c r="AB947" i="6"/>
  <c r="AB948" i="6"/>
  <c r="AB949" i="6"/>
  <c r="AB950" i="6"/>
  <c r="AB951" i="6"/>
  <c r="AB952" i="6"/>
  <c r="AB953" i="6"/>
  <c r="AB954" i="6"/>
  <c r="AB955" i="6"/>
  <c r="AB956" i="6"/>
  <c r="AB957" i="6"/>
  <c r="AB2" i="6"/>
  <c r="Z3" i="6"/>
  <c r="Z4" i="6"/>
  <c r="Z5" i="6"/>
  <c r="Z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Z127" i="6"/>
  <c r="Z128" i="6"/>
  <c r="Z129" i="6"/>
  <c r="Z130" i="6"/>
  <c r="Z131" i="6"/>
  <c r="Z132" i="6"/>
  <c r="Z133" i="6"/>
  <c r="Z134" i="6"/>
  <c r="Z135" i="6"/>
  <c r="Z136" i="6"/>
  <c r="Z137" i="6"/>
  <c r="Z138" i="6"/>
  <c r="Z139" i="6"/>
  <c r="Z140" i="6"/>
  <c r="Z141" i="6"/>
  <c r="Z142" i="6"/>
  <c r="Z143" i="6"/>
  <c r="Z144" i="6"/>
  <c r="Z145" i="6"/>
  <c r="Z146" i="6"/>
  <c r="Z147" i="6"/>
  <c r="Z148" i="6"/>
  <c r="Z149" i="6"/>
  <c r="Z150" i="6"/>
  <c r="Z151" i="6"/>
  <c r="Z152" i="6"/>
  <c r="Z153" i="6"/>
  <c r="Z154" i="6"/>
  <c r="Z155" i="6"/>
  <c r="Z156" i="6"/>
  <c r="Z157" i="6"/>
  <c r="Z158" i="6"/>
  <c r="Z159" i="6"/>
  <c r="Z160" i="6"/>
  <c r="Z161" i="6"/>
  <c r="Z162" i="6"/>
  <c r="Z163" i="6"/>
  <c r="Z164" i="6"/>
  <c r="Z165" i="6"/>
  <c r="Z166" i="6"/>
  <c r="Z167" i="6"/>
  <c r="Z168" i="6"/>
  <c r="Z169" i="6"/>
  <c r="Z170" i="6"/>
  <c r="Z171" i="6"/>
  <c r="Z172" i="6"/>
  <c r="Z173" i="6"/>
  <c r="Z174" i="6"/>
  <c r="Z175" i="6"/>
  <c r="Z176" i="6"/>
  <c r="Z177" i="6"/>
  <c r="Z178" i="6"/>
  <c r="Z179" i="6"/>
  <c r="Z180" i="6"/>
  <c r="Z181" i="6"/>
  <c r="Z182" i="6"/>
  <c r="Z183" i="6"/>
  <c r="Z184" i="6"/>
  <c r="Z185" i="6"/>
  <c r="Z186" i="6"/>
  <c r="Z187" i="6"/>
  <c r="Z188" i="6"/>
  <c r="Z189" i="6"/>
  <c r="Z190" i="6"/>
  <c r="Z191" i="6"/>
  <c r="Z192" i="6"/>
  <c r="Z193" i="6"/>
  <c r="Z194" i="6"/>
  <c r="Z195" i="6"/>
  <c r="Z196" i="6"/>
  <c r="Z197" i="6"/>
  <c r="Z198" i="6"/>
  <c r="Z199" i="6"/>
  <c r="Z200" i="6"/>
  <c r="Z201" i="6"/>
  <c r="Z202" i="6"/>
  <c r="Z203" i="6"/>
  <c r="Z204" i="6"/>
  <c r="Z205" i="6"/>
  <c r="Z206" i="6"/>
  <c r="Z207" i="6"/>
  <c r="Z208" i="6"/>
  <c r="Z209" i="6"/>
  <c r="Z210" i="6"/>
  <c r="Z211" i="6"/>
  <c r="Z212" i="6"/>
  <c r="Z213" i="6"/>
  <c r="Z214" i="6"/>
  <c r="Z215" i="6"/>
  <c r="Z216" i="6"/>
  <c r="Z217" i="6"/>
  <c r="Z218" i="6"/>
  <c r="Z219" i="6"/>
  <c r="Z220" i="6"/>
  <c r="Z221" i="6"/>
  <c r="Z222" i="6"/>
  <c r="Z223" i="6"/>
  <c r="Z224" i="6"/>
  <c r="Z225" i="6"/>
  <c r="Z226" i="6"/>
  <c r="Z227" i="6"/>
  <c r="Z228" i="6"/>
  <c r="Z229" i="6"/>
  <c r="Z230" i="6"/>
  <c r="Z231" i="6"/>
  <c r="Z232" i="6"/>
  <c r="Z233" i="6"/>
  <c r="Z234" i="6"/>
  <c r="Z235" i="6"/>
  <c r="Z236" i="6"/>
  <c r="Z237" i="6"/>
  <c r="Z238" i="6"/>
  <c r="Z239" i="6"/>
  <c r="Z240" i="6"/>
  <c r="Z241" i="6"/>
  <c r="Z242" i="6"/>
  <c r="Z243" i="6"/>
  <c r="Z244" i="6"/>
  <c r="Z245" i="6"/>
  <c r="Z246" i="6"/>
  <c r="Z247" i="6"/>
  <c r="Z248" i="6"/>
  <c r="Z249" i="6"/>
  <c r="Z250" i="6"/>
  <c r="Z251" i="6"/>
  <c r="Z252" i="6"/>
  <c r="Z253" i="6"/>
  <c r="Z254" i="6"/>
  <c r="Z255" i="6"/>
  <c r="Z256" i="6"/>
  <c r="Z257" i="6"/>
  <c r="Z258" i="6"/>
  <c r="Z259" i="6"/>
  <c r="Z260" i="6"/>
  <c r="Z261" i="6"/>
  <c r="Z262" i="6"/>
  <c r="Z263" i="6"/>
  <c r="Z264" i="6"/>
  <c r="Z265" i="6"/>
  <c r="Z266" i="6"/>
  <c r="Z267" i="6"/>
  <c r="Z268" i="6"/>
  <c r="Z269" i="6"/>
  <c r="Z270" i="6"/>
  <c r="Z271" i="6"/>
  <c r="Z272" i="6"/>
  <c r="Z273" i="6"/>
  <c r="Z274" i="6"/>
  <c r="Z275" i="6"/>
  <c r="Z276" i="6"/>
  <c r="Z277" i="6"/>
  <c r="Z278" i="6"/>
  <c r="Z279" i="6"/>
  <c r="Z280" i="6"/>
  <c r="Z281" i="6"/>
  <c r="Z282" i="6"/>
  <c r="Z283" i="6"/>
  <c r="Z284" i="6"/>
  <c r="Z285" i="6"/>
  <c r="Z286" i="6"/>
  <c r="Z287" i="6"/>
  <c r="Z288" i="6"/>
  <c r="Z289" i="6"/>
  <c r="Z290" i="6"/>
  <c r="Z291" i="6"/>
  <c r="Z292" i="6"/>
  <c r="Z293" i="6"/>
  <c r="Z294" i="6"/>
  <c r="Z295" i="6"/>
  <c r="Z296" i="6"/>
  <c r="Z297" i="6"/>
  <c r="Z298" i="6"/>
  <c r="Z299" i="6"/>
  <c r="Z300" i="6"/>
  <c r="Z301" i="6"/>
  <c r="Z302" i="6"/>
  <c r="Z303" i="6"/>
  <c r="Z304" i="6"/>
  <c r="Z305" i="6"/>
  <c r="Z306" i="6"/>
  <c r="Z307" i="6"/>
  <c r="Z308" i="6"/>
  <c r="Z309" i="6"/>
  <c r="Z310" i="6"/>
  <c r="Z311" i="6"/>
  <c r="Z312" i="6"/>
  <c r="Z313" i="6"/>
  <c r="Z314" i="6"/>
  <c r="Z315" i="6"/>
  <c r="Z316" i="6"/>
  <c r="Z317" i="6"/>
  <c r="Z318" i="6"/>
  <c r="Z319" i="6"/>
  <c r="Z320" i="6"/>
  <c r="Z321" i="6"/>
  <c r="Z322" i="6"/>
  <c r="Z323" i="6"/>
  <c r="Z324" i="6"/>
  <c r="Z325" i="6"/>
  <c r="Z326" i="6"/>
  <c r="Z327" i="6"/>
  <c r="Z328" i="6"/>
  <c r="Z329" i="6"/>
  <c r="Z330" i="6"/>
  <c r="Z331" i="6"/>
  <c r="Z332" i="6"/>
  <c r="Z333" i="6"/>
  <c r="Z334" i="6"/>
  <c r="Z335" i="6"/>
  <c r="Z336" i="6"/>
  <c r="Z337" i="6"/>
  <c r="Z338" i="6"/>
  <c r="Z339" i="6"/>
  <c r="Z340" i="6"/>
  <c r="Z341" i="6"/>
  <c r="Z342" i="6"/>
  <c r="Z343" i="6"/>
  <c r="Z344" i="6"/>
  <c r="Z345" i="6"/>
  <c r="Z346" i="6"/>
  <c r="Z347" i="6"/>
  <c r="Z348" i="6"/>
  <c r="Z349" i="6"/>
  <c r="Z350" i="6"/>
  <c r="Z351" i="6"/>
  <c r="Z352" i="6"/>
  <c r="Z353" i="6"/>
  <c r="Z354" i="6"/>
  <c r="Z355" i="6"/>
  <c r="Z356" i="6"/>
  <c r="Z357" i="6"/>
  <c r="Z358" i="6"/>
  <c r="Z359" i="6"/>
  <c r="Z360" i="6"/>
  <c r="Z361" i="6"/>
  <c r="Z362" i="6"/>
  <c r="Z363" i="6"/>
  <c r="Z364" i="6"/>
  <c r="Z365" i="6"/>
  <c r="Z366" i="6"/>
  <c r="Z367" i="6"/>
  <c r="Z368" i="6"/>
  <c r="Z369" i="6"/>
  <c r="Z370" i="6"/>
  <c r="Z371" i="6"/>
  <c r="Z372" i="6"/>
  <c r="Z373" i="6"/>
  <c r="Z374" i="6"/>
  <c r="Z375" i="6"/>
  <c r="Z376" i="6"/>
  <c r="Z377" i="6"/>
  <c r="Z378" i="6"/>
  <c r="Z379" i="6"/>
  <c r="Z380" i="6"/>
  <c r="Z381" i="6"/>
  <c r="Z382" i="6"/>
  <c r="Z383" i="6"/>
  <c r="Z384" i="6"/>
  <c r="Z385" i="6"/>
  <c r="Z386" i="6"/>
  <c r="Z387" i="6"/>
  <c r="Z388" i="6"/>
  <c r="Z389" i="6"/>
  <c r="Z390" i="6"/>
  <c r="Z391" i="6"/>
  <c r="Z392" i="6"/>
  <c r="Z393" i="6"/>
  <c r="Z394" i="6"/>
  <c r="Z395" i="6"/>
  <c r="Z396" i="6"/>
  <c r="Z397" i="6"/>
  <c r="Z398" i="6"/>
  <c r="Z399" i="6"/>
  <c r="Z400" i="6"/>
  <c r="Z401" i="6"/>
  <c r="Z402" i="6"/>
  <c r="Z403" i="6"/>
  <c r="Z404" i="6"/>
  <c r="Z405" i="6"/>
  <c r="Z406" i="6"/>
  <c r="Z407" i="6"/>
  <c r="Z408" i="6"/>
  <c r="Z409" i="6"/>
  <c r="Z410" i="6"/>
  <c r="Z411" i="6"/>
  <c r="Z412" i="6"/>
  <c r="Z413" i="6"/>
  <c r="Z414" i="6"/>
  <c r="Z415" i="6"/>
  <c r="Z416" i="6"/>
  <c r="Z417" i="6"/>
  <c r="Z418" i="6"/>
  <c r="Z419" i="6"/>
  <c r="Z420" i="6"/>
  <c r="Z421" i="6"/>
  <c r="Z422" i="6"/>
  <c r="Z423" i="6"/>
  <c r="Z424" i="6"/>
  <c r="Z425" i="6"/>
  <c r="Z426" i="6"/>
  <c r="Z427" i="6"/>
  <c r="Z428" i="6"/>
  <c r="Z429" i="6"/>
  <c r="Z430" i="6"/>
  <c r="Z431" i="6"/>
  <c r="Z432" i="6"/>
  <c r="Z433" i="6"/>
  <c r="Z434" i="6"/>
  <c r="Z435" i="6"/>
  <c r="Z436" i="6"/>
  <c r="Z437" i="6"/>
  <c r="Z438" i="6"/>
  <c r="Z439" i="6"/>
  <c r="Z440" i="6"/>
  <c r="Z441" i="6"/>
  <c r="Z442" i="6"/>
  <c r="Z443" i="6"/>
  <c r="Z444" i="6"/>
  <c r="Z445" i="6"/>
  <c r="Z446" i="6"/>
  <c r="Z447" i="6"/>
  <c r="Z448" i="6"/>
  <c r="Z449" i="6"/>
  <c r="Z450" i="6"/>
  <c r="Z451" i="6"/>
  <c r="Z452" i="6"/>
  <c r="Z453" i="6"/>
  <c r="Z454" i="6"/>
  <c r="Z455" i="6"/>
  <c r="Z456" i="6"/>
  <c r="Z457" i="6"/>
  <c r="Z458" i="6"/>
  <c r="Z459" i="6"/>
  <c r="Z460" i="6"/>
  <c r="Z461" i="6"/>
  <c r="Z462" i="6"/>
  <c r="Z463" i="6"/>
  <c r="Z464" i="6"/>
  <c r="Z465" i="6"/>
  <c r="Z466" i="6"/>
  <c r="Z467" i="6"/>
  <c r="Z468" i="6"/>
  <c r="Z469" i="6"/>
  <c r="Z470" i="6"/>
  <c r="Z471" i="6"/>
  <c r="Z472" i="6"/>
  <c r="Z473" i="6"/>
  <c r="Z474" i="6"/>
  <c r="Z475" i="6"/>
  <c r="Z476" i="6"/>
  <c r="Z477" i="6"/>
  <c r="Z478" i="6"/>
  <c r="Z479" i="6"/>
  <c r="Z480" i="6"/>
  <c r="Z481" i="6"/>
  <c r="Z482" i="6"/>
  <c r="Z483" i="6"/>
  <c r="Z484" i="6"/>
  <c r="Z485" i="6"/>
  <c r="Z486" i="6"/>
  <c r="Z487" i="6"/>
  <c r="Z488" i="6"/>
  <c r="Z489" i="6"/>
  <c r="Z490" i="6"/>
  <c r="Z491" i="6"/>
  <c r="Z492" i="6"/>
  <c r="Z493" i="6"/>
  <c r="Z494" i="6"/>
  <c r="Z495" i="6"/>
  <c r="Z496" i="6"/>
  <c r="Z497" i="6"/>
  <c r="Z498" i="6"/>
  <c r="Z499" i="6"/>
  <c r="Z500" i="6"/>
  <c r="Z501" i="6"/>
  <c r="Z502" i="6"/>
  <c r="Z503" i="6"/>
  <c r="Z504" i="6"/>
  <c r="Z505" i="6"/>
  <c r="Z506" i="6"/>
  <c r="Z507" i="6"/>
  <c r="Z508" i="6"/>
  <c r="Z509" i="6"/>
  <c r="Z510" i="6"/>
  <c r="Z511" i="6"/>
  <c r="Z512" i="6"/>
  <c r="Z513" i="6"/>
  <c r="Z514" i="6"/>
  <c r="Z515" i="6"/>
  <c r="Z516" i="6"/>
  <c r="Z517" i="6"/>
  <c r="Z518" i="6"/>
  <c r="Z519" i="6"/>
  <c r="Z520" i="6"/>
  <c r="Z521" i="6"/>
  <c r="Z522" i="6"/>
  <c r="Z523" i="6"/>
  <c r="Z524" i="6"/>
  <c r="Z525" i="6"/>
  <c r="Z526" i="6"/>
  <c r="Z527" i="6"/>
  <c r="Z528" i="6"/>
  <c r="Z529" i="6"/>
  <c r="Z530" i="6"/>
  <c r="Z531" i="6"/>
  <c r="Z532" i="6"/>
  <c r="Z533" i="6"/>
  <c r="Z534" i="6"/>
  <c r="Z535" i="6"/>
  <c r="Z536" i="6"/>
  <c r="Z537" i="6"/>
  <c r="Z538" i="6"/>
  <c r="Z539" i="6"/>
  <c r="Z540" i="6"/>
  <c r="Z541" i="6"/>
  <c r="Z542" i="6"/>
  <c r="Z543" i="6"/>
  <c r="Z544" i="6"/>
  <c r="Z545" i="6"/>
  <c r="Z546" i="6"/>
  <c r="Z547" i="6"/>
  <c r="Z548" i="6"/>
  <c r="Z549" i="6"/>
  <c r="Z550" i="6"/>
  <c r="Z551" i="6"/>
  <c r="Z552" i="6"/>
  <c r="Z553" i="6"/>
  <c r="Z554" i="6"/>
  <c r="Z555" i="6"/>
  <c r="Z556" i="6"/>
  <c r="Z557" i="6"/>
  <c r="Z558" i="6"/>
  <c r="Z559" i="6"/>
  <c r="Z560" i="6"/>
  <c r="Z561" i="6"/>
  <c r="Z562" i="6"/>
  <c r="Z563" i="6"/>
  <c r="Z564" i="6"/>
  <c r="Z565" i="6"/>
  <c r="Z566" i="6"/>
  <c r="Z567" i="6"/>
  <c r="Z568" i="6"/>
  <c r="Z569" i="6"/>
  <c r="Z570" i="6"/>
  <c r="Z571" i="6"/>
  <c r="Z572" i="6"/>
  <c r="Z573" i="6"/>
  <c r="Z574" i="6"/>
  <c r="Z575" i="6"/>
  <c r="Z576" i="6"/>
  <c r="Z577" i="6"/>
  <c r="Z578" i="6"/>
  <c r="Z579" i="6"/>
  <c r="Z580" i="6"/>
  <c r="Z581" i="6"/>
  <c r="Z582" i="6"/>
  <c r="Z583" i="6"/>
  <c r="Z584" i="6"/>
  <c r="Z585" i="6"/>
  <c r="Z586" i="6"/>
  <c r="Z587" i="6"/>
  <c r="Z588" i="6"/>
  <c r="Z589" i="6"/>
  <c r="Z590" i="6"/>
  <c r="Z591" i="6"/>
  <c r="Z592" i="6"/>
  <c r="Z593" i="6"/>
  <c r="Z594" i="6"/>
  <c r="Z595" i="6"/>
  <c r="Z596" i="6"/>
  <c r="Z597" i="6"/>
  <c r="Z598" i="6"/>
  <c r="Z599" i="6"/>
  <c r="Z600" i="6"/>
  <c r="Z601" i="6"/>
  <c r="Z602" i="6"/>
  <c r="Z603" i="6"/>
  <c r="Z604" i="6"/>
  <c r="Z605" i="6"/>
  <c r="Z606" i="6"/>
  <c r="Z607" i="6"/>
  <c r="Z608" i="6"/>
  <c r="Z609" i="6"/>
  <c r="Z610" i="6"/>
  <c r="Z611" i="6"/>
  <c r="Z612" i="6"/>
  <c r="Z613" i="6"/>
  <c r="Z614" i="6"/>
  <c r="Z615" i="6"/>
  <c r="Z616" i="6"/>
  <c r="Z617" i="6"/>
  <c r="Z618" i="6"/>
  <c r="Z619" i="6"/>
  <c r="Z620" i="6"/>
  <c r="Z621" i="6"/>
  <c r="Z622" i="6"/>
  <c r="Z623" i="6"/>
  <c r="Z624" i="6"/>
  <c r="Z625" i="6"/>
  <c r="Z626" i="6"/>
  <c r="Z627" i="6"/>
  <c r="Z628" i="6"/>
  <c r="Z629" i="6"/>
  <c r="Z630" i="6"/>
  <c r="Z631" i="6"/>
  <c r="Z632" i="6"/>
  <c r="Z633" i="6"/>
  <c r="Z634" i="6"/>
  <c r="Z635" i="6"/>
  <c r="Z636" i="6"/>
  <c r="Z637" i="6"/>
  <c r="Z638" i="6"/>
  <c r="Z639" i="6"/>
  <c r="Z640" i="6"/>
  <c r="Z641" i="6"/>
  <c r="Z642" i="6"/>
  <c r="Z643" i="6"/>
  <c r="Z644" i="6"/>
  <c r="Z645" i="6"/>
  <c r="Z646" i="6"/>
  <c r="Z647" i="6"/>
  <c r="Z648" i="6"/>
  <c r="Z649" i="6"/>
  <c r="Z650" i="6"/>
  <c r="Z651" i="6"/>
  <c r="Z652" i="6"/>
  <c r="Z653" i="6"/>
  <c r="Z654" i="6"/>
  <c r="Z655" i="6"/>
  <c r="Z656" i="6"/>
  <c r="Z657" i="6"/>
  <c r="Z658" i="6"/>
  <c r="Z659" i="6"/>
  <c r="Z660" i="6"/>
  <c r="Z661" i="6"/>
  <c r="Z662" i="6"/>
  <c r="Z663" i="6"/>
  <c r="Z664" i="6"/>
  <c r="Z665" i="6"/>
  <c r="Z666" i="6"/>
  <c r="Z667" i="6"/>
  <c r="Z668" i="6"/>
  <c r="Z669" i="6"/>
  <c r="Z670" i="6"/>
  <c r="Z671" i="6"/>
  <c r="Z672" i="6"/>
  <c r="Z673" i="6"/>
  <c r="Z674" i="6"/>
  <c r="Z675" i="6"/>
  <c r="Z676" i="6"/>
  <c r="Z677" i="6"/>
  <c r="Z678" i="6"/>
  <c r="Z679" i="6"/>
  <c r="Z680" i="6"/>
  <c r="Z681" i="6"/>
  <c r="Z682" i="6"/>
  <c r="Z683" i="6"/>
  <c r="Z684" i="6"/>
  <c r="Z685" i="6"/>
  <c r="Z686" i="6"/>
  <c r="Z687" i="6"/>
  <c r="Z688" i="6"/>
  <c r="Z689" i="6"/>
  <c r="Z690" i="6"/>
  <c r="Z691" i="6"/>
  <c r="Z692" i="6"/>
  <c r="Z693" i="6"/>
  <c r="Z694" i="6"/>
  <c r="Z695" i="6"/>
  <c r="Z696" i="6"/>
  <c r="Z697" i="6"/>
  <c r="Z698" i="6"/>
  <c r="Z699" i="6"/>
  <c r="Z700" i="6"/>
  <c r="Z701" i="6"/>
  <c r="Z702" i="6"/>
  <c r="Z703" i="6"/>
  <c r="Z704" i="6"/>
  <c r="Z705" i="6"/>
  <c r="Z706" i="6"/>
  <c r="Z707" i="6"/>
  <c r="Z708" i="6"/>
  <c r="Z709" i="6"/>
  <c r="Z710" i="6"/>
  <c r="Z711" i="6"/>
  <c r="Z712" i="6"/>
  <c r="Z713" i="6"/>
  <c r="Z714" i="6"/>
  <c r="Z715" i="6"/>
  <c r="Z716" i="6"/>
  <c r="Z717" i="6"/>
  <c r="Z718" i="6"/>
  <c r="Z719" i="6"/>
  <c r="Z720" i="6"/>
  <c r="Z721" i="6"/>
  <c r="Z722" i="6"/>
  <c r="Z723" i="6"/>
  <c r="Z724" i="6"/>
  <c r="Z725" i="6"/>
  <c r="Z726" i="6"/>
  <c r="Z727" i="6"/>
  <c r="Z728" i="6"/>
  <c r="Z729" i="6"/>
  <c r="Z730" i="6"/>
  <c r="Z731" i="6"/>
  <c r="Z732" i="6"/>
  <c r="Z733" i="6"/>
  <c r="Z734" i="6"/>
  <c r="Z735" i="6"/>
  <c r="Z736" i="6"/>
  <c r="Z737" i="6"/>
  <c r="Z738" i="6"/>
  <c r="Z739" i="6"/>
  <c r="Z740" i="6"/>
  <c r="Z741" i="6"/>
  <c r="Z742" i="6"/>
  <c r="Z743" i="6"/>
  <c r="Z744" i="6"/>
  <c r="Z745" i="6"/>
  <c r="Z746" i="6"/>
  <c r="Z747" i="6"/>
  <c r="Z748" i="6"/>
  <c r="Z749" i="6"/>
  <c r="Z750" i="6"/>
  <c r="Z751" i="6"/>
  <c r="Z752" i="6"/>
  <c r="Z753" i="6"/>
  <c r="Z754" i="6"/>
  <c r="Z755" i="6"/>
  <c r="Z756" i="6"/>
  <c r="Z757" i="6"/>
  <c r="Z758" i="6"/>
  <c r="Z759" i="6"/>
  <c r="Z760" i="6"/>
  <c r="Z761" i="6"/>
  <c r="Z762" i="6"/>
  <c r="Z763" i="6"/>
  <c r="Z764" i="6"/>
  <c r="Z765" i="6"/>
  <c r="Z766" i="6"/>
  <c r="Z767" i="6"/>
  <c r="Z768" i="6"/>
  <c r="Z769" i="6"/>
  <c r="Z770" i="6"/>
  <c r="Z771" i="6"/>
  <c r="Z772" i="6"/>
  <c r="Z773" i="6"/>
  <c r="Z774" i="6"/>
  <c r="Z775" i="6"/>
  <c r="Z776" i="6"/>
  <c r="Z777" i="6"/>
  <c r="Z778" i="6"/>
  <c r="Z779" i="6"/>
  <c r="Z780" i="6"/>
  <c r="Z781" i="6"/>
  <c r="Z782" i="6"/>
  <c r="Z783" i="6"/>
  <c r="Z784" i="6"/>
  <c r="Z785" i="6"/>
  <c r="Z786" i="6"/>
  <c r="Z787" i="6"/>
  <c r="Z788" i="6"/>
  <c r="Z789" i="6"/>
  <c r="Z790" i="6"/>
  <c r="Z791" i="6"/>
  <c r="Z792" i="6"/>
  <c r="Z793" i="6"/>
  <c r="Z794" i="6"/>
  <c r="Z795" i="6"/>
  <c r="Z796" i="6"/>
  <c r="Z797" i="6"/>
  <c r="Z798" i="6"/>
  <c r="Z799" i="6"/>
  <c r="Z800" i="6"/>
  <c r="Z801" i="6"/>
  <c r="Z802" i="6"/>
  <c r="Z803" i="6"/>
  <c r="Z804" i="6"/>
  <c r="Z805" i="6"/>
  <c r="Z806" i="6"/>
  <c r="Z807" i="6"/>
  <c r="Z808" i="6"/>
  <c r="Z809" i="6"/>
  <c r="Z810" i="6"/>
  <c r="Z811" i="6"/>
  <c r="Z812" i="6"/>
  <c r="Z813" i="6"/>
  <c r="Z814" i="6"/>
  <c r="Z815" i="6"/>
  <c r="Z816" i="6"/>
  <c r="Z817" i="6"/>
  <c r="Z818" i="6"/>
  <c r="Z819" i="6"/>
  <c r="Z820" i="6"/>
  <c r="Z821" i="6"/>
  <c r="Z822" i="6"/>
  <c r="Z823" i="6"/>
  <c r="Z824" i="6"/>
  <c r="Z825" i="6"/>
  <c r="Z826" i="6"/>
  <c r="Z827" i="6"/>
  <c r="Z828" i="6"/>
  <c r="Z829" i="6"/>
  <c r="Z830" i="6"/>
  <c r="Z831" i="6"/>
  <c r="Z832" i="6"/>
  <c r="Z833" i="6"/>
  <c r="Z834" i="6"/>
  <c r="Z835" i="6"/>
  <c r="Z836" i="6"/>
  <c r="Z837" i="6"/>
  <c r="Z838" i="6"/>
  <c r="Z839" i="6"/>
  <c r="Z840" i="6"/>
  <c r="Z841" i="6"/>
  <c r="Z842" i="6"/>
  <c r="Z843" i="6"/>
  <c r="Z844" i="6"/>
  <c r="Z845" i="6"/>
  <c r="Z846" i="6"/>
  <c r="Z847" i="6"/>
  <c r="Z848" i="6"/>
  <c r="Z849" i="6"/>
  <c r="Z850" i="6"/>
  <c r="Z851" i="6"/>
  <c r="Z852" i="6"/>
  <c r="Z853" i="6"/>
  <c r="Z854" i="6"/>
  <c r="Z855" i="6"/>
  <c r="Z856" i="6"/>
  <c r="Z857" i="6"/>
  <c r="Z858" i="6"/>
  <c r="Z859" i="6"/>
  <c r="Z860" i="6"/>
  <c r="Z861" i="6"/>
  <c r="Z862" i="6"/>
  <c r="Z863" i="6"/>
  <c r="Z864" i="6"/>
  <c r="Z865" i="6"/>
  <c r="Z866" i="6"/>
  <c r="Z867" i="6"/>
  <c r="Z868" i="6"/>
  <c r="Z869" i="6"/>
  <c r="Z870" i="6"/>
  <c r="Z871" i="6"/>
  <c r="Z872" i="6"/>
  <c r="Z873" i="6"/>
  <c r="Z874" i="6"/>
  <c r="Z875" i="6"/>
  <c r="Z876" i="6"/>
  <c r="Z877" i="6"/>
  <c r="Z878" i="6"/>
  <c r="Z879" i="6"/>
  <c r="Z880" i="6"/>
  <c r="Z881" i="6"/>
  <c r="Z882" i="6"/>
  <c r="Z883" i="6"/>
  <c r="Z884" i="6"/>
  <c r="Z885" i="6"/>
  <c r="Z886" i="6"/>
  <c r="Z887" i="6"/>
  <c r="Z888" i="6"/>
  <c r="Z889" i="6"/>
  <c r="Z890" i="6"/>
  <c r="Z891" i="6"/>
  <c r="Z892" i="6"/>
  <c r="Z893" i="6"/>
  <c r="Z894" i="6"/>
  <c r="Z895" i="6"/>
  <c r="Z896" i="6"/>
  <c r="Z897" i="6"/>
  <c r="Z898" i="6"/>
  <c r="Z899" i="6"/>
  <c r="Z900" i="6"/>
  <c r="Z901" i="6"/>
  <c r="Z902" i="6"/>
  <c r="Z903" i="6"/>
  <c r="Z904" i="6"/>
  <c r="Z905" i="6"/>
  <c r="Z906" i="6"/>
  <c r="Z907" i="6"/>
  <c r="Z908" i="6"/>
  <c r="Z909" i="6"/>
  <c r="Z910" i="6"/>
  <c r="Z911" i="6"/>
  <c r="Z912" i="6"/>
  <c r="Z913" i="6"/>
  <c r="Z914" i="6"/>
  <c r="Z915" i="6"/>
  <c r="Z916" i="6"/>
  <c r="Z917" i="6"/>
  <c r="Z918" i="6"/>
  <c r="Z919" i="6"/>
  <c r="Z920" i="6"/>
  <c r="Z921" i="6"/>
  <c r="Z922" i="6"/>
  <c r="Z923" i="6"/>
  <c r="Z924" i="6"/>
  <c r="Z925" i="6"/>
  <c r="Z926" i="6"/>
  <c r="Z927" i="6"/>
  <c r="Z928" i="6"/>
  <c r="Z929" i="6"/>
  <c r="Z930" i="6"/>
  <c r="Z931" i="6"/>
  <c r="Z932" i="6"/>
  <c r="Z933" i="6"/>
  <c r="Z934" i="6"/>
  <c r="Z935" i="6"/>
  <c r="Z936" i="6"/>
  <c r="Z937" i="6"/>
  <c r="Z938" i="6"/>
  <c r="Z939" i="6"/>
  <c r="Z940" i="6"/>
  <c r="Z941" i="6"/>
  <c r="Z942" i="6"/>
  <c r="Z943" i="6"/>
  <c r="Z944" i="6"/>
  <c r="Z945" i="6"/>
  <c r="Z946" i="6"/>
  <c r="Z947" i="6"/>
  <c r="Z948" i="6"/>
  <c r="Z949" i="6"/>
  <c r="Z950" i="6"/>
  <c r="Z951" i="6"/>
  <c r="Z952" i="6"/>
  <c r="Z953" i="6"/>
  <c r="Z954" i="6"/>
  <c r="Z955" i="6"/>
  <c r="Z956" i="6"/>
  <c r="Z957" i="6"/>
  <c r="Z2" i="6"/>
  <c r="X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X397" i="6"/>
  <c r="X398" i="6"/>
  <c r="X399" i="6"/>
  <c r="X400" i="6"/>
  <c r="X401" i="6"/>
  <c r="X402" i="6"/>
  <c r="X403" i="6"/>
  <c r="X404" i="6"/>
  <c r="X405" i="6"/>
  <c r="X406" i="6"/>
  <c r="X407" i="6"/>
  <c r="X408" i="6"/>
  <c r="X409" i="6"/>
  <c r="X410" i="6"/>
  <c r="X411" i="6"/>
  <c r="X412" i="6"/>
  <c r="X413" i="6"/>
  <c r="X414" i="6"/>
  <c r="X415" i="6"/>
  <c r="X416" i="6"/>
  <c r="X417" i="6"/>
  <c r="X418" i="6"/>
  <c r="X419" i="6"/>
  <c r="X420" i="6"/>
  <c r="X421" i="6"/>
  <c r="X422" i="6"/>
  <c r="X423" i="6"/>
  <c r="X424" i="6"/>
  <c r="X425" i="6"/>
  <c r="X426" i="6"/>
  <c r="X427" i="6"/>
  <c r="X428" i="6"/>
  <c r="X429" i="6"/>
  <c r="X430" i="6"/>
  <c r="X431" i="6"/>
  <c r="X432" i="6"/>
  <c r="X433" i="6"/>
  <c r="X434" i="6"/>
  <c r="X435" i="6"/>
  <c r="X436" i="6"/>
  <c r="X437" i="6"/>
  <c r="X438" i="6"/>
  <c r="X439" i="6"/>
  <c r="X440" i="6"/>
  <c r="X441" i="6"/>
  <c r="X442" i="6"/>
  <c r="X443" i="6"/>
  <c r="X444" i="6"/>
  <c r="X445" i="6"/>
  <c r="X446" i="6"/>
  <c r="X447" i="6"/>
  <c r="X448" i="6"/>
  <c r="X449" i="6"/>
  <c r="X450" i="6"/>
  <c r="X451" i="6"/>
  <c r="X452" i="6"/>
  <c r="X453" i="6"/>
  <c r="X454" i="6"/>
  <c r="X455" i="6"/>
  <c r="X456" i="6"/>
  <c r="X457" i="6"/>
  <c r="X458" i="6"/>
  <c r="X459" i="6"/>
  <c r="X460" i="6"/>
  <c r="X461" i="6"/>
  <c r="X462" i="6"/>
  <c r="X463" i="6"/>
  <c r="X464" i="6"/>
  <c r="X465" i="6"/>
  <c r="X466" i="6"/>
  <c r="X467" i="6"/>
  <c r="X468" i="6"/>
  <c r="X469" i="6"/>
  <c r="X470" i="6"/>
  <c r="X471" i="6"/>
  <c r="X472" i="6"/>
  <c r="X473" i="6"/>
  <c r="X474" i="6"/>
  <c r="X475" i="6"/>
  <c r="X476" i="6"/>
  <c r="X477" i="6"/>
  <c r="X478" i="6"/>
  <c r="X479" i="6"/>
  <c r="X480" i="6"/>
  <c r="X481" i="6"/>
  <c r="X482" i="6"/>
  <c r="X483" i="6"/>
  <c r="X484" i="6"/>
  <c r="X485" i="6"/>
  <c r="X486" i="6"/>
  <c r="X487" i="6"/>
  <c r="X488" i="6"/>
  <c r="X489" i="6"/>
  <c r="X490" i="6"/>
  <c r="X491" i="6"/>
  <c r="X492" i="6"/>
  <c r="X493" i="6"/>
  <c r="X494" i="6"/>
  <c r="X495" i="6"/>
  <c r="X496" i="6"/>
  <c r="X497" i="6"/>
  <c r="X498" i="6"/>
  <c r="X499" i="6"/>
  <c r="X500" i="6"/>
  <c r="X501" i="6"/>
  <c r="X502" i="6"/>
  <c r="X503" i="6"/>
  <c r="X504" i="6"/>
  <c r="X505" i="6"/>
  <c r="X506" i="6"/>
  <c r="X507" i="6"/>
  <c r="X508" i="6"/>
  <c r="X509" i="6"/>
  <c r="X510" i="6"/>
  <c r="X511" i="6"/>
  <c r="X512" i="6"/>
  <c r="X513" i="6"/>
  <c r="X514" i="6"/>
  <c r="X515" i="6"/>
  <c r="X516" i="6"/>
  <c r="X517" i="6"/>
  <c r="X518" i="6"/>
  <c r="X519" i="6"/>
  <c r="X520" i="6"/>
  <c r="X521" i="6"/>
  <c r="X522" i="6"/>
  <c r="X523" i="6"/>
  <c r="X524" i="6"/>
  <c r="X525" i="6"/>
  <c r="X526" i="6"/>
  <c r="X527" i="6"/>
  <c r="X528" i="6"/>
  <c r="X529" i="6"/>
  <c r="X530" i="6"/>
  <c r="X531" i="6"/>
  <c r="X532" i="6"/>
  <c r="X533" i="6"/>
  <c r="X534" i="6"/>
  <c r="X535" i="6"/>
  <c r="X536" i="6"/>
  <c r="X537" i="6"/>
  <c r="X538" i="6"/>
  <c r="X539" i="6"/>
  <c r="X540" i="6"/>
  <c r="X541" i="6"/>
  <c r="X542" i="6"/>
  <c r="X543" i="6"/>
  <c r="X544" i="6"/>
  <c r="X545" i="6"/>
  <c r="X546" i="6"/>
  <c r="X547" i="6"/>
  <c r="X548" i="6"/>
  <c r="X549" i="6"/>
  <c r="X550" i="6"/>
  <c r="X551" i="6"/>
  <c r="X552" i="6"/>
  <c r="X553" i="6"/>
  <c r="X554" i="6"/>
  <c r="X555" i="6"/>
  <c r="X556" i="6"/>
  <c r="X557" i="6"/>
  <c r="X558" i="6"/>
  <c r="X559" i="6"/>
  <c r="X560" i="6"/>
  <c r="X561" i="6"/>
  <c r="X562" i="6"/>
  <c r="X563" i="6"/>
  <c r="X564" i="6"/>
  <c r="X565" i="6"/>
  <c r="X566" i="6"/>
  <c r="X567" i="6"/>
  <c r="X568" i="6"/>
  <c r="X569" i="6"/>
  <c r="X570" i="6"/>
  <c r="X571" i="6"/>
  <c r="X572" i="6"/>
  <c r="X573" i="6"/>
  <c r="X574" i="6"/>
  <c r="X575" i="6"/>
  <c r="X576" i="6"/>
  <c r="X577" i="6"/>
  <c r="X578" i="6"/>
  <c r="X579" i="6"/>
  <c r="X580" i="6"/>
  <c r="X581" i="6"/>
  <c r="X582" i="6"/>
  <c r="X583" i="6"/>
  <c r="X584" i="6"/>
  <c r="X585" i="6"/>
  <c r="X586" i="6"/>
  <c r="X587" i="6"/>
  <c r="X588" i="6"/>
  <c r="X589" i="6"/>
  <c r="X590" i="6"/>
  <c r="X591" i="6"/>
  <c r="X592" i="6"/>
  <c r="X593" i="6"/>
  <c r="X594" i="6"/>
  <c r="X595" i="6"/>
  <c r="X596" i="6"/>
  <c r="X597" i="6"/>
  <c r="X598" i="6"/>
  <c r="X599" i="6"/>
  <c r="X600" i="6"/>
  <c r="X601" i="6"/>
  <c r="X602" i="6"/>
  <c r="X603" i="6"/>
  <c r="X604" i="6"/>
  <c r="X605" i="6"/>
  <c r="X606" i="6"/>
  <c r="X607" i="6"/>
  <c r="X608" i="6"/>
  <c r="X609" i="6"/>
  <c r="X610" i="6"/>
  <c r="X611" i="6"/>
  <c r="X612" i="6"/>
  <c r="X613" i="6"/>
  <c r="X614" i="6"/>
  <c r="X615" i="6"/>
  <c r="X616" i="6"/>
  <c r="X617" i="6"/>
  <c r="X618" i="6"/>
  <c r="X619" i="6"/>
  <c r="X620" i="6"/>
  <c r="X621" i="6"/>
  <c r="X622" i="6"/>
  <c r="X623" i="6"/>
  <c r="X624" i="6"/>
  <c r="X625" i="6"/>
  <c r="X626" i="6"/>
  <c r="X627" i="6"/>
  <c r="X628" i="6"/>
  <c r="X629" i="6"/>
  <c r="X630" i="6"/>
  <c r="X631" i="6"/>
  <c r="X632" i="6"/>
  <c r="X633" i="6"/>
  <c r="X634" i="6"/>
  <c r="X635" i="6"/>
  <c r="X636" i="6"/>
  <c r="X637" i="6"/>
  <c r="X638" i="6"/>
  <c r="X639" i="6"/>
  <c r="X640" i="6"/>
  <c r="X641" i="6"/>
  <c r="X642" i="6"/>
  <c r="X643" i="6"/>
  <c r="X644" i="6"/>
  <c r="X645" i="6"/>
  <c r="X646" i="6"/>
  <c r="X647" i="6"/>
  <c r="X648" i="6"/>
  <c r="X649" i="6"/>
  <c r="X650" i="6"/>
  <c r="X651" i="6"/>
  <c r="X652" i="6"/>
  <c r="X653" i="6"/>
  <c r="X654" i="6"/>
  <c r="X655" i="6"/>
  <c r="X656" i="6"/>
  <c r="X657" i="6"/>
  <c r="X658" i="6"/>
  <c r="X659" i="6"/>
  <c r="X660" i="6"/>
  <c r="X661" i="6"/>
  <c r="X662" i="6"/>
  <c r="X663" i="6"/>
  <c r="X664" i="6"/>
  <c r="X665" i="6"/>
  <c r="X666" i="6"/>
  <c r="X667" i="6"/>
  <c r="X668" i="6"/>
  <c r="X669" i="6"/>
  <c r="X670" i="6"/>
  <c r="X671" i="6"/>
  <c r="X672" i="6"/>
  <c r="X673" i="6"/>
  <c r="X674" i="6"/>
  <c r="X675" i="6"/>
  <c r="X676" i="6"/>
  <c r="X677" i="6"/>
  <c r="X678" i="6"/>
  <c r="X679" i="6"/>
  <c r="X680" i="6"/>
  <c r="X681" i="6"/>
  <c r="X682" i="6"/>
  <c r="X683" i="6"/>
  <c r="X684" i="6"/>
  <c r="X685" i="6"/>
  <c r="X686" i="6"/>
  <c r="X687" i="6"/>
  <c r="X688" i="6"/>
  <c r="X689" i="6"/>
  <c r="X690" i="6"/>
  <c r="X691" i="6"/>
  <c r="X692" i="6"/>
  <c r="X693" i="6"/>
  <c r="X694" i="6"/>
  <c r="X695" i="6"/>
  <c r="X696" i="6"/>
  <c r="X697" i="6"/>
  <c r="X698" i="6"/>
  <c r="X699" i="6"/>
  <c r="X700" i="6"/>
  <c r="X701" i="6"/>
  <c r="X702" i="6"/>
  <c r="X703" i="6"/>
  <c r="X704" i="6"/>
  <c r="X705" i="6"/>
  <c r="X706" i="6"/>
  <c r="X707" i="6"/>
  <c r="X708" i="6"/>
  <c r="X709" i="6"/>
  <c r="X710" i="6"/>
  <c r="X711" i="6"/>
  <c r="X712" i="6"/>
  <c r="X713" i="6"/>
  <c r="X714" i="6"/>
  <c r="X715" i="6"/>
  <c r="X716" i="6"/>
  <c r="X717" i="6"/>
  <c r="X718" i="6"/>
  <c r="X719" i="6"/>
  <c r="X720" i="6"/>
  <c r="X721" i="6"/>
  <c r="X722" i="6"/>
  <c r="X723" i="6"/>
  <c r="X724" i="6"/>
  <c r="X725" i="6"/>
  <c r="X726" i="6"/>
  <c r="X727" i="6"/>
  <c r="X728" i="6"/>
  <c r="X729" i="6"/>
  <c r="X730" i="6"/>
  <c r="X731" i="6"/>
  <c r="X732" i="6"/>
  <c r="X733" i="6"/>
  <c r="X734" i="6"/>
  <c r="X735" i="6"/>
  <c r="X736" i="6"/>
  <c r="X737" i="6"/>
  <c r="X738" i="6"/>
  <c r="X739" i="6"/>
  <c r="X740" i="6"/>
  <c r="X741" i="6"/>
  <c r="X742" i="6"/>
  <c r="X743" i="6"/>
  <c r="X744" i="6"/>
  <c r="X745" i="6"/>
  <c r="X746" i="6"/>
  <c r="X747" i="6"/>
  <c r="X748" i="6"/>
  <c r="X749" i="6"/>
  <c r="X750" i="6"/>
  <c r="X751" i="6"/>
  <c r="X752" i="6"/>
  <c r="X753" i="6"/>
  <c r="X754" i="6"/>
  <c r="X755" i="6"/>
  <c r="X756" i="6"/>
  <c r="X757" i="6"/>
  <c r="X758" i="6"/>
  <c r="X759" i="6"/>
  <c r="X760" i="6"/>
  <c r="X761" i="6"/>
  <c r="X762" i="6"/>
  <c r="X763" i="6"/>
  <c r="X764" i="6"/>
  <c r="X765" i="6"/>
  <c r="X766" i="6"/>
  <c r="X767" i="6"/>
  <c r="X768" i="6"/>
  <c r="X769" i="6"/>
  <c r="X770" i="6"/>
  <c r="X771" i="6"/>
  <c r="X772" i="6"/>
  <c r="X773" i="6"/>
  <c r="X774" i="6"/>
  <c r="X775" i="6"/>
  <c r="X776" i="6"/>
  <c r="X777" i="6"/>
  <c r="X778" i="6"/>
  <c r="X779" i="6"/>
  <c r="X780" i="6"/>
  <c r="X781" i="6"/>
  <c r="X782" i="6"/>
  <c r="X783" i="6"/>
  <c r="X784" i="6"/>
  <c r="X785" i="6"/>
  <c r="X786" i="6"/>
  <c r="X787" i="6"/>
  <c r="X788" i="6"/>
  <c r="X789" i="6"/>
  <c r="X790" i="6"/>
  <c r="X791" i="6"/>
  <c r="X792" i="6"/>
  <c r="X793" i="6"/>
  <c r="X794" i="6"/>
  <c r="X795" i="6"/>
  <c r="X796" i="6"/>
  <c r="X797" i="6"/>
  <c r="X798" i="6"/>
  <c r="X799" i="6"/>
  <c r="X800" i="6"/>
  <c r="X801" i="6"/>
  <c r="X802" i="6"/>
  <c r="X803" i="6"/>
  <c r="X804" i="6"/>
  <c r="X805" i="6"/>
  <c r="X806" i="6"/>
  <c r="X807" i="6"/>
  <c r="X808" i="6"/>
  <c r="X809" i="6"/>
  <c r="X810" i="6"/>
  <c r="X811" i="6"/>
  <c r="X812" i="6"/>
  <c r="X813" i="6"/>
  <c r="X814" i="6"/>
  <c r="X815" i="6"/>
  <c r="X816" i="6"/>
  <c r="X817" i="6"/>
  <c r="X818" i="6"/>
  <c r="X819" i="6"/>
  <c r="X820" i="6"/>
  <c r="X821" i="6"/>
  <c r="X822" i="6"/>
  <c r="X823" i="6"/>
  <c r="X824" i="6"/>
  <c r="X825" i="6"/>
  <c r="X826" i="6"/>
  <c r="X827" i="6"/>
  <c r="X828" i="6"/>
  <c r="X829" i="6"/>
  <c r="X830" i="6"/>
  <c r="X831" i="6"/>
  <c r="X832" i="6"/>
  <c r="X833" i="6"/>
  <c r="X834" i="6"/>
  <c r="X835" i="6"/>
  <c r="X836" i="6"/>
  <c r="X837" i="6"/>
  <c r="X838" i="6"/>
  <c r="X839" i="6"/>
  <c r="X840" i="6"/>
  <c r="X841" i="6"/>
  <c r="X842" i="6"/>
  <c r="X843" i="6"/>
  <c r="X844" i="6"/>
  <c r="X845" i="6"/>
  <c r="X846" i="6"/>
  <c r="X847" i="6"/>
  <c r="X848" i="6"/>
  <c r="X849" i="6"/>
  <c r="X850" i="6"/>
  <c r="X851" i="6"/>
  <c r="X852" i="6"/>
  <c r="X853" i="6"/>
  <c r="X854" i="6"/>
  <c r="X855" i="6"/>
  <c r="X856" i="6"/>
  <c r="X857" i="6"/>
  <c r="X858" i="6"/>
  <c r="X859" i="6"/>
  <c r="X860" i="6"/>
  <c r="X861" i="6"/>
  <c r="X862" i="6"/>
  <c r="X863" i="6"/>
  <c r="X864" i="6"/>
  <c r="X865" i="6"/>
  <c r="X866" i="6"/>
  <c r="X867" i="6"/>
  <c r="X868" i="6"/>
  <c r="X869" i="6"/>
  <c r="X870" i="6"/>
  <c r="X871" i="6"/>
  <c r="X872" i="6"/>
  <c r="X873" i="6"/>
  <c r="X874" i="6"/>
  <c r="X875" i="6"/>
  <c r="X876" i="6"/>
  <c r="X877" i="6"/>
  <c r="X878" i="6"/>
  <c r="X879" i="6"/>
  <c r="X880" i="6"/>
  <c r="X881" i="6"/>
  <c r="X882" i="6"/>
  <c r="X883" i="6"/>
  <c r="X884" i="6"/>
  <c r="X885" i="6"/>
  <c r="X886" i="6"/>
  <c r="X887" i="6"/>
  <c r="X888" i="6"/>
  <c r="X889" i="6"/>
  <c r="X890" i="6"/>
  <c r="X891" i="6"/>
  <c r="X892" i="6"/>
  <c r="X893" i="6"/>
  <c r="X894" i="6"/>
  <c r="X895" i="6"/>
  <c r="X896" i="6"/>
  <c r="X897" i="6"/>
  <c r="X898" i="6"/>
  <c r="X899" i="6"/>
  <c r="X900" i="6"/>
  <c r="X901" i="6"/>
  <c r="X902" i="6"/>
  <c r="X903" i="6"/>
  <c r="X904" i="6"/>
  <c r="X905" i="6"/>
  <c r="X906" i="6"/>
  <c r="X907" i="6"/>
  <c r="X908" i="6"/>
  <c r="X909" i="6"/>
  <c r="X910" i="6"/>
  <c r="X911" i="6"/>
  <c r="X912" i="6"/>
  <c r="X913" i="6"/>
  <c r="X914" i="6"/>
  <c r="X915" i="6"/>
  <c r="X916" i="6"/>
  <c r="X917" i="6"/>
  <c r="X918" i="6"/>
  <c r="X919" i="6"/>
  <c r="X920" i="6"/>
  <c r="X921" i="6"/>
  <c r="X922" i="6"/>
  <c r="X923" i="6"/>
  <c r="X924" i="6"/>
  <c r="X925" i="6"/>
  <c r="X926" i="6"/>
  <c r="X927" i="6"/>
  <c r="X928" i="6"/>
  <c r="X929" i="6"/>
  <c r="X930" i="6"/>
  <c r="X931" i="6"/>
  <c r="X932" i="6"/>
  <c r="X933" i="6"/>
  <c r="X934" i="6"/>
  <c r="X935" i="6"/>
  <c r="X936" i="6"/>
  <c r="X937" i="6"/>
  <c r="X938" i="6"/>
  <c r="X939" i="6"/>
  <c r="X940" i="6"/>
  <c r="X941" i="6"/>
  <c r="X942" i="6"/>
  <c r="X943" i="6"/>
  <c r="X944" i="6"/>
  <c r="X945" i="6"/>
  <c r="X946" i="6"/>
  <c r="X947" i="6"/>
  <c r="X948" i="6"/>
  <c r="X949" i="6"/>
  <c r="X950" i="6"/>
  <c r="X951" i="6"/>
  <c r="X952" i="6"/>
  <c r="X953" i="6"/>
  <c r="X954" i="6"/>
  <c r="X955" i="6"/>
  <c r="X956" i="6"/>
  <c r="X957" i="6"/>
  <c r="X2" i="6"/>
  <c r="V3" i="6"/>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2" i="6"/>
  <c r="T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T461" i="6"/>
  <c r="T462" i="6"/>
  <c r="T463" i="6"/>
  <c r="T464" i="6"/>
  <c r="T465" i="6"/>
  <c r="T466" i="6"/>
  <c r="T467" i="6"/>
  <c r="T468" i="6"/>
  <c r="T469" i="6"/>
  <c r="T470" i="6"/>
  <c r="T471" i="6"/>
  <c r="T472" i="6"/>
  <c r="T473" i="6"/>
  <c r="T474" i="6"/>
  <c r="T475" i="6"/>
  <c r="T476" i="6"/>
  <c r="T477" i="6"/>
  <c r="T478" i="6"/>
  <c r="T479" i="6"/>
  <c r="T480" i="6"/>
  <c r="T481" i="6"/>
  <c r="T482" i="6"/>
  <c r="T483" i="6"/>
  <c r="T484"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2" i="6"/>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2" i="6"/>
  <c r="P25" i="6"/>
  <c r="P65" i="6"/>
  <c r="P66" i="6"/>
  <c r="P74" i="6"/>
  <c r="P89" i="6"/>
  <c r="P129" i="6"/>
  <c r="P130" i="6"/>
  <c r="P138" i="6"/>
  <c r="P153" i="6"/>
  <c r="P213" i="6"/>
  <c r="P217" i="6"/>
  <c r="P237" i="6"/>
  <c r="P289" i="6"/>
  <c r="P301" i="6"/>
  <c r="P322" i="6"/>
  <c r="P386" i="6"/>
  <c r="P409" i="6"/>
  <c r="P437" i="6"/>
  <c r="P537" i="6"/>
  <c r="P557" i="6"/>
  <c r="P601" i="6"/>
  <c r="P682" i="6"/>
  <c r="P690" i="6"/>
  <c r="O3" i="6"/>
  <c r="P3" i="6" s="1"/>
  <c r="O4" i="6"/>
  <c r="P4" i="6" s="1"/>
  <c r="O5" i="6"/>
  <c r="P5" i="6" s="1"/>
  <c r="O6" i="6"/>
  <c r="P6" i="6" s="1"/>
  <c r="O7" i="6"/>
  <c r="P7" i="6" s="1"/>
  <c r="O8" i="6"/>
  <c r="P8" i="6" s="1"/>
  <c r="O9" i="6"/>
  <c r="P9" i="6" s="1"/>
  <c r="O10" i="6"/>
  <c r="P10" i="6" s="1"/>
  <c r="O11" i="6"/>
  <c r="P11" i="6" s="1"/>
  <c r="O12" i="6"/>
  <c r="P12" i="6" s="1"/>
  <c r="O13" i="6"/>
  <c r="P13" i="6" s="1"/>
  <c r="O14" i="6"/>
  <c r="P14" i="6" s="1"/>
  <c r="O15" i="6"/>
  <c r="P15" i="6" s="1"/>
  <c r="O16" i="6"/>
  <c r="P16" i="6" s="1"/>
  <c r="O17" i="6"/>
  <c r="P17" i="6" s="1"/>
  <c r="O18" i="6"/>
  <c r="P18" i="6" s="1"/>
  <c r="O19" i="6"/>
  <c r="P19" i="6" s="1"/>
  <c r="O20" i="6"/>
  <c r="P20" i="6" s="1"/>
  <c r="O21" i="6"/>
  <c r="P21" i="6" s="1"/>
  <c r="O22" i="6"/>
  <c r="P22" i="6" s="1"/>
  <c r="O23" i="6"/>
  <c r="P23" i="6" s="1"/>
  <c r="O24" i="6"/>
  <c r="P24" i="6" s="1"/>
  <c r="O25" i="6"/>
  <c r="O26" i="6"/>
  <c r="P26" i="6" s="1"/>
  <c r="O27" i="6"/>
  <c r="P27" i="6" s="1"/>
  <c r="O28" i="6"/>
  <c r="P28" i="6" s="1"/>
  <c r="O29" i="6"/>
  <c r="P29" i="6" s="1"/>
  <c r="O30" i="6"/>
  <c r="P30" i="6" s="1"/>
  <c r="O31" i="6"/>
  <c r="P31" i="6" s="1"/>
  <c r="O32" i="6"/>
  <c r="P32" i="6" s="1"/>
  <c r="O33" i="6"/>
  <c r="P33" i="6" s="1"/>
  <c r="O34" i="6"/>
  <c r="P34" i="6" s="1"/>
  <c r="O35" i="6"/>
  <c r="P35" i="6" s="1"/>
  <c r="O36" i="6"/>
  <c r="P36" i="6" s="1"/>
  <c r="O37" i="6"/>
  <c r="P37" i="6" s="1"/>
  <c r="O38" i="6"/>
  <c r="P38" i="6" s="1"/>
  <c r="O39" i="6"/>
  <c r="P39" i="6" s="1"/>
  <c r="O40" i="6"/>
  <c r="P40" i="6" s="1"/>
  <c r="O41" i="6"/>
  <c r="P41" i="6" s="1"/>
  <c r="O42" i="6"/>
  <c r="P42" i="6" s="1"/>
  <c r="O43" i="6"/>
  <c r="P43" i="6" s="1"/>
  <c r="O44" i="6"/>
  <c r="P44" i="6" s="1"/>
  <c r="O45" i="6"/>
  <c r="P45" i="6" s="1"/>
  <c r="O46" i="6"/>
  <c r="P46" i="6" s="1"/>
  <c r="O47" i="6"/>
  <c r="P47" i="6" s="1"/>
  <c r="O48" i="6"/>
  <c r="P48" i="6" s="1"/>
  <c r="O49" i="6"/>
  <c r="P49" i="6" s="1"/>
  <c r="O50" i="6"/>
  <c r="P50" i="6" s="1"/>
  <c r="O51" i="6"/>
  <c r="P51" i="6" s="1"/>
  <c r="O52" i="6"/>
  <c r="P52" i="6" s="1"/>
  <c r="O53" i="6"/>
  <c r="P53" i="6" s="1"/>
  <c r="O54" i="6"/>
  <c r="P54" i="6" s="1"/>
  <c r="O55" i="6"/>
  <c r="P55" i="6" s="1"/>
  <c r="O56" i="6"/>
  <c r="P56" i="6" s="1"/>
  <c r="O57" i="6"/>
  <c r="P57" i="6" s="1"/>
  <c r="O58" i="6"/>
  <c r="P58" i="6" s="1"/>
  <c r="O59" i="6"/>
  <c r="P59" i="6" s="1"/>
  <c r="O60" i="6"/>
  <c r="P60" i="6" s="1"/>
  <c r="O61" i="6"/>
  <c r="P61" i="6" s="1"/>
  <c r="O62" i="6"/>
  <c r="P62" i="6" s="1"/>
  <c r="O63" i="6"/>
  <c r="P63" i="6" s="1"/>
  <c r="O64" i="6"/>
  <c r="P64" i="6" s="1"/>
  <c r="O65" i="6"/>
  <c r="O66" i="6"/>
  <c r="O67" i="6"/>
  <c r="P67" i="6" s="1"/>
  <c r="O68" i="6"/>
  <c r="P68" i="6" s="1"/>
  <c r="O69" i="6"/>
  <c r="P69" i="6" s="1"/>
  <c r="O70" i="6"/>
  <c r="P70" i="6" s="1"/>
  <c r="O71" i="6"/>
  <c r="P71" i="6" s="1"/>
  <c r="O72" i="6"/>
  <c r="P72" i="6" s="1"/>
  <c r="O73" i="6"/>
  <c r="P73" i="6" s="1"/>
  <c r="O74" i="6"/>
  <c r="O75" i="6"/>
  <c r="P75" i="6" s="1"/>
  <c r="O76" i="6"/>
  <c r="P76" i="6" s="1"/>
  <c r="O77" i="6"/>
  <c r="P77" i="6" s="1"/>
  <c r="O78" i="6"/>
  <c r="P78" i="6" s="1"/>
  <c r="O79" i="6"/>
  <c r="P79" i="6" s="1"/>
  <c r="O80" i="6"/>
  <c r="P80" i="6" s="1"/>
  <c r="O81" i="6"/>
  <c r="P81" i="6" s="1"/>
  <c r="O82" i="6"/>
  <c r="P82" i="6" s="1"/>
  <c r="O83" i="6"/>
  <c r="P83" i="6" s="1"/>
  <c r="O84" i="6"/>
  <c r="P84" i="6" s="1"/>
  <c r="O85" i="6"/>
  <c r="P85" i="6" s="1"/>
  <c r="O86" i="6"/>
  <c r="P86" i="6" s="1"/>
  <c r="O87" i="6"/>
  <c r="P87" i="6" s="1"/>
  <c r="O88" i="6"/>
  <c r="P88" i="6" s="1"/>
  <c r="O89" i="6"/>
  <c r="O90" i="6"/>
  <c r="P90" i="6" s="1"/>
  <c r="O91" i="6"/>
  <c r="P91" i="6" s="1"/>
  <c r="O92" i="6"/>
  <c r="P92" i="6" s="1"/>
  <c r="O93" i="6"/>
  <c r="P93" i="6" s="1"/>
  <c r="O94" i="6"/>
  <c r="P94" i="6" s="1"/>
  <c r="O95" i="6"/>
  <c r="P95" i="6" s="1"/>
  <c r="O96" i="6"/>
  <c r="P96" i="6" s="1"/>
  <c r="O97" i="6"/>
  <c r="P97" i="6" s="1"/>
  <c r="O98" i="6"/>
  <c r="P98" i="6" s="1"/>
  <c r="O99" i="6"/>
  <c r="P99" i="6" s="1"/>
  <c r="O100" i="6"/>
  <c r="P100" i="6" s="1"/>
  <c r="O101" i="6"/>
  <c r="P101" i="6" s="1"/>
  <c r="O102" i="6"/>
  <c r="P102" i="6" s="1"/>
  <c r="O103" i="6"/>
  <c r="P103" i="6" s="1"/>
  <c r="O104" i="6"/>
  <c r="P104" i="6" s="1"/>
  <c r="O105" i="6"/>
  <c r="P105" i="6" s="1"/>
  <c r="O106" i="6"/>
  <c r="P106" i="6" s="1"/>
  <c r="O107" i="6"/>
  <c r="P107" i="6" s="1"/>
  <c r="O108" i="6"/>
  <c r="P108" i="6" s="1"/>
  <c r="O109" i="6"/>
  <c r="P109" i="6" s="1"/>
  <c r="O110" i="6"/>
  <c r="P110" i="6" s="1"/>
  <c r="O111" i="6"/>
  <c r="P111" i="6" s="1"/>
  <c r="O112" i="6"/>
  <c r="P112" i="6" s="1"/>
  <c r="O113" i="6"/>
  <c r="P113" i="6" s="1"/>
  <c r="O114" i="6"/>
  <c r="P114" i="6" s="1"/>
  <c r="O115" i="6"/>
  <c r="P115" i="6" s="1"/>
  <c r="O116" i="6"/>
  <c r="P116" i="6" s="1"/>
  <c r="O117" i="6"/>
  <c r="P117" i="6" s="1"/>
  <c r="O118" i="6"/>
  <c r="P118" i="6" s="1"/>
  <c r="O119" i="6"/>
  <c r="P119" i="6" s="1"/>
  <c r="O120" i="6"/>
  <c r="P120" i="6" s="1"/>
  <c r="O121" i="6"/>
  <c r="P121" i="6" s="1"/>
  <c r="O122" i="6"/>
  <c r="P122" i="6" s="1"/>
  <c r="O123" i="6"/>
  <c r="P123" i="6" s="1"/>
  <c r="O124" i="6"/>
  <c r="P124" i="6" s="1"/>
  <c r="O125" i="6"/>
  <c r="P125" i="6" s="1"/>
  <c r="O126" i="6"/>
  <c r="P126" i="6" s="1"/>
  <c r="O127" i="6"/>
  <c r="P127" i="6" s="1"/>
  <c r="O128" i="6"/>
  <c r="P128" i="6" s="1"/>
  <c r="O129" i="6"/>
  <c r="O130" i="6"/>
  <c r="O131" i="6"/>
  <c r="P131" i="6" s="1"/>
  <c r="O132" i="6"/>
  <c r="P132" i="6" s="1"/>
  <c r="O133" i="6"/>
  <c r="P133" i="6" s="1"/>
  <c r="O134" i="6"/>
  <c r="P134" i="6" s="1"/>
  <c r="O135" i="6"/>
  <c r="P135" i="6" s="1"/>
  <c r="O136" i="6"/>
  <c r="P136" i="6" s="1"/>
  <c r="O137" i="6"/>
  <c r="P137" i="6" s="1"/>
  <c r="O138" i="6"/>
  <c r="O139" i="6"/>
  <c r="P139" i="6" s="1"/>
  <c r="O140" i="6"/>
  <c r="P140" i="6" s="1"/>
  <c r="O141" i="6"/>
  <c r="P141" i="6" s="1"/>
  <c r="O142" i="6"/>
  <c r="P142" i="6" s="1"/>
  <c r="O143" i="6"/>
  <c r="P143" i="6" s="1"/>
  <c r="O144" i="6"/>
  <c r="P144" i="6" s="1"/>
  <c r="O145" i="6"/>
  <c r="P145" i="6" s="1"/>
  <c r="O146" i="6"/>
  <c r="P146" i="6" s="1"/>
  <c r="O147" i="6"/>
  <c r="P147" i="6" s="1"/>
  <c r="O148" i="6"/>
  <c r="P148" i="6" s="1"/>
  <c r="O149" i="6"/>
  <c r="P149" i="6" s="1"/>
  <c r="O150" i="6"/>
  <c r="P150" i="6" s="1"/>
  <c r="O151" i="6"/>
  <c r="P151" i="6" s="1"/>
  <c r="O152" i="6"/>
  <c r="P152" i="6" s="1"/>
  <c r="O153" i="6"/>
  <c r="O154" i="6"/>
  <c r="P154" i="6" s="1"/>
  <c r="O155" i="6"/>
  <c r="P155" i="6" s="1"/>
  <c r="O156" i="6"/>
  <c r="P156" i="6" s="1"/>
  <c r="O157" i="6"/>
  <c r="P157" i="6" s="1"/>
  <c r="O158" i="6"/>
  <c r="P158" i="6" s="1"/>
  <c r="O159" i="6"/>
  <c r="P159" i="6" s="1"/>
  <c r="O160" i="6"/>
  <c r="P160" i="6" s="1"/>
  <c r="O161" i="6"/>
  <c r="P161" i="6" s="1"/>
  <c r="O162" i="6"/>
  <c r="P162" i="6" s="1"/>
  <c r="O163" i="6"/>
  <c r="P163" i="6" s="1"/>
  <c r="O164" i="6"/>
  <c r="P164" i="6" s="1"/>
  <c r="O165" i="6"/>
  <c r="P165" i="6" s="1"/>
  <c r="O166" i="6"/>
  <c r="P166" i="6" s="1"/>
  <c r="O167" i="6"/>
  <c r="P167" i="6" s="1"/>
  <c r="O168" i="6"/>
  <c r="P168" i="6" s="1"/>
  <c r="O169" i="6"/>
  <c r="P169" i="6" s="1"/>
  <c r="O170" i="6"/>
  <c r="P170" i="6" s="1"/>
  <c r="O171" i="6"/>
  <c r="P171" i="6" s="1"/>
  <c r="O172" i="6"/>
  <c r="P172" i="6" s="1"/>
  <c r="O173" i="6"/>
  <c r="P173" i="6" s="1"/>
  <c r="O174" i="6"/>
  <c r="P174" i="6" s="1"/>
  <c r="O175" i="6"/>
  <c r="P175" i="6" s="1"/>
  <c r="O176" i="6"/>
  <c r="P176" i="6" s="1"/>
  <c r="O177" i="6"/>
  <c r="P177" i="6" s="1"/>
  <c r="O178" i="6"/>
  <c r="P178" i="6" s="1"/>
  <c r="O179" i="6"/>
  <c r="P179" i="6" s="1"/>
  <c r="O180" i="6"/>
  <c r="P180" i="6" s="1"/>
  <c r="O181" i="6"/>
  <c r="P181" i="6" s="1"/>
  <c r="O182" i="6"/>
  <c r="P182" i="6" s="1"/>
  <c r="O183" i="6"/>
  <c r="P183" i="6" s="1"/>
  <c r="O184" i="6"/>
  <c r="P184" i="6" s="1"/>
  <c r="O185" i="6"/>
  <c r="P185" i="6" s="1"/>
  <c r="O186" i="6"/>
  <c r="P186" i="6" s="1"/>
  <c r="O187" i="6"/>
  <c r="P187" i="6" s="1"/>
  <c r="O188" i="6"/>
  <c r="P188" i="6" s="1"/>
  <c r="O189" i="6"/>
  <c r="P189" i="6" s="1"/>
  <c r="O190" i="6"/>
  <c r="P190" i="6" s="1"/>
  <c r="O191" i="6"/>
  <c r="P191" i="6" s="1"/>
  <c r="O192" i="6"/>
  <c r="P192" i="6" s="1"/>
  <c r="O193" i="6"/>
  <c r="P193" i="6" s="1"/>
  <c r="O194" i="6"/>
  <c r="P194" i="6" s="1"/>
  <c r="O195" i="6"/>
  <c r="P195" i="6" s="1"/>
  <c r="O196" i="6"/>
  <c r="P196" i="6" s="1"/>
  <c r="O197" i="6"/>
  <c r="P197" i="6" s="1"/>
  <c r="O198" i="6"/>
  <c r="P198" i="6" s="1"/>
  <c r="O199" i="6"/>
  <c r="P199" i="6" s="1"/>
  <c r="O200" i="6"/>
  <c r="P200" i="6" s="1"/>
  <c r="O201" i="6"/>
  <c r="P201" i="6" s="1"/>
  <c r="O202" i="6"/>
  <c r="P202" i="6" s="1"/>
  <c r="O203" i="6"/>
  <c r="P203" i="6" s="1"/>
  <c r="O204" i="6"/>
  <c r="P204" i="6" s="1"/>
  <c r="O205" i="6"/>
  <c r="P205" i="6" s="1"/>
  <c r="O206" i="6"/>
  <c r="P206" i="6" s="1"/>
  <c r="O207" i="6"/>
  <c r="P207" i="6" s="1"/>
  <c r="O208" i="6"/>
  <c r="P208" i="6" s="1"/>
  <c r="O209" i="6"/>
  <c r="P209" i="6" s="1"/>
  <c r="O210" i="6"/>
  <c r="P210" i="6" s="1"/>
  <c r="O211" i="6"/>
  <c r="P211" i="6" s="1"/>
  <c r="O212" i="6"/>
  <c r="P212" i="6" s="1"/>
  <c r="O213" i="6"/>
  <c r="O214" i="6"/>
  <c r="P214" i="6" s="1"/>
  <c r="O215" i="6"/>
  <c r="P215" i="6" s="1"/>
  <c r="O216" i="6"/>
  <c r="P216" i="6" s="1"/>
  <c r="O217" i="6"/>
  <c r="O218" i="6"/>
  <c r="P218" i="6" s="1"/>
  <c r="O219" i="6"/>
  <c r="P219" i="6" s="1"/>
  <c r="O220" i="6"/>
  <c r="P220" i="6" s="1"/>
  <c r="O221" i="6"/>
  <c r="P221" i="6" s="1"/>
  <c r="O222" i="6"/>
  <c r="P222" i="6" s="1"/>
  <c r="O223" i="6"/>
  <c r="P223" i="6" s="1"/>
  <c r="O224" i="6"/>
  <c r="P224" i="6" s="1"/>
  <c r="O225" i="6"/>
  <c r="P225" i="6" s="1"/>
  <c r="O226" i="6"/>
  <c r="P226" i="6" s="1"/>
  <c r="O227" i="6"/>
  <c r="P227" i="6" s="1"/>
  <c r="O228" i="6"/>
  <c r="P228" i="6" s="1"/>
  <c r="O229" i="6"/>
  <c r="P229" i="6" s="1"/>
  <c r="O230" i="6"/>
  <c r="P230" i="6" s="1"/>
  <c r="O231" i="6"/>
  <c r="P231" i="6" s="1"/>
  <c r="O232" i="6"/>
  <c r="P232" i="6" s="1"/>
  <c r="O233" i="6"/>
  <c r="P233" i="6" s="1"/>
  <c r="O234" i="6"/>
  <c r="P234" i="6" s="1"/>
  <c r="O235" i="6"/>
  <c r="P235" i="6" s="1"/>
  <c r="O236" i="6"/>
  <c r="P236" i="6" s="1"/>
  <c r="O237" i="6"/>
  <c r="O238" i="6"/>
  <c r="P238" i="6" s="1"/>
  <c r="O239" i="6"/>
  <c r="P239" i="6" s="1"/>
  <c r="O240" i="6"/>
  <c r="P240" i="6" s="1"/>
  <c r="O241" i="6"/>
  <c r="P241" i="6" s="1"/>
  <c r="O242" i="6"/>
  <c r="P242" i="6" s="1"/>
  <c r="O243" i="6"/>
  <c r="P243" i="6" s="1"/>
  <c r="O244" i="6"/>
  <c r="P244" i="6" s="1"/>
  <c r="O245" i="6"/>
  <c r="P245" i="6" s="1"/>
  <c r="O246" i="6"/>
  <c r="P246" i="6" s="1"/>
  <c r="O247" i="6"/>
  <c r="P247" i="6" s="1"/>
  <c r="O248" i="6"/>
  <c r="P248" i="6" s="1"/>
  <c r="O249" i="6"/>
  <c r="P249" i="6" s="1"/>
  <c r="O250" i="6"/>
  <c r="P250" i="6" s="1"/>
  <c r="O251" i="6"/>
  <c r="P251" i="6" s="1"/>
  <c r="O252" i="6"/>
  <c r="P252" i="6" s="1"/>
  <c r="O253" i="6"/>
  <c r="P253" i="6" s="1"/>
  <c r="O254" i="6"/>
  <c r="P254" i="6" s="1"/>
  <c r="O255" i="6"/>
  <c r="P255" i="6" s="1"/>
  <c r="O256" i="6"/>
  <c r="P256" i="6" s="1"/>
  <c r="O257" i="6"/>
  <c r="P257" i="6" s="1"/>
  <c r="O258" i="6"/>
  <c r="P258" i="6" s="1"/>
  <c r="O259" i="6"/>
  <c r="P259" i="6" s="1"/>
  <c r="O260" i="6"/>
  <c r="P260" i="6" s="1"/>
  <c r="O261" i="6"/>
  <c r="P261" i="6" s="1"/>
  <c r="O262" i="6"/>
  <c r="P262" i="6" s="1"/>
  <c r="O263" i="6"/>
  <c r="P263" i="6" s="1"/>
  <c r="O264" i="6"/>
  <c r="P264" i="6" s="1"/>
  <c r="O265" i="6"/>
  <c r="P265" i="6" s="1"/>
  <c r="O266" i="6"/>
  <c r="P266" i="6" s="1"/>
  <c r="O267" i="6"/>
  <c r="P267" i="6" s="1"/>
  <c r="O268" i="6"/>
  <c r="P268" i="6" s="1"/>
  <c r="O269" i="6"/>
  <c r="P269" i="6" s="1"/>
  <c r="O270" i="6"/>
  <c r="P270" i="6" s="1"/>
  <c r="O271" i="6"/>
  <c r="P271" i="6" s="1"/>
  <c r="O272" i="6"/>
  <c r="P272" i="6" s="1"/>
  <c r="O273" i="6"/>
  <c r="P273" i="6" s="1"/>
  <c r="O274" i="6"/>
  <c r="P274" i="6" s="1"/>
  <c r="O275" i="6"/>
  <c r="P275" i="6" s="1"/>
  <c r="O276" i="6"/>
  <c r="P276" i="6" s="1"/>
  <c r="O277" i="6"/>
  <c r="P277" i="6" s="1"/>
  <c r="O278" i="6"/>
  <c r="P278" i="6" s="1"/>
  <c r="O279" i="6"/>
  <c r="P279" i="6" s="1"/>
  <c r="O280" i="6"/>
  <c r="P280" i="6" s="1"/>
  <c r="O281" i="6"/>
  <c r="P281" i="6" s="1"/>
  <c r="O282" i="6"/>
  <c r="P282" i="6" s="1"/>
  <c r="O283" i="6"/>
  <c r="P283" i="6" s="1"/>
  <c r="O284" i="6"/>
  <c r="P284" i="6" s="1"/>
  <c r="O285" i="6"/>
  <c r="P285" i="6" s="1"/>
  <c r="O286" i="6"/>
  <c r="P286" i="6" s="1"/>
  <c r="O287" i="6"/>
  <c r="P287" i="6" s="1"/>
  <c r="O288" i="6"/>
  <c r="P288" i="6" s="1"/>
  <c r="O289" i="6"/>
  <c r="O290" i="6"/>
  <c r="P290" i="6" s="1"/>
  <c r="O291" i="6"/>
  <c r="P291" i="6" s="1"/>
  <c r="O292" i="6"/>
  <c r="P292" i="6" s="1"/>
  <c r="O293" i="6"/>
  <c r="P293" i="6" s="1"/>
  <c r="O294" i="6"/>
  <c r="P294" i="6" s="1"/>
  <c r="O295" i="6"/>
  <c r="P295" i="6" s="1"/>
  <c r="O296" i="6"/>
  <c r="P296" i="6" s="1"/>
  <c r="O297" i="6"/>
  <c r="P297" i="6" s="1"/>
  <c r="O298" i="6"/>
  <c r="P298" i="6" s="1"/>
  <c r="O299" i="6"/>
  <c r="P299" i="6" s="1"/>
  <c r="O300" i="6"/>
  <c r="P300" i="6" s="1"/>
  <c r="O301" i="6"/>
  <c r="O302" i="6"/>
  <c r="P302" i="6" s="1"/>
  <c r="O303" i="6"/>
  <c r="P303" i="6" s="1"/>
  <c r="O304" i="6"/>
  <c r="P304" i="6" s="1"/>
  <c r="O305" i="6"/>
  <c r="P305" i="6" s="1"/>
  <c r="O306" i="6"/>
  <c r="P306" i="6" s="1"/>
  <c r="O307" i="6"/>
  <c r="P307" i="6" s="1"/>
  <c r="O308" i="6"/>
  <c r="P308" i="6" s="1"/>
  <c r="O309" i="6"/>
  <c r="P309" i="6" s="1"/>
  <c r="O310" i="6"/>
  <c r="P310" i="6" s="1"/>
  <c r="O311" i="6"/>
  <c r="P311" i="6" s="1"/>
  <c r="O312" i="6"/>
  <c r="P312" i="6" s="1"/>
  <c r="O313" i="6"/>
  <c r="P313" i="6" s="1"/>
  <c r="O314" i="6"/>
  <c r="P314" i="6" s="1"/>
  <c r="O315" i="6"/>
  <c r="P315" i="6" s="1"/>
  <c r="O316" i="6"/>
  <c r="P316" i="6" s="1"/>
  <c r="O317" i="6"/>
  <c r="P317" i="6" s="1"/>
  <c r="O318" i="6"/>
  <c r="P318" i="6" s="1"/>
  <c r="O319" i="6"/>
  <c r="P319" i="6" s="1"/>
  <c r="O320" i="6"/>
  <c r="P320" i="6" s="1"/>
  <c r="O321" i="6"/>
  <c r="P321" i="6" s="1"/>
  <c r="O322" i="6"/>
  <c r="O323" i="6"/>
  <c r="P323" i="6" s="1"/>
  <c r="O324" i="6"/>
  <c r="P324" i="6" s="1"/>
  <c r="O325" i="6"/>
  <c r="P325" i="6" s="1"/>
  <c r="O326" i="6"/>
  <c r="P326" i="6" s="1"/>
  <c r="O327" i="6"/>
  <c r="P327" i="6" s="1"/>
  <c r="O328" i="6"/>
  <c r="P328" i="6" s="1"/>
  <c r="O329" i="6"/>
  <c r="P329" i="6" s="1"/>
  <c r="O330" i="6"/>
  <c r="P330" i="6" s="1"/>
  <c r="O331" i="6"/>
  <c r="P331" i="6" s="1"/>
  <c r="O332" i="6"/>
  <c r="P332" i="6" s="1"/>
  <c r="O333" i="6"/>
  <c r="P333" i="6" s="1"/>
  <c r="O334" i="6"/>
  <c r="P334" i="6" s="1"/>
  <c r="O335" i="6"/>
  <c r="P335" i="6" s="1"/>
  <c r="O336" i="6"/>
  <c r="P336" i="6" s="1"/>
  <c r="O337" i="6"/>
  <c r="P337" i="6" s="1"/>
  <c r="O338" i="6"/>
  <c r="P338" i="6" s="1"/>
  <c r="O339" i="6"/>
  <c r="P339" i="6" s="1"/>
  <c r="O340" i="6"/>
  <c r="P340" i="6" s="1"/>
  <c r="O341" i="6"/>
  <c r="P341" i="6" s="1"/>
  <c r="O342" i="6"/>
  <c r="P342" i="6" s="1"/>
  <c r="O343" i="6"/>
  <c r="P343" i="6" s="1"/>
  <c r="O344" i="6"/>
  <c r="P344" i="6" s="1"/>
  <c r="O345" i="6"/>
  <c r="P345" i="6" s="1"/>
  <c r="O346" i="6"/>
  <c r="P346" i="6" s="1"/>
  <c r="O347" i="6"/>
  <c r="P347" i="6" s="1"/>
  <c r="O348" i="6"/>
  <c r="P348" i="6" s="1"/>
  <c r="O349" i="6"/>
  <c r="P349" i="6" s="1"/>
  <c r="O350" i="6"/>
  <c r="P350" i="6" s="1"/>
  <c r="O351" i="6"/>
  <c r="P351" i="6" s="1"/>
  <c r="O352" i="6"/>
  <c r="P352" i="6" s="1"/>
  <c r="O353" i="6"/>
  <c r="P353" i="6" s="1"/>
  <c r="O354" i="6"/>
  <c r="P354" i="6" s="1"/>
  <c r="O355" i="6"/>
  <c r="P355" i="6" s="1"/>
  <c r="O356" i="6"/>
  <c r="P356" i="6" s="1"/>
  <c r="O357" i="6"/>
  <c r="P357" i="6" s="1"/>
  <c r="O358" i="6"/>
  <c r="P358" i="6" s="1"/>
  <c r="O359" i="6"/>
  <c r="P359" i="6" s="1"/>
  <c r="O360" i="6"/>
  <c r="P360" i="6" s="1"/>
  <c r="O361" i="6"/>
  <c r="P361" i="6" s="1"/>
  <c r="O362" i="6"/>
  <c r="P362" i="6" s="1"/>
  <c r="O363" i="6"/>
  <c r="P363" i="6" s="1"/>
  <c r="O364" i="6"/>
  <c r="P364" i="6" s="1"/>
  <c r="O365" i="6"/>
  <c r="P365" i="6" s="1"/>
  <c r="O366" i="6"/>
  <c r="P366" i="6" s="1"/>
  <c r="O367" i="6"/>
  <c r="P367" i="6" s="1"/>
  <c r="O368" i="6"/>
  <c r="P368" i="6" s="1"/>
  <c r="O369" i="6"/>
  <c r="P369" i="6" s="1"/>
  <c r="O370" i="6"/>
  <c r="P370" i="6" s="1"/>
  <c r="O371" i="6"/>
  <c r="P371" i="6" s="1"/>
  <c r="O372" i="6"/>
  <c r="P372" i="6" s="1"/>
  <c r="O373" i="6"/>
  <c r="P373" i="6" s="1"/>
  <c r="O374" i="6"/>
  <c r="P374" i="6" s="1"/>
  <c r="O375" i="6"/>
  <c r="P375" i="6" s="1"/>
  <c r="O376" i="6"/>
  <c r="P376" i="6" s="1"/>
  <c r="O377" i="6"/>
  <c r="P377" i="6" s="1"/>
  <c r="O378" i="6"/>
  <c r="P378" i="6" s="1"/>
  <c r="O379" i="6"/>
  <c r="P379" i="6" s="1"/>
  <c r="O380" i="6"/>
  <c r="P380" i="6" s="1"/>
  <c r="O381" i="6"/>
  <c r="P381" i="6" s="1"/>
  <c r="O382" i="6"/>
  <c r="P382" i="6" s="1"/>
  <c r="O383" i="6"/>
  <c r="P383" i="6" s="1"/>
  <c r="O384" i="6"/>
  <c r="P384" i="6" s="1"/>
  <c r="O385" i="6"/>
  <c r="P385" i="6" s="1"/>
  <c r="O386" i="6"/>
  <c r="O387" i="6"/>
  <c r="P387" i="6" s="1"/>
  <c r="O388" i="6"/>
  <c r="P388" i="6" s="1"/>
  <c r="O389" i="6"/>
  <c r="P389" i="6" s="1"/>
  <c r="O390" i="6"/>
  <c r="P390" i="6" s="1"/>
  <c r="O391" i="6"/>
  <c r="P391" i="6" s="1"/>
  <c r="O392" i="6"/>
  <c r="P392" i="6" s="1"/>
  <c r="O393" i="6"/>
  <c r="P393" i="6" s="1"/>
  <c r="O394" i="6"/>
  <c r="P394" i="6" s="1"/>
  <c r="O395" i="6"/>
  <c r="P395" i="6" s="1"/>
  <c r="O396" i="6"/>
  <c r="P396" i="6" s="1"/>
  <c r="O397" i="6"/>
  <c r="P397" i="6" s="1"/>
  <c r="O398" i="6"/>
  <c r="P398" i="6" s="1"/>
  <c r="O399" i="6"/>
  <c r="P399" i="6" s="1"/>
  <c r="O400" i="6"/>
  <c r="P400" i="6" s="1"/>
  <c r="O401" i="6"/>
  <c r="P401" i="6" s="1"/>
  <c r="O402" i="6"/>
  <c r="P402" i="6" s="1"/>
  <c r="O403" i="6"/>
  <c r="P403" i="6" s="1"/>
  <c r="O404" i="6"/>
  <c r="P404" i="6" s="1"/>
  <c r="O405" i="6"/>
  <c r="P405" i="6" s="1"/>
  <c r="O406" i="6"/>
  <c r="P406" i="6" s="1"/>
  <c r="O407" i="6"/>
  <c r="P407" i="6" s="1"/>
  <c r="O408" i="6"/>
  <c r="P408" i="6" s="1"/>
  <c r="O409" i="6"/>
  <c r="O410" i="6"/>
  <c r="P410" i="6" s="1"/>
  <c r="O411" i="6"/>
  <c r="P411" i="6" s="1"/>
  <c r="O412" i="6"/>
  <c r="P412" i="6" s="1"/>
  <c r="O413" i="6"/>
  <c r="P413" i="6" s="1"/>
  <c r="O414" i="6"/>
  <c r="P414" i="6" s="1"/>
  <c r="O415" i="6"/>
  <c r="P415" i="6" s="1"/>
  <c r="O416" i="6"/>
  <c r="P416" i="6" s="1"/>
  <c r="O417" i="6"/>
  <c r="P417" i="6" s="1"/>
  <c r="O418" i="6"/>
  <c r="P418" i="6" s="1"/>
  <c r="O419" i="6"/>
  <c r="P419" i="6" s="1"/>
  <c r="O420" i="6"/>
  <c r="P420" i="6" s="1"/>
  <c r="O421" i="6"/>
  <c r="P421" i="6" s="1"/>
  <c r="O422" i="6"/>
  <c r="P422" i="6" s="1"/>
  <c r="O423" i="6"/>
  <c r="P423" i="6" s="1"/>
  <c r="O424" i="6"/>
  <c r="P424" i="6" s="1"/>
  <c r="O425" i="6"/>
  <c r="P425" i="6" s="1"/>
  <c r="O426" i="6"/>
  <c r="P426" i="6" s="1"/>
  <c r="O427" i="6"/>
  <c r="P427" i="6" s="1"/>
  <c r="O428" i="6"/>
  <c r="P428" i="6" s="1"/>
  <c r="O429" i="6"/>
  <c r="P429" i="6" s="1"/>
  <c r="O430" i="6"/>
  <c r="P430" i="6" s="1"/>
  <c r="O431" i="6"/>
  <c r="P431" i="6" s="1"/>
  <c r="O432" i="6"/>
  <c r="P432" i="6" s="1"/>
  <c r="O433" i="6"/>
  <c r="P433" i="6" s="1"/>
  <c r="O434" i="6"/>
  <c r="P434" i="6" s="1"/>
  <c r="O435" i="6"/>
  <c r="P435" i="6" s="1"/>
  <c r="O436" i="6"/>
  <c r="P436" i="6" s="1"/>
  <c r="O437" i="6"/>
  <c r="O438" i="6"/>
  <c r="P438" i="6" s="1"/>
  <c r="O439" i="6"/>
  <c r="P439" i="6" s="1"/>
  <c r="O440" i="6"/>
  <c r="P440" i="6" s="1"/>
  <c r="O441" i="6"/>
  <c r="P441" i="6" s="1"/>
  <c r="O442" i="6"/>
  <c r="P442" i="6" s="1"/>
  <c r="O443" i="6"/>
  <c r="P443" i="6" s="1"/>
  <c r="O444" i="6"/>
  <c r="P444" i="6" s="1"/>
  <c r="O445" i="6"/>
  <c r="P445" i="6" s="1"/>
  <c r="O446" i="6"/>
  <c r="P446" i="6" s="1"/>
  <c r="O447" i="6"/>
  <c r="P447" i="6" s="1"/>
  <c r="O448" i="6"/>
  <c r="P448" i="6" s="1"/>
  <c r="O449" i="6"/>
  <c r="P449" i="6" s="1"/>
  <c r="O450" i="6"/>
  <c r="P450" i="6" s="1"/>
  <c r="O451" i="6"/>
  <c r="P451" i="6" s="1"/>
  <c r="O452" i="6"/>
  <c r="P452" i="6" s="1"/>
  <c r="O453" i="6"/>
  <c r="P453" i="6" s="1"/>
  <c r="O454" i="6"/>
  <c r="P454" i="6" s="1"/>
  <c r="O455" i="6"/>
  <c r="P455" i="6" s="1"/>
  <c r="O456" i="6"/>
  <c r="P456" i="6" s="1"/>
  <c r="O457" i="6"/>
  <c r="P457" i="6" s="1"/>
  <c r="O458" i="6"/>
  <c r="P458" i="6" s="1"/>
  <c r="O459" i="6"/>
  <c r="P459" i="6" s="1"/>
  <c r="O460" i="6"/>
  <c r="P460" i="6" s="1"/>
  <c r="O461" i="6"/>
  <c r="P461" i="6" s="1"/>
  <c r="O462" i="6"/>
  <c r="P462" i="6" s="1"/>
  <c r="O463" i="6"/>
  <c r="P463" i="6" s="1"/>
  <c r="O464" i="6"/>
  <c r="P464" i="6" s="1"/>
  <c r="O465" i="6"/>
  <c r="P465" i="6" s="1"/>
  <c r="O466" i="6"/>
  <c r="P466" i="6" s="1"/>
  <c r="O467" i="6"/>
  <c r="P467" i="6" s="1"/>
  <c r="O468" i="6"/>
  <c r="P468" i="6" s="1"/>
  <c r="O469" i="6"/>
  <c r="P469" i="6" s="1"/>
  <c r="O470" i="6"/>
  <c r="P470" i="6" s="1"/>
  <c r="O471" i="6"/>
  <c r="P471" i="6" s="1"/>
  <c r="O472" i="6"/>
  <c r="P472" i="6" s="1"/>
  <c r="O473" i="6"/>
  <c r="P473" i="6" s="1"/>
  <c r="O474" i="6"/>
  <c r="P474" i="6" s="1"/>
  <c r="O475" i="6"/>
  <c r="P475" i="6" s="1"/>
  <c r="O476" i="6"/>
  <c r="P476" i="6" s="1"/>
  <c r="O477" i="6"/>
  <c r="P477" i="6" s="1"/>
  <c r="O478" i="6"/>
  <c r="P478" i="6" s="1"/>
  <c r="O479" i="6"/>
  <c r="P479" i="6" s="1"/>
  <c r="O480" i="6"/>
  <c r="P480" i="6" s="1"/>
  <c r="O481" i="6"/>
  <c r="P481" i="6" s="1"/>
  <c r="O482" i="6"/>
  <c r="P482" i="6" s="1"/>
  <c r="O483" i="6"/>
  <c r="P483" i="6" s="1"/>
  <c r="O484" i="6"/>
  <c r="P484" i="6" s="1"/>
  <c r="O485" i="6"/>
  <c r="P485" i="6" s="1"/>
  <c r="O486" i="6"/>
  <c r="P486" i="6" s="1"/>
  <c r="O487" i="6"/>
  <c r="P487" i="6" s="1"/>
  <c r="O488" i="6"/>
  <c r="P488" i="6" s="1"/>
  <c r="O489" i="6"/>
  <c r="P489" i="6" s="1"/>
  <c r="O490" i="6"/>
  <c r="P490" i="6" s="1"/>
  <c r="O491" i="6"/>
  <c r="P491" i="6" s="1"/>
  <c r="O492" i="6"/>
  <c r="P492" i="6" s="1"/>
  <c r="O493" i="6"/>
  <c r="P493" i="6" s="1"/>
  <c r="O494" i="6"/>
  <c r="P494" i="6" s="1"/>
  <c r="O495" i="6"/>
  <c r="P495" i="6" s="1"/>
  <c r="O496" i="6"/>
  <c r="P496" i="6" s="1"/>
  <c r="O497" i="6"/>
  <c r="P497" i="6" s="1"/>
  <c r="O498" i="6"/>
  <c r="P498" i="6" s="1"/>
  <c r="O499" i="6"/>
  <c r="P499" i="6" s="1"/>
  <c r="O500" i="6"/>
  <c r="P500" i="6" s="1"/>
  <c r="O501" i="6"/>
  <c r="P501" i="6" s="1"/>
  <c r="O502" i="6"/>
  <c r="P502" i="6" s="1"/>
  <c r="O503" i="6"/>
  <c r="P503" i="6" s="1"/>
  <c r="O504" i="6"/>
  <c r="P504" i="6" s="1"/>
  <c r="O505" i="6"/>
  <c r="P505" i="6" s="1"/>
  <c r="O506" i="6"/>
  <c r="P506" i="6" s="1"/>
  <c r="O507" i="6"/>
  <c r="P507" i="6" s="1"/>
  <c r="O508" i="6"/>
  <c r="P508" i="6" s="1"/>
  <c r="O509" i="6"/>
  <c r="P509" i="6" s="1"/>
  <c r="O510" i="6"/>
  <c r="P510" i="6" s="1"/>
  <c r="O511" i="6"/>
  <c r="P511" i="6" s="1"/>
  <c r="O512" i="6"/>
  <c r="P512" i="6" s="1"/>
  <c r="O513" i="6"/>
  <c r="P513" i="6" s="1"/>
  <c r="O514" i="6"/>
  <c r="P514" i="6" s="1"/>
  <c r="O515" i="6"/>
  <c r="P515" i="6" s="1"/>
  <c r="O516" i="6"/>
  <c r="P516" i="6" s="1"/>
  <c r="O517" i="6"/>
  <c r="P517" i="6" s="1"/>
  <c r="O518" i="6"/>
  <c r="P518" i="6" s="1"/>
  <c r="O519" i="6"/>
  <c r="P519" i="6" s="1"/>
  <c r="O520" i="6"/>
  <c r="P520" i="6" s="1"/>
  <c r="O521" i="6"/>
  <c r="P521" i="6" s="1"/>
  <c r="O522" i="6"/>
  <c r="P522" i="6" s="1"/>
  <c r="O523" i="6"/>
  <c r="P523" i="6" s="1"/>
  <c r="O524" i="6"/>
  <c r="P524" i="6" s="1"/>
  <c r="O525" i="6"/>
  <c r="P525" i="6" s="1"/>
  <c r="O526" i="6"/>
  <c r="P526" i="6" s="1"/>
  <c r="O527" i="6"/>
  <c r="P527" i="6" s="1"/>
  <c r="O528" i="6"/>
  <c r="P528" i="6" s="1"/>
  <c r="O529" i="6"/>
  <c r="P529" i="6" s="1"/>
  <c r="O530" i="6"/>
  <c r="P530" i="6" s="1"/>
  <c r="O531" i="6"/>
  <c r="P531" i="6" s="1"/>
  <c r="O532" i="6"/>
  <c r="P532" i="6" s="1"/>
  <c r="O533" i="6"/>
  <c r="P533" i="6" s="1"/>
  <c r="O534" i="6"/>
  <c r="P534" i="6" s="1"/>
  <c r="O535" i="6"/>
  <c r="P535" i="6" s="1"/>
  <c r="O536" i="6"/>
  <c r="P536" i="6" s="1"/>
  <c r="O537" i="6"/>
  <c r="O538" i="6"/>
  <c r="P538" i="6" s="1"/>
  <c r="O539" i="6"/>
  <c r="P539" i="6" s="1"/>
  <c r="O540" i="6"/>
  <c r="P540" i="6" s="1"/>
  <c r="O541" i="6"/>
  <c r="P541" i="6" s="1"/>
  <c r="O542" i="6"/>
  <c r="P542" i="6" s="1"/>
  <c r="O543" i="6"/>
  <c r="P543" i="6" s="1"/>
  <c r="O544" i="6"/>
  <c r="P544" i="6" s="1"/>
  <c r="O545" i="6"/>
  <c r="P545" i="6" s="1"/>
  <c r="O546" i="6"/>
  <c r="P546" i="6" s="1"/>
  <c r="O547" i="6"/>
  <c r="P547" i="6" s="1"/>
  <c r="O548" i="6"/>
  <c r="P548" i="6" s="1"/>
  <c r="O549" i="6"/>
  <c r="P549" i="6" s="1"/>
  <c r="O550" i="6"/>
  <c r="P550" i="6" s="1"/>
  <c r="O551" i="6"/>
  <c r="P551" i="6" s="1"/>
  <c r="O552" i="6"/>
  <c r="P552" i="6" s="1"/>
  <c r="O553" i="6"/>
  <c r="P553" i="6" s="1"/>
  <c r="O554" i="6"/>
  <c r="P554" i="6" s="1"/>
  <c r="O555" i="6"/>
  <c r="P555" i="6" s="1"/>
  <c r="O556" i="6"/>
  <c r="P556" i="6" s="1"/>
  <c r="O557" i="6"/>
  <c r="O558" i="6"/>
  <c r="P558" i="6" s="1"/>
  <c r="O559" i="6"/>
  <c r="P559" i="6" s="1"/>
  <c r="O560" i="6"/>
  <c r="P560" i="6" s="1"/>
  <c r="O561" i="6"/>
  <c r="P561" i="6" s="1"/>
  <c r="O562" i="6"/>
  <c r="P562" i="6" s="1"/>
  <c r="O563" i="6"/>
  <c r="P563" i="6" s="1"/>
  <c r="O564" i="6"/>
  <c r="P564" i="6" s="1"/>
  <c r="O565" i="6"/>
  <c r="P565" i="6" s="1"/>
  <c r="O566" i="6"/>
  <c r="P566" i="6" s="1"/>
  <c r="O567" i="6"/>
  <c r="P567" i="6" s="1"/>
  <c r="O568" i="6"/>
  <c r="P568" i="6" s="1"/>
  <c r="O569" i="6"/>
  <c r="P569" i="6" s="1"/>
  <c r="O570" i="6"/>
  <c r="P570" i="6" s="1"/>
  <c r="O571" i="6"/>
  <c r="P571" i="6" s="1"/>
  <c r="O572" i="6"/>
  <c r="P572" i="6" s="1"/>
  <c r="O573" i="6"/>
  <c r="P573" i="6" s="1"/>
  <c r="O574" i="6"/>
  <c r="P574" i="6" s="1"/>
  <c r="O575" i="6"/>
  <c r="P575" i="6" s="1"/>
  <c r="O576" i="6"/>
  <c r="P576" i="6" s="1"/>
  <c r="O577" i="6"/>
  <c r="P577" i="6" s="1"/>
  <c r="O578" i="6"/>
  <c r="P578" i="6" s="1"/>
  <c r="O579" i="6"/>
  <c r="P579" i="6" s="1"/>
  <c r="O580" i="6"/>
  <c r="P580" i="6" s="1"/>
  <c r="O581" i="6"/>
  <c r="P581" i="6" s="1"/>
  <c r="O582" i="6"/>
  <c r="P582" i="6" s="1"/>
  <c r="O583" i="6"/>
  <c r="P583" i="6" s="1"/>
  <c r="O584" i="6"/>
  <c r="P584" i="6" s="1"/>
  <c r="O585" i="6"/>
  <c r="P585" i="6" s="1"/>
  <c r="O586" i="6"/>
  <c r="P586" i="6" s="1"/>
  <c r="O587" i="6"/>
  <c r="P587" i="6" s="1"/>
  <c r="O588" i="6"/>
  <c r="P588" i="6" s="1"/>
  <c r="O589" i="6"/>
  <c r="P589" i="6" s="1"/>
  <c r="O590" i="6"/>
  <c r="P590" i="6" s="1"/>
  <c r="O591" i="6"/>
  <c r="P591" i="6" s="1"/>
  <c r="O592" i="6"/>
  <c r="P592" i="6" s="1"/>
  <c r="O593" i="6"/>
  <c r="P593" i="6" s="1"/>
  <c r="O594" i="6"/>
  <c r="P594" i="6" s="1"/>
  <c r="O595" i="6"/>
  <c r="P595" i="6" s="1"/>
  <c r="O596" i="6"/>
  <c r="P596" i="6" s="1"/>
  <c r="O597" i="6"/>
  <c r="P597" i="6" s="1"/>
  <c r="O598" i="6"/>
  <c r="P598" i="6" s="1"/>
  <c r="O599" i="6"/>
  <c r="P599" i="6" s="1"/>
  <c r="O600" i="6"/>
  <c r="P600" i="6" s="1"/>
  <c r="O601" i="6"/>
  <c r="O602" i="6"/>
  <c r="P602" i="6" s="1"/>
  <c r="O603" i="6"/>
  <c r="P603" i="6" s="1"/>
  <c r="O604" i="6"/>
  <c r="P604" i="6" s="1"/>
  <c r="O605" i="6"/>
  <c r="P605" i="6" s="1"/>
  <c r="O606" i="6"/>
  <c r="P606" i="6" s="1"/>
  <c r="O607" i="6"/>
  <c r="P607" i="6" s="1"/>
  <c r="O608" i="6"/>
  <c r="P608" i="6" s="1"/>
  <c r="O609" i="6"/>
  <c r="P609" i="6" s="1"/>
  <c r="O610" i="6"/>
  <c r="P610" i="6" s="1"/>
  <c r="O611" i="6"/>
  <c r="P611" i="6" s="1"/>
  <c r="O612" i="6"/>
  <c r="P612" i="6" s="1"/>
  <c r="O613" i="6"/>
  <c r="P613" i="6" s="1"/>
  <c r="O614" i="6"/>
  <c r="P614" i="6" s="1"/>
  <c r="O615" i="6"/>
  <c r="P615" i="6" s="1"/>
  <c r="O616" i="6"/>
  <c r="P616" i="6" s="1"/>
  <c r="O617" i="6"/>
  <c r="P617" i="6" s="1"/>
  <c r="O618" i="6"/>
  <c r="P618" i="6" s="1"/>
  <c r="O619" i="6"/>
  <c r="P619" i="6" s="1"/>
  <c r="O620" i="6"/>
  <c r="P620" i="6" s="1"/>
  <c r="O621" i="6"/>
  <c r="P621" i="6" s="1"/>
  <c r="O622" i="6"/>
  <c r="P622" i="6" s="1"/>
  <c r="O623" i="6"/>
  <c r="P623" i="6" s="1"/>
  <c r="O624" i="6"/>
  <c r="P624" i="6" s="1"/>
  <c r="O625" i="6"/>
  <c r="P625" i="6" s="1"/>
  <c r="O626" i="6"/>
  <c r="P626" i="6" s="1"/>
  <c r="O627" i="6"/>
  <c r="P627" i="6" s="1"/>
  <c r="O628" i="6"/>
  <c r="P628" i="6" s="1"/>
  <c r="O629" i="6"/>
  <c r="P629" i="6" s="1"/>
  <c r="O630" i="6"/>
  <c r="P630" i="6" s="1"/>
  <c r="O631" i="6"/>
  <c r="P631" i="6" s="1"/>
  <c r="O632" i="6"/>
  <c r="P632" i="6" s="1"/>
  <c r="O633" i="6"/>
  <c r="P633" i="6" s="1"/>
  <c r="O634" i="6"/>
  <c r="P634" i="6" s="1"/>
  <c r="O635" i="6"/>
  <c r="P635" i="6" s="1"/>
  <c r="O636" i="6"/>
  <c r="P636" i="6" s="1"/>
  <c r="O637" i="6"/>
  <c r="P637" i="6" s="1"/>
  <c r="O638" i="6"/>
  <c r="P638" i="6" s="1"/>
  <c r="O639" i="6"/>
  <c r="P639" i="6" s="1"/>
  <c r="O640" i="6"/>
  <c r="P640" i="6" s="1"/>
  <c r="O641" i="6"/>
  <c r="P641" i="6" s="1"/>
  <c r="O642" i="6"/>
  <c r="P642" i="6" s="1"/>
  <c r="O643" i="6"/>
  <c r="P643" i="6" s="1"/>
  <c r="O644" i="6"/>
  <c r="P644" i="6" s="1"/>
  <c r="O645" i="6"/>
  <c r="P645" i="6" s="1"/>
  <c r="O646" i="6"/>
  <c r="P646" i="6" s="1"/>
  <c r="O647" i="6"/>
  <c r="P647" i="6" s="1"/>
  <c r="O648" i="6"/>
  <c r="P648" i="6" s="1"/>
  <c r="O649" i="6"/>
  <c r="P649" i="6" s="1"/>
  <c r="O650" i="6"/>
  <c r="P650" i="6" s="1"/>
  <c r="O651" i="6"/>
  <c r="P651" i="6" s="1"/>
  <c r="O652" i="6"/>
  <c r="P652" i="6" s="1"/>
  <c r="O653" i="6"/>
  <c r="P653" i="6" s="1"/>
  <c r="O654" i="6"/>
  <c r="P654" i="6" s="1"/>
  <c r="O655" i="6"/>
  <c r="P655" i="6" s="1"/>
  <c r="O656" i="6"/>
  <c r="P656" i="6" s="1"/>
  <c r="O657" i="6"/>
  <c r="P657" i="6" s="1"/>
  <c r="O658" i="6"/>
  <c r="P658" i="6" s="1"/>
  <c r="O659" i="6"/>
  <c r="P659" i="6" s="1"/>
  <c r="O660" i="6"/>
  <c r="P660" i="6" s="1"/>
  <c r="O661" i="6"/>
  <c r="P661" i="6" s="1"/>
  <c r="O662" i="6"/>
  <c r="P662" i="6" s="1"/>
  <c r="O663" i="6"/>
  <c r="P663" i="6" s="1"/>
  <c r="O664" i="6"/>
  <c r="P664" i="6" s="1"/>
  <c r="O665" i="6"/>
  <c r="P665" i="6" s="1"/>
  <c r="O666" i="6"/>
  <c r="P666" i="6" s="1"/>
  <c r="O667" i="6"/>
  <c r="P667" i="6" s="1"/>
  <c r="O668" i="6"/>
  <c r="P668" i="6" s="1"/>
  <c r="O669" i="6"/>
  <c r="P669" i="6" s="1"/>
  <c r="O670" i="6"/>
  <c r="P670" i="6" s="1"/>
  <c r="O671" i="6"/>
  <c r="P671" i="6" s="1"/>
  <c r="O672" i="6"/>
  <c r="P672" i="6" s="1"/>
  <c r="O673" i="6"/>
  <c r="P673" i="6" s="1"/>
  <c r="O674" i="6"/>
  <c r="P674" i="6" s="1"/>
  <c r="O675" i="6"/>
  <c r="P675" i="6" s="1"/>
  <c r="O676" i="6"/>
  <c r="P676" i="6" s="1"/>
  <c r="O677" i="6"/>
  <c r="P677" i="6" s="1"/>
  <c r="O678" i="6"/>
  <c r="P678" i="6" s="1"/>
  <c r="O679" i="6"/>
  <c r="P679" i="6" s="1"/>
  <c r="O680" i="6"/>
  <c r="P680" i="6" s="1"/>
  <c r="O681" i="6"/>
  <c r="P681" i="6" s="1"/>
  <c r="O682" i="6"/>
  <c r="O683" i="6"/>
  <c r="P683" i="6" s="1"/>
  <c r="O684" i="6"/>
  <c r="P684" i="6" s="1"/>
  <c r="O685" i="6"/>
  <c r="P685" i="6" s="1"/>
  <c r="O686" i="6"/>
  <c r="P686" i="6" s="1"/>
  <c r="O687" i="6"/>
  <c r="P687" i="6" s="1"/>
  <c r="O688" i="6"/>
  <c r="P688" i="6" s="1"/>
  <c r="O689" i="6"/>
  <c r="P689" i="6" s="1"/>
  <c r="O690" i="6"/>
  <c r="O691" i="6"/>
  <c r="P691" i="6" s="1"/>
  <c r="O692" i="6"/>
  <c r="P692" i="6" s="1"/>
  <c r="O693" i="6"/>
  <c r="P693" i="6" s="1"/>
  <c r="O694" i="6"/>
  <c r="P694" i="6" s="1"/>
  <c r="O695" i="6"/>
  <c r="P695" i="6" s="1"/>
  <c r="O696" i="6"/>
  <c r="P696" i="6" s="1"/>
  <c r="O697" i="6"/>
  <c r="P697" i="6" s="1"/>
  <c r="O698" i="6"/>
  <c r="P698" i="6" s="1"/>
  <c r="O699" i="6"/>
  <c r="P699" i="6" s="1"/>
  <c r="O700" i="6"/>
  <c r="P700" i="6" s="1"/>
  <c r="O701" i="6"/>
  <c r="P701" i="6" s="1"/>
  <c r="O702" i="6"/>
  <c r="P702" i="6" s="1"/>
  <c r="O703" i="6"/>
  <c r="P703" i="6" s="1"/>
  <c r="O704" i="6"/>
  <c r="P704" i="6" s="1"/>
  <c r="O705" i="6"/>
  <c r="P705" i="6" s="1"/>
  <c r="O706" i="6"/>
  <c r="P706" i="6" s="1"/>
  <c r="O707" i="6"/>
  <c r="P707" i="6" s="1"/>
  <c r="O708" i="6"/>
  <c r="P708" i="6" s="1"/>
  <c r="O709" i="6"/>
  <c r="P709" i="6" s="1"/>
  <c r="O710" i="6"/>
  <c r="P710" i="6" s="1"/>
  <c r="O711" i="6"/>
  <c r="P711" i="6" s="1"/>
  <c r="O712" i="6"/>
  <c r="P712" i="6" s="1"/>
  <c r="O713" i="6"/>
  <c r="P713" i="6" s="1"/>
  <c r="O714" i="6"/>
  <c r="P714" i="6" s="1"/>
  <c r="O715" i="6"/>
  <c r="P715" i="6" s="1"/>
  <c r="O716" i="6"/>
  <c r="P716" i="6" s="1"/>
  <c r="O717" i="6"/>
  <c r="P717" i="6" s="1"/>
  <c r="O718" i="6"/>
  <c r="P718" i="6" s="1"/>
  <c r="O719" i="6"/>
  <c r="P719" i="6" s="1"/>
  <c r="O720" i="6"/>
  <c r="P720" i="6" s="1"/>
  <c r="O721" i="6"/>
  <c r="P721" i="6" s="1"/>
  <c r="O722" i="6"/>
  <c r="P722" i="6" s="1"/>
  <c r="O723" i="6"/>
  <c r="P723" i="6" s="1"/>
  <c r="O724" i="6"/>
  <c r="P724" i="6" s="1"/>
  <c r="O725" i="6"/>
  <c r="P725" i="6" s="1"/>
  <c r="O726" i="6"/>
  <c r="P726" i="6" s="1"/>
  <c r="O727" i="6"/>
  <c r="P727" i="6" s="1"/>
  <c r="O728" i="6"/>
  <c r="P728" i="6" s="1"/>
  <c r="O729" i="6"/>
  <c r="P729" i="6" s="1"/>
  <c r="O730" i="6"/>
  <c r="P730" i="6" s="1"/>
  <c r="O731" i="6"/>
  <c r="P731" i="6" s="1"/>
  <c r="O732" i="6"/>
  <c r="P732" i="6" s="1"/>
  <c r="O733" i="6"/>
  <c r="P733" i="6" s="1"/>
  <c r="O734" i="6"/>
  <c r="P734" i="6" s="1"/>
  <c r="O735" i="6"/>
  <c r="P735" i="6" s="1"/>
  <c r="O736" i="6"/>
  <c r="P736" i="6" s="1"/>
  <c r="O737" i="6"/>
  <c r="P737" i="6" s="1"/>
  <c r="O738" i="6"/>
  <c r="P738" i="6" s="1"/>
  <c r="O739" i="6"/>
  <c r="P739" i="6" s="1"/>
  <c r="O740" i="6"/>
  <c r="P740" i="6" s="1"/>
  <c r="O741" i="6"/>
  <c r="P741" i="6" s="1"/>
  <c r="O742" i="6"/>
  <c r="P742" i="6" s="1"/>
  <c r="O743" i="6"/>
  <c r="P743" i="6" s="1"/>
  <c r="O2" i="6"/>
  <c r="P2" i="6" s="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2"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E213" i="4"/>
  <c r="F213" i="4" s="1"/>
  <c r="E219" i="4"/>
  <c r="F219" i="4" s="1"/>
  <c r="E307" i="4"/>
  <c r="F307" i="4" s="1"/>
  <c r="E220" i="4"/>
  <c r="F220" i="4" s="1"/>
  <c r="E221" i="4"/>
  <c r="F221" i="4" s="1"/>
  <c r="E232" i="4"/>
  <c r="F232" i="4" s="1"/>
  <c r="E233" i="4"/>
  <c r="F233" i="4" s="1"/>
  <c r="E222" i="4"/>
  <c r="F222" i="4" s="1"/>
  <c r="E223" i="4"/>
  <c r="F223" i="4" s="1"/>
  <c r="E231" i="4"/>
  <c r="F231" i="4" s="1"/>
  <c r="E247" i="4"/>
  <c r="F247" i="4" s="1"/>
  <c r="E248" i="4"/>
  <c r="F248" i="4" s="1"/>
  <c r="E198" i="4"/>
  <c r="F198" i="4" s="1"/>
  <c r="E199" i="4"/>
  <c r="F199" i="4" s="1"/>
  <c r="E229" i="4"/>
  <c r="F229" i="4" s="1"/>
  <c r="E230" i="4"/>
  <c r="F230" i="4" s="1"/>
  <c r="E240" i="4"/>
  <c r="F240" i="4" s="1"/>
  <c r="E309" i="4"/>
  <c r="F309" i="4" s="1"/>
  <c r="E122" i="4"/>
  <c r="F122" i="4" s="1"/>
  <c r="E123" i="4"/>
  <c r="F123" i="4" s="1"/>
  <c r="E124" i="4"/>
  <c r="F124" i="4" s="1"/>
  <c r="E207" i="4"/>
  <c r="F207" i="4" s="1"/>
  <c r="E208" i="4"/>
  <c r="F208" i="4" s="1"/>
  <c r="E218" i="4"/>
  <c r="F218" i="4" s="1"/>
  <c r="E506" i="4"/>
  <c r="F506" i="4" s="1"/>
  <c r="E507" i="4"/>
  <c r="F507" i="4" s="1"/>
  <c r="E217" i="4"/>
  <c r="F217" i="4" s="1"/>
  <c r="E258" i="4"/>
  <c r="F258" i="4" s="1"/>
  <c r="E259" i="4"/>
  <c r="F259" i="4" s="1"/>
  <c r="E179" i="4"/>
  <c r="F179" i="4" s="1"/>
  <c r="E239" i="4"/>
  <c r="F239" i="4" s="1"/>
  <c r="E200" i="4"/>
  <c r="F200" i="4" s="1"/>
  <c r="E201" i="4"/>
  <c r="F201" i="4" s="1"/>
  <c r="E202" i="4"/>
  <c r="F202" i="4" s="1"/>
  <c r="E279" i="4"/>
  <c r="F279" i="4" s="1"/>
  <c r="E292" i="4"/>
  <c r="F292" i="4" s="1"/>
  <c r="E256" i="4"/>
  <c r="F256" i="4" s="1"/>
  <c r="E257" i="4"/>
  <c r="F257" i="4" s="1"/>
  <c r="E262" i="4"/>
  <c r="F262" i="4" s="1"/>
  <c r="E263" i="4"/>
  <c r="F263" i="4" s="1"/>
  <c r="E264" i="4"/>
  <c r="F264" i="4" s="1"/>
  <c r="E265" i="4"/>
  <c r="F265" i="4" s="1"/>
  <c r="E266" i="4"/>
  <c r="F266" i="4" s="1"/>
  <c r="E267" i="4"/>
  <c r="F267" i="4" s="1"/>
  <c r="E276" i="4"/>
  <c r="F276" i="4" s="1"/>
  <c r="E277" i="4"/>
  <c r="F277" i="4" s="1"/>
  <c r="E278" i="4"/>
  <c r="F278" i="4" s="1"/>
  <c r="E305" i="4"/>
  <c r="F305" i="4" s="1"/>
  <c r="E306" i="4"/>
  <c r="F306" i="4" s="1"/>
  <c r="E314" i="4"/>
  <c r="F314" i="4" s="1"/>
  <c r="E315" i="4"/>
  <c r="F315" i="4" s="1"/>
  <c r="E197" i="4"/>
  <c r="F197" i="4" s="1"/>
  <c r="E275" i="4"/>
  <c r="F275" i="4" s="1"/>
  <c r="E290" i="4"/>
  <c r="F290" i="4" s="1"/>
  <c r="E291" i="4"/>
  <c r="F291" i="4" s="1"/>
  <c r="E303" i="4"/>
  <c r="F303" i="4" s="1"/>
  <c r="E304" i="4"/>
  <c r="F304" i="4" s="1"/>
  <c r="E335" i="4"/>
  <c r="F335" i="4" s="1"/>
  <c r="E336" i="4"/>
  <c r="F336" i="4" s="1"/>
  <c r="E205" i="4"/>
  <c r="F205" i="4" s="1"/>
  <c r="E206" i="4"/>
  <c r="F206" i="4" s="1"/>
  <c r="E216" i="4"/>
  <c r="F216" i="4" s="1"/>
  <c r="E245" i="4"/>
  <c r="F245" i="4" s="1"/>
  <c r="E246" i="4"/>
  <c r="F246" i="4" s="1"/>
  <c r="E319" i="4"/>
  <c r="F319" i="4" s="1"/>
  <c r="E172" i="4"/>
  <c r="F172" i="4" s="1"/>
  <c r="E173" i="4"/>
  <c r="F173" i="4" s="1"/>
  <c r="E237" i="4"/>
  <c r="F237" i="4" s="1"/>
  <c r="E238" i="4"/>
  <c r="F238" i="4" s="1"/>
  <c r="E254" i="4"/>
  <c r="F254" i="4" s="1"/>
  <c r="E255" i="4"/>
  <c r="F255" i="4" s="1"/>
  <c r="E116" i="4"/>
  <c r="F116" i="4" s="1"/>
  <c r="E312" i="4"/>
  <c r="F312" i="4" s="1"/>
  <c r="E313" i="4"/>
  <c r="F313" i="4" s="1"/>
  <c r="E325" i="4"/>
  <c r="F325" i="4" s="1"/>
  <c r="E345" i="4"/>
  <c r="F345" i="4" s="1"/>
  <c r="E343" i="4"/>
  <c r="F343" i="4" s="1"/>
  <c r="E344" i="4"/>
  <c r="F344" i="4" s="1"/>
  <c r="E350" i="4"/>
  <c r="F350" i="4" s="1"/>
  <c r="E351" i="4"/>
  <c r="F351" i="4" s="1"/>
  <c r="E352" i="4"/>
  <c r="F352" i="4" s="1"/>
  <c r="E353" i="4"/>
  <c r="F353" i="4" s="1"/>
  <c r="E365" i="4"/>
  <c r="F365" i="4" s="1"/>
  <c r="E366" i="4"/>
  <c r="F366" i="4" s="1"/>
  <c r="E167" i="4"/>
  <c r="F167" i="4" s="1"/>
  <c r="E168" i="4"/>
  <c r="F168" i="4" s="1"/>
  <c r="E169" i="4"/>
  <c r="F169" i="4" s="1"/>
  <c r="E170" i="4"/>
  <c r="F170" i="4" s="1"/>
  <c r="E171" i="4"/>
  <c r="F171" i="4" s="1"/>
  <c r="E181" i="4"/>
  <c r="F181" i="4" s="1"/>
  <c r="E195" i="4"/>
  <c r="F195" i="4" s="1"/>
  <c r="E196" i="4"/>
  <c r="F196" i="4" s="1"/>
  <c r="E287" i="4"/>
  <c r="F287" i="4" s="1"/>
  <c r="E288" i="4"/>
  <c r="F288" i="4" s="1"/>
  <c r="E289" i="4"/>
  <c r="F289" i="4" s="1"/>
  <c r="E333" i="4"/>
  <c r="F333" i="4" s="1"/>
  <c r="E334" i="4"/>
  <c r="F334" i="4" s="1"/>
  <c r="E341" i="4"/>
  <c r="F341" i="4" s="1"/>
  <c r="E342" i="4"/>
  <c r="F342" i="4" s="1"/>
  <c r="E349" i="4"/>
  <c r="F349" i="4" s="1"/>
  <c r="E356" i="4"/>
  <c r="F356" i="4" s="1"/>
  <c r="E613" i="4"/>
  <c r="F613" i="4" s="1"/>
  <c r="E614" i="4"/>
  <c r="F614" i="4" s="1"/>
  <c r="E210" i="4"/>
  <c r="F210" i="4" s="1"/>
  <c r="E211" i="4"/>
  <c r="F211" i="4" s="1"/>
  <c r="E212" i="4"/>
  <c r="F212" i="4" s="1"/>
  <c r="E235" i="4"/>
  <c r="F235" i="4" s="1"/>
  <c r="E236" i="4"/>
  <c r="F236" i="4" s="1"/>
  <c r="E274" i="4"/>
  <c r="F274" i="4" s="1"/>
  <c r="E301" i="4"/>
  <c r="F301" i="4" s="1"/>
  <c r="E302" i="4"/>
  <c r="F302" i="4" s="1"/>
  <c r="E324" i="4"/>
  <c r="F324" i="4" s="1"/>
  <c r="E332" i="4"/>
  <c r="F332" i="4" s="1"/>
  <c r="E339" i="4"/>
  <c r="F339" i="4" s="1"/>
  <c r="E340" i="4"/>
  <c r="F340" i="4" s="1"/>
  <c r="E355" i="4"/>
  <c r="F355" i="4" s="1"/>
  <c r="E364" i="4"/>
  <c r="F364" i="4" s="1"/>
  <c r="E426" i="4"/>
  <c r="F426" i="4" s="1"/>
  <c r="E530" i="4"/>
  <c r="F530" i="4" s="1"/>
  <c r="E45" i="4"/>
  <c r="F45" i="4" s="1"/>
  <c r="E243" i="4"/>
  <c r="F243" i="4" s="1"/>
  <c r="E244" i="4"/>
  <c r="F244" i="4" s="1"/>
  <c r="E318" i="4"/>
  <c r="F318" i="4" s="1"/>
  <c r="E331" i="4"/>
  <c r="F331" i="4" s="1"/>
  <c r="E379" i="4"/>
  <c r="F379" i="4" s="1"/>
  <c r="E241" i="4"/>
  <c r="F241" i="4" s="1"/>
  <c r="E242" i="4"/>
  <c r="F242" i="4" s="1"/>
  <c r="E386" i="4"/>
  <c r="F386" i="4" s="1"/>
  <c r="E317" i="4"/>
  <c r="F317" i="4" s="1"/>
  <c r="E323" i="4"/>
  <c r="F323" i="4" s="1"/>
  <c r="E347" i="4"/>
  <c r="F347" i="4" s="1"/>
  <c r="E348" i="4"/>
  <c r="F348" i="4" s="1"/>
  <c r="E406" i="4"/>
  <c r="F406" i="4" s="1"/>
  <c r="E250" i="4"/>
  <c r="F250" i="4" s="1"/>
  <c r="E269" i="4"/>
  <c r="F269" i="4" s="1"/>
  <c r="E270" i="4"/>
  <c r="F270" i="4" s="1"/>
  <c r="E271" i="4"/>
  <c r="F271" i="4" s="1"/>
  <c r="E272" i="4"/>
  <c r="F272" i="4" s="1"/>
  <c r="E273" i="4"/>
  <c r="F273" i="4" s="1"/>
  <c r="E286" i="4"/>
  <c r="F286" i="4" s="1"/>
  <c r="E378" i="4"/>
  <c r="F378" i="4" s="1"/>
  <c r="E385" i="4"/>
  <c r="F385" i="4" s="1"/>
  <c r="E391" i="4"/>
  <c r="F391" i="4" s="1"/>
  <c r="E260" i="4"/>
  <c r="F260" i="4" s="1"/>
  <c r="E261" i="4"/>
  <c r="F261" i="4" s="1"/>
  <c r="E283" i="4"/>
  <c r="F283" i="4" s="1"/>
  <c r="E284" i="4"/>
  <c r="F284" i="4" s="1"/>
  <c r="E285" i="4"/>
  <c r="F285" i="4" s="1"/>
  <c r="E377" i="4"/>
  <c r="F377" i="4" s="1"/>
  <c r="E384" i="4"/>
  <c r="F384" i="4" s="1"/>
  <c r="E390" i="4"/>
  <c r="F390" i="4" s="1"/>
  <c r="E404" i="4"/>
  <c r="F404" i="4" s="1"/>
  <c r="E405" i="4"/>
  <c r="F405" i="4" s="1"/>
  <c r="E226" i="4"/>
  <c r="F226" i="4" s="1"/>
  <c r="E227" i="4"/>
  <c r="F227" i="4" s="1"/>
  <c r="E228" i="4"/>
  <c r="F228" i="4" s="1"/>
  <c r="E281" i="4"/>
  <c r="F281" i="4" s="1"/>
  <c r="E282" i="4"/>
  <c r="F282" i="4" s="1"/>
  <c r="E308" i="4"/>
  <c r="F308" i="4" s="1"/>
  <c r="E311" i="4"/>
  <c r="F311" i="4" s="1"/>
  <c r="E383" i="4"/>
  <c r="F383" i="4" s="1"/>
  <c r="E399" i="4"/>
  <c r="F399" i="4" s="1"/>
  <c r="E400" i="4"/>
  <c r="F400" i="4" s="1"/>
  <c r="E401" i="4"/>
  <c r="F401" i="4" s="1"/>
  <c r="E402" i="4"/>
  <c r="F402" i="4" s="1"/>
  <c r="E403" i="4"/>
  <c r="F403" i="4" s="1"/>
  <c r="E415" i="4"/>
  <c r="F415" i="4" s="1"/>
  <c r="E417" i="4"/>
  <c r="F417" i="4" s="1"/>
  <c r="E441" i="4"/>
  <c r="F441" i="4" s="1"/>
  <c r="E397" i="4"/>
  <c r="F397" i="4" s="1"/>
  <c r="E398" i="4"/>
  <c r="F398" i="4" s="1"/>
  <c r="E439" i="4"/>
  <c r="F439" i="4" s="1"/>
  <c r="E440" i="4"/>
  <c r="F440" i="4" s="1"/>
  <c r="E268" i="4"/>
  <c r="F268" i="4" s="1"/>
  <c r="E337" i="4"/>
  <c r="F337" i="4" s="1"/>
  <c r="E338" i="4"/>
  <c r="F338" i="4" s="1"/>
  <c r="E363" i="4"/>
  <c r="F363" i="4" s="1"/>
  <c r="E414" i="4"/>
  <c r="F414" i="4" s="1"/>
  <c r="E421" i="4"/>
  <c r="F421" i="4" s="1"/>
  <c r="E424" i="4"/>
  <c r="F424" i="4" s="1"/>
  <c r="E425" i="4"/>
  <c r="F425" i="4" s="1"/>
  <c r="E448" i="4"/>
  <c r="F448" i="4" s="1"/>
  <c r="E72" i="4"/>
  <c r="F72" i="4" s="1"/>
  <c r="E253" i="4"/>
  <c r="F253" i="4" s="1"/>
  <c r="E316" i="4"/>
  <c r="F316" i="4" s="1"/>
  <c r="E322" i="4"/>
  <c r="F322" i="4" s="1"/>
  <c r="E330" i="4"/>
  <c r="F330" i="4" s="1"/>
  <c r="E361" i="4"/>
  <c r="F361" i="4" s="1"/>
  <c r="E362" i="4"/>
  <c r="F362" i="4" s="1"/>
  <c r="E395" i="4"/>
  <c r="F395" i="4" s="1"/>
  <c r="E396" i="4"/>
  <c r="F396" i="4" s="1"/>
  <c r="E413" i="4"/>
  <c r="F413" i="4" s="1"/>
  <c r="E420" i="4"/>
  <c r="F420" i="4" s="1"/>
  <c r="E437" i="4"/>
  <c r="F437" i="4" s="1"/>
  <c r="E438" i="4"/>
  <c r="F438" i="4" s="1"/>
  <c r="E346" i="4"/>
  <c r="F346" i="4" s="1"/>
  <c r="E416" i="4"/>
  <c r="F416" i="4" s="1"/>
  <c r="E444" i="4"/>
  <c r="F444" i="4" s="1"/>
  <c r="E373" i="4"/>
  <c r="F373" i="4" s="1"/>
  <c r="E374" i="4"/>
  <c r="F374" i="4" s="1"/>
  <c r="E375" i="4"/>
  <c r="F375" i="4" s="1"/>
  <c r="E376" i="4"/>
  <c r="F376" i="4" s="1"/>
  <c r="E418" i="4"/>
  <c r="F418" i="4" s="1"/>
  <c r="E419" i="4"/>
  <c r="F419" i="4" s="1"/>
  <c r="E436" i="4"/>
  <c r="F436" i="4" s="1"/>
  <c r="E297" i="4"/>
  <c r="F297" i="4" s="1"/>
  <c r="E298" i="4"/>
  <c r="F298" i="4" s="1"/>
  <c r="E299" i="4"/>
  <c r="F299" i="4" s="1"/>
  <c r="E300" i="4"/>
  <c r="F300" i="4" s="1"/>
  <c r="E359" i="4"/>
  <c r="F359" i="4" s="1"/>
  <c r="E360" i="4"/>
  <c r="F360" i="4" s="1"/>
  <c r="E389" i="4"/>
  <c r="F389" i="4" s="1"/>
  <c r="E412" i="4"/>
  <c r="F412" i="4" s="1"/>
  <c r="E463" i="4"/>
  <c r="F463" i="4" s="1"/>
  <c r="E464" i="4"/>
  <c r="F464" i="4" s="1"/>
  <c r="E486" i="4"/>
  <c r="F486" i="4" s="1"/>
  <c r="E310" i="4"/>
  <c r="F310" i="4" s="1"/>
  <c r="E320" i="4"/>
  <c r="F320" i="4" s="1"/>
  <c r="E321" i="4"/>
  <c r="F321" i="4" s="1"/>
  <c r="E372" i="4"/>
  <c r="F372" i="4" s="1"/>
  <c r="E435" i="4"/>
  <c r="F435" i="4" s="1"/>
  <c r="E447" i="4"/>
  <c r="F447" i="4" s="1"/>
  <c r="E410" i="4"/>
  <c r="F410" i="4" s="1"/>
  <c r="E411" i="4"/>
  <c r="F411" i="4" s="1"/>
  <c r="E446" i="4"/>
  <c r="F446" i="4" s="1"/>
  <c r="E485" i="4"/>
  <c r="F485" i="4" s="1"/>
  <c r="E492" i="4"/>
  <c r="F492" i="4" s="1"/>
  <c r="E583" i="4"/>
  <c r="F583" i="4" s="1"/>
  <c r="E584" i="4"/>
  <c r="F584" i="4" s="1"/>
  <c r="E234" i="4"/>
  <c r="F234" i="4" s="1"/>
  <c r="E327" i="4"/>
  <c r="F327" i="4" s="1"/>
  <c r="E328" i="4"/>
  <c r="F328" i="4" s="1"/>
  <c r="E329" i="4"/>
  <c r="F329" i="4" s="1"/>
  <c r="E354" i="4"/>
  <c r="F354" i="4" s="1"/>
  <c r="E382" i="4"/>
  <c r="F382" i="4" s="1"/>
  <c r="E388" i="4"/>
  <c r="F388" i="4" s="1"/>
  <c r="E392" i="4"/>
  <c r="F392" i="4" s="1"/>
  <c r="E393" i="4"/>
  <c r="F393" i="4" s="1"/>
  <c r="E394" i="4"/>
  <c r="F394" i="4" s="1"/>
  <c r="E423" i="4"/>
  <c r="F423" i="4" s="1"/>
  <c r="E433" i="4"/>
  <c r="F433" i="4" s="1"/>
  <c r="E434" i="4"/>
  <c r="F434" i="4" s="1"/>
  <c r="E477" i="4"/>
  <c r="F477" i="4" s="1"/>
  <c r="E503" i="4"/>
  <c r="F503" i="4" s="1"/>
  <c r="E504" i="4"/>
  <c r="F504" i="4" s="1"/>
  <c r="E505" i="4"/>
  <c r="F505" i="4" s="1"/>
  <c r="E522" i="4"/>
  <c r="F522" i="4" s="1"/>
  <c r="E484" i="4"/>
  <c r="F484" i="4" s="1"/>
  <c r="E490" i="4"/>
  <c r="F490" i="4" s="1"/>
  <c r="E491" i="4"/>
  <c r="F491" i="4" s="1"/>
  <c r="E514" i="4"/>
  <c r="F514" i="4" s="1"/>
  <c r="E515" i="4"/>
  <c r="F515" i="4" s="1"/>
  <c r="E516" i="4"/>
  <c r="F516" i="4" s="1"/>
  <c r="E518" i="4"/>
  <c r="F518" i="4" s="1"/>
  <c r="E519" i="4"/>
  <c r="F519" i="4" s="1"/>
  <c r="E520" i="4"/>
  <c r="F520" i="4" s="1"/>
  <c r="E521" i="4"/>
  <c r="F521" i="4" s="1"/>
  <c r="E562" i="4"/>
  <c r="F562" i="4" s="1"/>
  <c r="E563" i="4"/>
  <c r="F563" i="4" s="1"/>
  <c r="E370" i="4"/>
  <c r="F370" i="4" s="1"/>
  <c r="E371" i="4"/>
  <c r="F371" i="4" s="1"/>
  <c r="E422" i="4"/>
  <c r="F422" i="4" s="1"/>
  <c r="E483" i="4"/>
  <c r="F483" i="4" s="1"/>
  <c r="E489" i="4"/>
  <c r="F489" i="4" s="1"/>
  <c r="E500" i="4"/>
  <c r="F500" i="4" s="1"/>
  <c r="E501" i="4"/>
  <c r="F501" i="4" s="1"/>
  <c r="E502" i="4"/>
  <c r="F502" i="4" s="1"/>
  <c r="E526" i="4"/>
  <c r="F526" i="4" s="1"/>
  <c r="E527" i="4"/>
  <c r="F527" i="4" s="1"/>
  <c r="E528" i="4"/>
  <c r="F528" i="4" s="1"/>
  <c r="E529" i="4"/>
  <c r="F529" i="4" s="1"/>
  <c r="E547" i="4"/>
  <c r="F547" i="4" s="1"/>
  <c r="E548" i="4"/>
  <c r="F548" i="4" s="1"/>
  <c r="E430" i="4"/>
  <c r="F430" i="4" s="1"/>
  <c r="E431" i="4"/>
  <c r="F431" i="4" s="1"/>
  <c r="E432" i="4"/>
  <c r="F432" i="4" s="1"/>
  <c r="E462" i="4"/>
  <c r="F462" i="4" s="1"/>
  <c r="E476" i="4"/>
  <c r="F476" i="4" s="1"/>
  <c r="E481" i="4"/>
  <c r="F481" i="4" s="1"/>
  <c r="E482" i="4"/>
  <c r="F482" i="4" s="1"/>
  <c r="E380" i="4"/>
  <c r="F380" i="4" s="1"/>
  <c r="E381" i="4"/>
  <c r="F381" i="4" s="1"/>
  <c r="E409" i="4"/>
  <c r="F409" i="4" s="1"/>
  <c r="E427" i="4"/>
  <c r="F427" i="4" s="1"/>
  <c r="E428" i="4"/>
  <c r="F428" i="4" s="1"/>
  <c r="E429" i="4"/>
  <c r="F429" i="4" s="1"/>
  <c r="E443" i="4"/>
  <c r="F443" i="4" s="1"/>
  <c r="E473" i="4"/>
  <c r="F473" i="4" s="1"/>
  <c r="E474" i="4"/>
  <c r="F474" i="4" s="1"/>
  <c r="E475" i="4"/>
  <c r="F475" i="4" s="1"/>
  <c r="E498" i="4"/>
  <c r="F498" i="4" s="1"/>
  <c r="E499" i="4"/>
  <c r="F499" i="4" s="1"/>
  <c r="E509" i="4"/>
  <c r="F509" i="4" s="1"/>
  <c r="E510" i="4"/>
  <c r="F510" i="4" s="1"/>
  <c r="E511" i="4"/>
  <c r="F511" i="4" s="1"/>
  <c r="E512" i="4"/>
  <c r="F512" i="4" s="1"/>
  <c r="E517" i="4"/>
  <c r="F517" i="4" s="1"/>
  <c r="E554" i="4"/>
  <c r="F554" i="4" s="1"/>
  <c r="E560" i="4"/>
  <c r="F560" i="4" s="1"/>
  <c r="E561" i="4"/>
  <c r="F561" i="4" s="1"/>
  <c r="E367" i="4"/>
  <c r="F367" i="4" s="1"/>
  <c r="E368" i="4"/>
  <c r="F368" i="4" s="1"/>
  <c r="E369" i="4"/>
  <c r="F369" i="4" s="1"/>
  <c r="E407" i="4"/>
  <c r="F407" i="4" s="1"/>
  <c r="E408" i="4"/>
  <c r="F408" i="4" s="1"/>
  <c r="E460" i="4"/>
  <c r="F460" i="4" s="1"/>
  <c r="E461" i="4"/>
  <c r="F461" i="4" s="1"/>
  <c r="E532" i="4"/>
  <c r="F532" i="4" s="1"/>
  <c r="E535" i="4"/>
  <c r="F535" i="4" s="1"/>
  <c r="E536" i="4"/>
  <c r="F536" i="4" s="1"/>
  <c r="E544" i="4"/>
  <c r="F544" i="4" s="1"/>
  <c r="E545" i="4"/>
  <c r="F545" i="4" s="1"/>
  <c r="E546" i="4"/>
  <c r="F546" i="4" s="1"/>
  <c r="E387" i="4"/>
  <c r="F387" i="4" s="1"/>
  <c r="E450" i="4"/>
  <c r="F450" i="4" s="1"/>
  <c r="E451" i="4"/>
  <c r="F451" i="4" s="1"/>
  <c r="E452" i="4"/>
  <c r="F452" i="4" s="1"/>
  <c r="E459" i="4"/>
  <c r="F459" i="4" s="1"/>
  <c r="E479" i="4"/>
  <c r="F479" i="4" s="1"/>
  <c r="E480" i="4"/>
  <c r="F480" i="4" s="1"/>
  <c r="E496" i="4"/>
  <c r="F496" i="4" s="1"/>
  <c r="E497" i="4"/>
  <c r="F497" i="4" s="1"/>
  <c r="E487" i="4"/>
  <c r="F487" i="4" s="1"/>
  <c r="E488" i="4"/>
  <c r="F488" i="4" s="1"/>
  <c r="E513" i="4"/>
  <c r="F513" i="4" s="1"/>
  <c r="E531" i="4"/>
  <c r="F531" i="4" s="1"/>
  <c r="E663" i="4"/>
  <c r="F663" i="4" s="1"/>
  <c r="E664" i="4"/>
  <c r="F664" i="4" s="1"/>
  <c r="E442" i="4"/>
  <c r="F442" i="4" s="1"/>
  <c r="E508" i="4"/>
  <c r="F508" i="4" s="1"/>
  <c r="E557" i="4"/>
  <c r="F557" i="4" s="1"/>
  <c r="E558" i="4"/>
  <c r="F558" i="4" s="1"/>
  <c r="E559" i="4"/>
  <c r="F559" i="4" s="1"/>
  <c r="E574" i="4"/>
  <c r="F574" i="4" s="1"/>
  <c r="E575" i="4"/>
  <c r="F575" i="4" s="1"/>
  <c r="E576" i="4"/>
  <c r="F576" i="4" s="1"/>
  <c r="E577" i="4"/>
  <c r="F577" i="4" s="1"/>
  <c r="E588" i="4"/>
  <c r="F588" i="4" s="1"/>
  <c r="E589" i="4"/>
  <c r="F589" i="4" s="1"/>
  <c r="E590" i="4"/>
  <c r="F590" i="4" s="1"/>
  <c r="E591" i="4"/>
  <c r="F591" i="4" s="1"/>
  <c r="E609" i="4"/>
  <c r="F609" i="4" s="1"/>
  <c r="E610" i="4"/>
  <c r="F610" i="4" s="1"/>
  <c r="E611" i="4"/>
  <c r="F611" i="4" s="1"/>
  <c r="E445" i="4"/>
  <c r="F445" i="4" s="1"/>
  <c r="E556" i="4"/>
  <c r="F556" i="4" s="1"/>
  <c r="E568" i="4"/>
  <c r="F568" i="4" s="1"/>
  <c r="E573" i="4"/>
  <c r="F573" i="4" s="1"/>
  <c r="E449" i="4"/>
  <c r="F449" i="4" s="1"/>
  <c r="E524" i="4"/>
  <c r="F524" i="4" s="1"/>
  <c r="E525" i="4"/>
  <c r="F525" i="4" s="1"/>
  <c r="E551" i="4"/>
  <c r="F551" i="4" s="1"/>
  <c r="E552" i="4"/>
  <c r="F552" i="4" s="1"/>
  <c r="E553" i="4"/>
  <c r="F553" i="4" s="1"/>
  <c r="E597" i="4"/>
  <c r="F597" i="4" s="1"/>
  <c r="E598" i="4"/>
  <c r="F598" i="4" s="1"/>
  <c r="E604" i="4"/>
  <c r="F604" i="4" s="1"/>
  <c r="E693" i="4"/>
  <c r="F693" i="4" s="1"/>
  <c r="E694" i="4"/>
  <c r="F694" i="4" s="1"/>
  <c r="E695" i="4"/>
  <c r="F695" i="4" s="1"/>
  <c r="E453" i="4"/>
  <c r="F453" i="4" s="1"/>
  <c r="E454" i="4"/>
  <c r="F454" i="4" s="1"/>
  <c r="E455" i="4"/>
  <c r="F455" i="4" s="1"/>
  <c r="E456" i="4"/>
  <c r="F456" i="4" s="1"/>
  <c r="E457" i="4"/>
  <c r="F457" i="4" s="1"/>
  <c r="E458" i="4"/>
  <c r="F458" i="4" s="1"/>
  <c r="E534" i="4"/>
  <c r="F534" i="4" s="1"/>
  <c r="E543" i="4"/>
  <c r="F543" i="4" s="1"/>
  <c r="E581" i="4"/>
  <c r="F581" i="4" s="1"/>
  <c r="E582" i="4"/>
  <c r="F582" i="4" s="1"/>
  <c r="E603" i="4"/>
  <c r="F603" i="4" s="1"/>
  <c r="E607" i="4"/>
  <c r="F607" i="4" s="1"/>
  <c r="E608" i="4"/>
  <c r="F608" i="4" s="1"/>
  <c r="E523" i="4"/>
  <c r="F523" i="4" s="1"/>
  <c r="E555" i="4"/>
  <c r="F555" i="4" s="1"/>
  <c r="E594" i="4"/>
  <c r="F594" i="4" s="1"/>
  <c r="E595" i="4"/>
  <c r="F595" i="4" s="1"/>
  <c r="E596" i="4"/>
  <c r="F596" i="4" s="1"/>
  <c r="E605" i="4"/>
  <c r="F605" i="4" s="1"/>
  <c r="E606" i="4"/>
  <c r="F606" i="4" s="1"/>
  <c r="E619" i="4"/>
  <c r="F619" i="4" s="1"/>
  <c r="E645" i="4"/>
  <c r="F645" i="4" s="1"/>
  <c r="E646" i="4"/>
  <c r="F646" i="4" s="1"/>
  <c r="E656" i="4"/>
  <c r="F656" i="4" s="1"/>
  <c r="E657" i="4"/>
  <c r="F657" i="4" s="1"/>
  <c r="E658" i="4"/>
  <c r="F658" i="4" s="1"/>
  <c r="E472" i="4"/>
  <c r="F472" i="4" s="1"/>
  <c r="E541" i="4"/>
  <c r="F541" i="4" s="1"/>
  <c r="E542" i="4"/>
  <c r="F542" i="4" s="1"/>
  <c r="E622" i="4"/>
  <c r="F622" i="4" s="1"/>
  <c r="E478" i="4"/>
  <c r="F478" i="4" s="1"/>
  <c r="E567" i="4"/>
  <c r="F567" i="4" s="1"/>
  <c r="E601" i="4"/>
  <c r="F601" i="4" s="1"/>
  <c r="E602" i="4"/>
  <c r="F602" i="4" s="1"/>
  <c r="E616" i="4"/>
  <c r="F616" i="4" s="1"/>
  <c r="E617" i="4"/>
  <c r="F617" i="4" s="1"/>
  <c r="E618" i="4"/>
  <c r="F618" i="4" s="1"/>
  <c r="E493" i="4"/>
  <c r="F493" i="4" s="1"/>
  <c r="E494" i="4"/>
  <c r="F494" i="4" s="1"/>
  <c r="E495" i="4"/>
  <c r="F495" i="4" s="1"/>
  <c r="E533" i="4"/>
  <c r="F533" i="4" s="1"/>
  <c r="E569" i="4"/>
  <c r="F569" i="4" s="1"/>
  <c r="E570" i="4"/>
  <c r="F570" i="4" s="1"/>
  <c r="E571" i="4"/>
  <c r="F571" i="4" s="1"/>
  <c r="E572" i="4"/>
  <c r="F572" i="4" s="1"/>
  <c r="E642" i="4"/>
  <c r="F642" i="4" s="1"/>
  <c r="E643" i="4"/>
  <c r="F643" i="4" s="1"/>
  <c r="E644" i="4"/>
  <c r="F644" i="4" s="1"/>
  <c r="E680" i="4"/>
  <c r="F680" i="4" s="1"/>
  <c r="E681" i="4"/>
  <c r="F681" i="4" s="1"/>
  <c r="E466" i="4"/>
  <c r="F466" i="4" s="1"/>
  <c r="E467" i="4"/>
  <c r="F467" i="4" s="1"/>
  <c r="E468" i="4"/>
  <c r="F468" i="4" s="1"/>
  <c r="E469" i="4"/>
  <c r="F469" i="4" s="1"/>
  <c r="E470" i="4"/>
  <c r="F470" i="4" s="1"/>
  <c r="E471" i="4"/>
  <c r="F471" i="4" s="1"/>
  <c r="E586" i="4"/>
  <c r="F586" i="4" s="1"/>
  <c r="E587" i="4"/>
  <c r="F587" i="4" s="1"/>
  <c r="E592" i="4"/>
  <c r="F592" i="4" s="1"/>
  <c r="E593" i="4"/>
  <c r="F593" i="4" s="1"/>
  <c r="E612" i="4"/>
  <c r="F612" i="4" s="1"/>
  <c r="E640" i="4"/>
  <c r="F640" i="4" s="1"/>
  <c r="E641" i="4"/>
  <c r="F641" i="4" s="1"/>
  <c r="E465" i="4"/>
  <c r="F465" i="4" s="1"/>
  <c r="E638" i="4"/>
  <c r="F638" i="4" s="1"/>
  <c r="E639" i="4"/>
  <c r="F639" i="4" s="1"/>
  <c r="E539" i="4"/>
  <c r="F539" i="4" s="1"/>
  <c r="E540" i="4"/>
  <c r="F540" i="4" s="1"/>
  <c r="E637" i="4"/>
  <c r="F637" i="4" s="1"/>
  <c r="E634" i="4"/>
  <c r="F634" i="4" s="1"/>
  <c r="E635" i="4"/>
  <c r="F635" i="4" s="1"/>
  <c r="E654" i="4"/>
  <c r="F654" i="4" s="1"/>
  <c r="E670" i="4"/>
  <c r="F670" i="4" s="1"/>
  <c r="E671" i="4"/>
  <c r="F671" i="4" s="1"/>
  <c r="E672" i="4"/>
  <c r="F672" i="4" s="1"/>
  <c r="E578" i="4"/>
  <c r="F578" i="4" s="1"/>
  <c r="E579" i="4"/>
  <c r="F579" i="4" s="1"/>
  <c r="E580" i="4"/>
  <c r="F580" i="4" s="1"/>
  <c r="E630" i="4"/>
  <c r="F630" i="4" s="1"/>
  <c r="E631" i="4"/>
  <c r="F631" i="4" s="1"/>
  <c r="E632" i="4"/>
  <c r="F632" i="4" s="1"/>
  <c r="E633" i="4"/>
  <c r="F633" i="4" s="1"/>
  <c r="E666" i="4"/>
  <c r="F666" i="4" s="1"/>
  <c r="E667" i="4"/>
  <c r="F667" i="4" s="1"/>
  <c r="E668" i="4"/>
  <c r="F668" i="4" s="1"/>
  <c r="E669" i="4"/>
  <c r="F669" i="4" s="1"/>
  <c r="E684" i="4"/>
  <c r="F684" i="4" s="1"/>
  <c r="E564" i="4"/>
  <c r="F564" i="4" s="1"/>
  <c r="E565" i="4"/>
  <c r="F565" i="4" s="1"/>
  <c r="E566" i="4"/>
  <c r="F566" i="4" s="1"/>
  <c r="E620" i="4"/>
  <c r="F620" i="4" s="1"/>
  <c r="E621" i="4"/>
  <c r="F621" i="4" s="1"/>
  <c r="E628" i="4"/>
  <c r="F628" i="4" s="1"/>
  <c r="E629" i="4"/>
  <c r="F629" i="4" s="1"/>
  <c r="E652" i="4"/>
  <c r="F652" i="4" s="1"/>
  <c r="E653" i="4"/>
  <c r="F653" i="4" s="1"/>
  <c r="E655" i="4"/>
  <c r="F655" i="4" s="1"/>
  <c r="E661" i="4"/>
  <c r="F661" i="4" s="1"/>
  <c r="E662" i="4"/>
  <c r="F662" i="4" s="1"/>
  <c r="E674" i="4"/>
  <c r="F674" i="4" s="1"/>
  <c r="E675" i="4"/>
  <c r="F675" i="4" s="1"/>
  <c r="E624" i="4"/>
  <c r="F624" i="4" s="1"/>
  <c r="E625" i="4"/>
  <c r="F625" i="4" s="1"/>
  <c r="E626" i="4"/>
  <c r="F626" i="4" s="1"/>
  <c r="E627" i="4"/>
  <c r="F627" i="4" s="1"/>
  <c r="E650" i="4"/>
  <c r="F650" i="4" s="1"/>
  <c r="E651" i="4"/>
  <c r="F651" i="4" s="1"/>
  <c r="E659" i="4"/>
  <c r="F659" i="4" s="1"/>
  <c r="E660" i="4"/>
  <c r="F660" i="4" s="1"/>
  <c r="E665" i="4"/>
  <c r="F665" i="4" s="1"/>
  <c r="E673" i="4"/>
  <c r="F673" i="4" s="1"/>
  <c r="E677" i="4"/>
  <c r="F677" i="4" s="1"/>
  <c r="E678" i="4"/>
  <c r="F678" i="4" s="1"/>
  <c r="E679" i="4"/>
  <c r="F679" i="4" s="1"/>
  <c r="E682" i="4"/>
  <c r="F682" i="4" s="1"/>
  <c r="E585" i="4"/>
  <c r="F585" i="4" s="1"/>
  <c r="E688" i="4"/>
  <c r="F688" i="4" s="1"/>
  <c r="E689" i="4"/>
  <c r="F689" i="4" s="1"/>
  <c r="E623" i="4"/>
  <c r="F623" i="4" s="1"/>
  <c r="E683" i="4"/>
  <c r="F683" i="4" s="1"/>
  <c r="E700" i="4"/>
  <c r="F700" i="4" s="1"/>
  <c r="E701" i="4"/>
  <c r="F701" i="4" s="1"/>
  <c r="E702" i="4"/>
  <c r="F702" i="4" s="1"/>
  <c r="E703" i="4"/>
  <c r="F703" i="4" s="1"/>
  <c r="E537" i="4"/>
  <c r="F537" i="4" s="1"/>
  <c r="E538" i="4"/>
  <c r="F538" i="4" s="1"/>
  <c r="E649" i="4"/>
  <c r="F649" i="4" s="1"/>
  <c r="E692" i="4"/>
  <c r="F692" i="4" s="1"/>
  <c r="E696" i="4"/>
  <c r="F696" i="4" s="1"/>
  <c r="E697" i="4"/>
  <c r="F697" i="4" s="1"/>
  <c r="E699" i="4"/>
  <c r="F699" i="4" s="1"/>
  <c r="E704" i="4"/>
  <c r="F704" i="4" s="1"/>
  <c r="E707" i="4"/>
  <c r="F707" i="4" s="1"/>
  <c r="E708" i="4"/>
  <c r="F708" i="4" s="1"/>
  <c r="E709" i="4"/>
  <c r="F709" i="4" s="1"/>
  <c r="E710" i="4"/>
  <c r="F710" i="4" s="1"/>
  <c r="E636" i="4"/>
  <c r="F636" i="4" s="1"/>
  <c r="E647" i="4"/>
  <c r="F647" i="4" s="1"/>
  <c r="E648" i="4"/>
  <c r="F648" i="4" s="1"/>
  <c r="E715" i="4"/>
  <c r="F715" i="4" s="1"/>
  <c r="E716" i="4"/>
  <c r="F716" i="4" s="1"/>
  <c r="E676" i="4"/>
  <c r="F676" i="4" s="1"/>
  <c r="E698" i="4"/>
  <c r="F698" i="4" s="1"/>
  <c r="E705" i="4"/>
  <c r="F705" i="4" s="1"/>
  <c r="E706" i="4"/>
  <c r="F706" i="4" s="1"/>
  <c r="E717" i="4"/>
  <c r="F717" i="4" s="1"/>
  <c r="E549" i="4"/>
  <c r="F549" i="4" s="1"/>
  <c r="E550" i="4"/>
  <c r="F550" i="4" s="1"/>
  <c r="E690" i="4"/>
  <c r="F690" i="4" s="1"/>
  <c r="E691" i="4"/>
  <c r="F691" i="4" s="1"/>
  <c r="E726" i="4"/>
  <c r="F726" i="4" s="1"/>
  <c r="E727" i="4"/>
  <c r="F727" i="4" s="1"/>
  <c r="E712" i="4"/>
  <c r="F712" i="4" s="1"/>
  <c r="E713" i="4"/>
  <c r="F713" i="4" s="1"/>
  <c r="E722" i="4"/>
  <c r="F722" i="4" s="1"/>
  <c r="E723" i="4"/>
  <c r="F723" i="4" s="1"/>
  <c r="E724" i="4"/>
  <c r="F724" i="4" s="1"/>
  <c r="E725" i="4"/>
  <c r="F725" i="4" s="1"/>
  <c r="E599" i="4"/>
  <c r="F599" i="4" s="1"/>
  <c r="E600" i="4"/>
  <c r="F600" i="4" s="1"/>
  <c r="E714" i="4"/>
  <c r="F714" i="4" s="1"/>
  <c r="E721" i="4"/>
  <c r="F721" i="4" s="1"/>
  <c r="E729" i="4"/>
  <c r="F729" i="4" s="1"/>
  <c r="E687" i="4"/>
  <c r="F687" i="4" s="1"/>
  <c r="E720" i="4"/>
  <c r="F720" i="4" s="1"/>
  <c r="E728" i="4"/>
  <c r="F728" i="4" s="1"/>
  <c r="E718" i="4"/>
  <c r="F718" i="4" s="1"/>
  <c r="E719" i="4"/>
  <c r="F719" i="4" s="1"/>
  <c r="E730" i="4"/>
  <c r="F730" i="4" s="1"/>
  <c r="E731" i="4"/>
  <c r="F731" i="4" s="1"/>
  <c r="E732" i="4"/>
  <c r="F732" i="4" s="1"/>
  <c r="E735" i="4"/>
  <c r="F735" i="4" s="1"/>
  <c r="E685" i="4"/>
  <c r="F685" i="4" s="1"/>
  <c r="E686" i="4"/>
  <c r="F686" i="4" s="1"/>
  <c r="E711" i="4"/>
  <c r="F711" i="4" s="1"/>
  <c r="E733" i="4"/>
  <c r="F733" i="4" s="1"/>
  <c r="E734" i="4"/>
  <c r="F734" i="4" s="1"/>
  <c r="E737" i="4"/>
  <c r="F737" i="4" s="1"/>
  <c r="E738" i="4"/>
  <c r="F738" i="4" s="1"/>
  <c r="E739" i="4"/>
  <c r="F739" i="4" s="1"/>
  <c r="E740" i="4"/>
  <c r="F740" i="4" s="1"/>
  <c r="E741" i="4"/>
  <c r="F741" i="4" s="1"/>
  <c r="E2" i="4"/>
  <c r="F2" i="4" s="1"/>
  <c r="E736" i="4"/>
  <c r="F736" i="4" s="1"/>
  <c r="E3" i="4"/>
  <c r="F3" i="4" s="1"/>
  <c r="E4" i="4"/>
  <c r="F4" i="4" s="1"/>
  <c r="E5" i="4"/>
  <c r="F5" i="4" s="1"/>
  <c r="E6" i="4"/>
  <c r="F6" i="4" s="1"/>
  <c r="E7" i="4"/>
  <c r="F7" i="4" s="1"/>
  <c r="E8" i="4"/>
  <c r="F8" i="4" s="1"/>
  <c r="E9" i="4"/>
  <c r="F9" i="4" s="1"/>
  <c r="E10" i="4"/>
  <c r="F10" i="4" s="1"/>
  <c r="E11" i="4"/>
  <c r="F11" i="4" s="1"/>
  <c r="E12" i="4"/>
  <c r="F12" i="4" s="1"/>
  <c r="E13" i="4"/>
  <c r="F13" i="4" s="1"/>
  <c r="E742" i="4"/>
  <c r="F742" i="4" s="1"/>
  <c r="E26" i="4"/>
  <c r="F26" i="4" s="1"/>
  <c r="E27" i="4"/>
  <c r="F27" i="4" s="1"/>
  <c r="E28" i="4"/>
  <c r="F28" i="4" s="1"/>
  <c r="E30" i="4"/>
  <c r="F30" i="4" s="1"/>
  <c r="E14" i="4"/>
  <c r="F14" i="4" s="1"/>
  <c r="E50" i="4"/>
  <c r="F50" i="4" s="1"/>
  <c r="E51" i="4"/>
  <c r="F51" i="4" s="1"/>
  <c r="E52" i="4"/>
  <c r="F52" i="4" s="1"/>
  <c r="E615" i="4"/>
  <c r="F615" i="4" s="1"/>
  <c r="E15" i="4"/>
  <c r="F15" i="4" s="1"/>
  <c r="E16" i="4"/>
  <c r="F16" i="4" s="1"/>
  <c r="E32" i="4"/>
  <c r="F32" i="4" s="1"/>
  <c r="E33" i="4"/>
  <c r="F33" i="4" s="1"/>
  <c r="E193" i="4"/>
  <c r="F193" i="4" s="1"/>
  <c r="E194" i="4"/>
  <c r="F194" i="4" s="1"/>
  <c r="E251" i="4"/>
  <c r="F251" i="4" s="1"/>
  <c r="E252" i="4"/>
  <c r="F252" i="4" s="1"/>
  <c r="E296" i="4"/>
  <c r="F296" i="4" s="1"/>
  <c r="E357" i="4"/>
  <c r="F357" i="4" s="1"/>
  <c r="E358" i="4"/>
  <c r="F358" i="4" s="1"/>
  <c r="E293" i="4"/>
  <c r="F293" i="4" s="1"/>
  <c r="E294" i="4"/>
  <c r="F294" i="4" s="1"/>
  <c r="E18" i="4"/>
  <c r="F18" i="4" s="1"/>
  <c r="E19" i="4"/>
  <c r="F19" i="4" s="1"/>
  <c r="E20" i="4"/>
  <c r="F20" i="4" s="1"/>
  <c r="E29" i="4"/>
  <c r="F29" i="4" s="1"/>
  <c r="E118" i="4"/>
  <c r="F118" i="4" s="1"/>
  <c r="E119" i="4"/>
  <c r="F119" i="4" s="1"/>
  <c r="E21" i="4"/>
  <c r="F21" i="4" s="1"/>
  <c r="E31" i="4"/>
  <c r="F31" i="4" s="1"/>
  <c r="E22" i="4"/>
  <c r="F22" i="4" s="1"/>
  <c r="E23" i="4"/>
  <c r="F23" i="4" s="1"/>
  <c r="E295" i="4"/>
  <c r="F295" i="4" s="1"/>
  <c r="E326" i="4"/>
  <c r="F326" i="4" s="1"/>
  <c r="E128" i="4"/>
  <c r="F128" i="4" s="1"/>
  <c r="E129" i="4"/>
  <c r="F129" i="4" s="1"/>
  <c r="E743" i="4"/>
  <c r="F743" i="4" s="1"/>
  <c r="E58" i="4"/>
  <c r="F58" i="4" s="1"/>
  <c r="E209" i="4"/>
  <c r="F209" i="4" s="1"/>
  <c r="E110" i="4"/>
  <c r="F110" i="4" s="1"/>
  <c r="E34" i="4"/>
  <c r="F34" i="4" s="1"/>
  <c r="E35" i="4"/>
  <c r="F35" i="4" s="1"/>
  <c r="E36" i="4"/>
  <c r="F36" i="4" s="1"/>
  <c r="E37" i="4"/>
  <c r="F37" i="4" s="1"/>
  <c r="E121" i="4"/>
  <c r="F121" i="4" s="1"/>
  <c r="E17" i="4"/>
  <c r="F17" i="4" s="1"/>
  <c r="E46" i="4"/>
  <c r="F46" i="4" s="1"/>
  <c r="E187" i="4"/>
  <c r="F187" i="4" s="1"/>
  <c r="E188" i="4"/>
  <c r="F188" i="4" s="1"/>
  <c r="E47" i="4"/>
  <c r="F47" i="4" s="1"/>
  <c r="E59" i="4"/>
  <c r="F59" i="4" s="1"/>
  <c r="E49" i="4"/>
  <c r="F49" i="4" s="1"/>
  <c r="E41" i="4"/>
  <c r="F41" i="4" s="1"/>
  <c r="E42" i="4"/>
  <c r="F42" i="4" s="1"/>
  <c r="E43" i="4"/>
  <c r="F43" i="4" s="1"/>
  <c r="E66" i="4"/>
  <c r="F66" i="4" s="1"/>
  <c r="E56" i="4"/>
  <c r="F56" i="4" s="1"/>
  <c r="E57" i="4"/>
  <c r="F57" i="4" s="1"/>
  <c r="E54" i="4"/>
  <c r="F54" i="4" s="1"/>
  <c r="E55" i="4"/>
  <c r="F55" i="4" s="1"/>
  <c r="E67" i="4"/>
  <c r="F67" i="4" s="1"/>
  <c r="E68" i="4"/>
  <c r="F68" i="4" s="1"/>
  <c r="E65" i="4"/>
  <c r="F65" i="4" s="1"/>
  <c r="E71" i="4"/>
  <c r="F71" i="4" s="1"/>
  <c r="E53" i="4"/>
  <c r="F53" i="4" s="1"/>
  <c r="E77" i="4"/>
  <c r="F77" i="4" s="1"/>
  <c r="E78" i="4"/>
  <c r="F78" i="4" s="1"/>
  <c r="E85" i="4"/>
  <c r="F85" i="4" s="1"/>
  <c r="E40" i="4"/>
  <c r="F40" i="4" s="1"/>
  <c r="E79" i="4"/>
  <c r="F79" i="4" s="1"/>
  <c r="E60" i="4"/>
  <c r="F60" i="4" s="1"/>
  <c r="E61" i="4"/>
  <c r="F61" i="4" s="1"/>
  <c r="E73" i="4"/>
  <c r="F73" i="4" s="1"/>
  <c r="E74" i="4"/>
  <c r="F74" i="4" s="1"/>
  <c r="E83" i="4"/>
  <c r="F83" i="4" s="1"/>
  <c r="E84" i="4"/>
  <c r="F84" i="4" s="1"/>
  <c r="E75" i="4"/>
  <c r="F75" i="4" s="1"/>
  <c r="E76" i="4"/>
  <c r="F76" i="4" s="1"/>
  <c r="E94" i="4"/>
  <c r="F94" i="4" s="1"/>
  <c r="E100" i="4"/>
  <c r="F100" i="4" s="1"/>
  <c r="E101" i="4"/>
  <c r="F101" i="4" s="1"/>
  <c r="E191" i="4"/>
  <c r="F191" i="4" s="1"/>
  <c r="E192" i="4"/>
  <c r="F192" i="4" s="1"/>
  <c r="E103" i="4"/>
  <c r="F103" i="4" s="1"/>
  <c r="E104" i="4"/>
  <c r="F104" i="4" s="1"/>
  <c r="E189" i="4"/>
  <c r="F189" i="4" s="1"/>
  <c r="E183" i="4"/>
  <c r="F183" i="4" s="1"/>
  <c r="E184" i="4"/>
  <c r="F184" i="4" s="1"/>
  <c r="E39" i="4"/>
  <c r="F39" i="4" s="1"/>
  <c r="E98" i="4"/>
  <c r="F98" i="4" s="1"/>
  <c r="E99" i="4"/>
  <c r="F99" i="4" s="1"/>
  <c r="E102" i="4"/>
  <c r="F102" i="4" s="1"/>
  <c r="E38" i="4"/>
  <c r="F38" i="4" s="1"/>
  <c r="E69" i="4"/>
  <c r="F69" i="4" s="1"/>
  <c r="E70" i="4"/>
  <c r="F70" i="4" s="1"/>
  <c r="E62" i="4"/>
  <c r="F62" i="4" s="1"/>
  <c r="E63" i="4"/>
  <c r="F63" i="4" s="1"/>
  <c r="E64" i="4"/>
  <c r="F64" i="4" s="1"/>
  <c r="E93" i="4"/>
  <c r="F93" i="4" s="1"/>
  <c r="E105" i="4"/>
  <c r="F105" i="4" s="1"/>
  <c r="E106" i="4"/>
  <c r="F106" i="4" s="1"/>
  <c r="E48" i="4"/>
  <c r="F48" i="4" s="1"/>
  <c r="E120" i="4"/>
  <c r="F120" i="4" s="1"/>
  <c r="E114" i="4"/>
  <c r="F114" i="4" s="1"/>
  <c r="E115" i="4"/>
  <c r="F115" i="4" s="1"/>
  <c r="E126" i="4"/>
  <c r="F126" i="4" s="1"/>
  <c r="E127" i="4"/>
  <c r="F127" i="4" s="1"/>
  <c r="E44" i="4"/>
  <c r="F44" i="4" s="1"/>
  <c r="E88" i="4"/>
  <c r="F88" i="4" s="1"/>
  <c r="E89" i="4"/>
  <c r="F89" i="4" s="1"/>
  <c r="E90" i="4"/>
  <c r="F90" i="4" s="1"/>
  <c r="E113" i="4"/>
  <c r="F113" i="4" s="1"/>
  <c r="E112" i="4"/>
  <c r="F112" i="4" s="1"/>
  <c r="E125" i="4"/>
  <c r="F125" i="4" s="1"/>
  <c r="E108" i="4"/>
  <c r="F108" i="4" s="1"/>
  <c r="E109" i="4"/>
  <c r="F109" i="4" s="1"/>
  <c r="E135" i="4"/>
  <c r="F135" i="4" s="1"/>
  <c r="E136" i="4"/>
  <c r="F136" i="4" s="1"/>
  <c r="E137" i="4"/>
  <c r="F137" i="4" s="1"/>
  <c r="E107" i="4"/>
  <c r="F107" i="4" s="1"/>
  <c r="E138" i="4"/>
  <c r="F138" i="4" s="1"/>
  <c r="E139" i="4"/>
  <c r="F139" i="4" s="1"/>
  <c r="E140" i="4"/>
  <c r="F140" i="4" s="1"/>
  <c r="E141" i="4"/>
  <c r="F141" i="4" s="1"/>
  <c r="E142" i="4"/>
  <c r="F142" i="4" s="1"/>
  <c r="E143" i="4"/>
  <c r="F143" i="4" s="1"/>
  <c r="E224" i="4"/>
  <c r="F224" i="4" s="1"/>
  <c r="E225" i="4"/>
  <c r="F225" i="4" s="1"/>
  <c r="E80" i="4"/>
  <c r="F80" i="4" s="1"/>
  <c r="E81" i="4"/>
  <c r="F81" i="4" s="1"/>
  <c r="E144" i="4"/>
  <c r="F144" i="4" s="1"/>
  <c r="E182" i="4"/>
  <c r="F182" i="4" s="1"/>
  <c r="E82" i="4"/>
  <c r="F82" i="4" s="1"/>
  <c r="E132" i="4"/>
  <c r="F132" i="4" s="1"/>
  <c r="E133" i="4"/>
  <c r="F133" i="4" s="1"/>
  <c r="E134" i="4"/>
  <c r="F134" i="4" s="1"/>
  <c r="E153" i="4"/>
  <c r="F153" i="4" s="1"/>
  <c r="E154" i="4"/>
  <c r="F154" i="4" s="1"/>
  <c r="E155" i="4"/>
  <c r="F155" i="4" s="1"/>
  <c r="E163" i="4"/>
  <c r="F163" i="4" s="1"/>
  <c r="E164" i="4"/>
  <c r="F164" i="4" s="1"/>
  <c r="E165" i="4"/>
  <c r="F165" i="4" s="1"/>
  <c r="E166" i="4"/>
  <c r="F166" i="4" s="1"/>
  <c r="E249" i="4"/>
  <c r="F249" i="4" s="1"/>
  <c r="E148" i="4"/>
  <c r="F148" i="4" s="1"/>
  <c r="E149" i="4"/>
  <c r="F149" i="4" s="1"/>
  <c r="E150" i="4"/>
  <c r="F150" i="4" s="1"/>
  <c r="E151" i="4"/>
  <c r="F151" i="4" s="1"/>
  <c r="E152" i="4"/>
  <c r="F152" i="4" s="1"/>
  <c r="E161" i="4"/>
  <c r="F161" i="4" s="1"/>
  <c r="E162" i="4"/>
  <c r="F162" i="4" s="1"/>
  <c r="E159" i="4"/>
  <c r="F159" i="4" s="1"/>
  <c r="E160" i="4"/>
  <c r="F160" i="4" s="1"/>
  <c r="E86" i="4"/>
  <c r="F86" i="4" s="1"/>
  <c r="E87" i="4"/>
  <c r="F87" i="4" s="1"/>
  <c r="E91" i="4"/>
  <c r="F91" i="4" s="1"/>
  <c r="E92" i="4"/>
  <c r="F92" i="4" s="1"/>
  <c r="E147" i="4"/>
  <c r="F147" i="4" s="1"/>
  <c r="E97" i="4"/>
  <c r="F97" i="4" s="1"/>
  <c r="E130" i="4"/>
  <c r="F130" i="4" s="1"/>
  <c r="E131" i="4"/>
  <c r="F131" i="4" s="1"/>
  <c r="E156" i="4"/>
  <c r="F156" i="4" s="1"/>
  <c r="E157" i="4"/>
  <c r="F157" i="4" s="1"/>
  <c r="E158" i="4"/>
  <c r="F158" i="4" s="1"/>
  <c r="E176" i="4"/>
  <c r="F176" i="4" s="1"/>
  <c r="E177" i="4"/>
  <c r="F177" i="4" s="1"/>
  <c r="E178" i="4"/>
  <c r="F178" i="4" s="1"/>
  <c r="E203" i="4"/>
  <c r="F203" i="4" s="1"/>
  <c r="E204" i="4"/>
  <c r="F204" i="4" s="1"/>
  <c r="E280" i="4"/>
  <c r="F280" i="4" s="1"/>
  <c r="E95" i="4"/>
  <c r="F95" i="4" s="1"/>
  <c r="E96" i="4"/>
  <c r="F96" i="4" s="1"/>
  <c r="E145" i="4"/>
  <c r="F145" i="4" s="1"/>
  <c r="E146" i="4"/>
  <c r="F146" i="4" s="1"/>
  <c r="E174" i="4"/>
  <c r="F174" i="4" s="1"/>
  <c r="E175" i="4"/>
  <c r="F175" i="4" s="1"/>
  <c r="E190" i="4"/>
  <c r="F190" i="4" s="1"/>
  <c r="E24" i="4"/>
  <c r="F24" i="4" s="1"/>
  <c r="E25" i="4"/>
  <c r="F25" i="4" s="1"/>
  <c r="E185" i="4"/>
  <c r="F185" i="4" s="1"/>
  <c r="E186" i="4"/>
  <c r="F186" i="4" s="1"/>
  <c r="E214" i="4"/>
  <c r="F214" i="4" s="1"/>
  <c r="E215" i="4"/>
  <c r="F215" i="4" s="1"/>
  <c r="E111" i="4"/>
  <c r="F111" i="4" s="1"/>
  <c r="E117" i="4"/>
  <c r="F117" i="4" s="1"/>
  <c r="E180" i="4"/>
  <c r="F18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1" authorId="0" shapeId="0" xr:uid="{43D6D17F-2F51-2341-A4A3-BF813B53D529}">
      <text>
        <r>
          <rPr>
            <b/>
            <sz val="10"/>
            <color rgb="FF000000"/>
            <rFont val="Tahoma"/>
            <family val="2"/>
          </rPr>
          <t>Microsoft Office User:</t>
        </r>
        <r>
          <rPr>
            <sz val="10"/>
            <color rgb="FF000000"/>
            <rFont val="Tahoma"/>
            <family val="2"/>
          </rPr>
          <t xml:space="preserve">
</t>
        </r>
      </text>
    </comment>
  </commentList>
</comments>
</file>

<file path=xl/sharedStrings.xml><?xml version="1.0" encoding="utf-8"?>
<sst xmlns="http://schemas.openxmlformats.org/spreadsheetml/2006/main" count="38797" uniqueCount="3500">
  <si>
    <t>Job Title</t>
  </si>
  <si>
    <t>Salary Estimate</t>
  </si>
  <si>
    <t>Job Description</t>
  </si>
  <si>
    <t>Rating</t>
  </si>
  <si>
    <t>Company Name</t>
  </si>
  <si>
    <t>Location</t>
  </si>
  <si>
    <t>Headquarters</t>
  </si>
  <si>
    <t>Size</t>
  </si>
  <si>
    <t>Founded</t>
  </si>
  <si>
    <t>Type of ownership</t>
  </si>
  <si>
    <t>Industry</t>
  </si>
  <si>
    <t>Sector</t>
  </si>
  <si>
    <t>Revenue</t>
  </si>
  <si>
    <t>Competitors</t>
  </si>
  <si>
    <t>Data Scientist</t>
  </si>
  <si>
    <t>$53K-$91K (Glassdoor est.)</t>
  </si>
  <si>
    <t>Data Scientist
Location: Albuquerque, NM
Education Required: Bachelor’s degree required, preferably in math, engineering, business, or the sciences.
Skills Required:
Bachelor’s Degree in relevant field, e.g., math, data analysis, database, computer science, Artificial Intelligence (AI); three years’ experience credit for Master’s degree; five years’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</si>
  <si>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</si>
  <si>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Albuquerque, NM</t>
  </si>
  <si>
    <t>Goleta, CA</t>
  </si>
  <si>
    <t>501 to 1000 employees</t>
  </si>
  <si>
    <t>Company - Private</t>
  </si>
  <si>
    <t>Aerospace &amp; Defense</t>
  </si>
  <si>
    <t>$50 to $100 million (USD)</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</si>
  <si>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</si>
  <si>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</si>
  <si>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 Develops predictive and prescriptive analytic models in support of the organization’s clinical, operations and business initiatives and priorities.
• Deploys solutions so that they provide actionable insights to the organization and are embedded or integrated with application systems
• Supports and drives analytic efforts designed around organization’s strategic priorities and clinical/business problems
• Works in a team to drive disruptive innovation, which may translate into improved quality of care, clinical outcomes, reduced costs, temporal efficiencies and process improvements.
• Builds and extends our analytics portfolio supported by robust documentation
• Works with autonomy to find solutions to complex problems using open source tools and in-house development
• Stays abreast of state-of-the-art literature in the fields of operations research, statistical modeling, statistical process control and mathematical optimization
• Creates, communicates, and manages the project plans and other required project documentation and provides updates to leadership as necessary
• Develops and maintains relationships with business, IT and clinical leaders and stakeholders across the enterprise to facilitate collaboration and effective communication
• Works with the analytics team and clinical/business stakeholders to develop pilots so that they may be tested and validated in pilot settings
• Performs analysis to evaluate primary and secondary objectives from such pilots
• Assists leadership with strategies for scaling successful projects across the organization and enhances the analytics applications based on feedback from end-users and clinical/business consumers
• Assists leadership with dissemination of success stories (and failures) in an effort to increase analytics literacy and adoption across the organization.
What You Need to Be Successful:
III. Education and Experience
• Master’s or higher degree (may be substituted by relevant work experience) in applied mathematics, physics, computer science, engineering, statistics or a related field
• 3+ years of Mathematical Optimization, Machine Learning, Predictive Analytics and Algorithm Development experience (experience with tools such as WEKA, RapidMiner, R. Python or other open source tools strongly desired)
• Strong development skills in two or more of the following: C/C++, C#, Python, Java
• Combining analytic methods with advanced data visualizations
• Expert ability to breakdown and clearly define problems
• Experience with Natural Language Processing preferred
IV. Knowledge, Skills and Abilities
• Proven communications skills – Effective at working independently and in collaboration with other staff members. Capable of clearly presenting findings orally, in writing, or through graphics.
• Proven analytical skills – Able to compare, contrast, and validate work with keen attention to detail. Skilled in working with “real world” data including scrubbing, transformation, and imputation.
• Proven problem solving skills – Able to plan work, set clear direction, and coordinate own tasks in a fast-paced multidisciplinary environment. Expert at triaging issues, identifying data anomalies, and debugging software.
• Design and prototype new application functionality for our products.
• Change oriented – actively generates process improvements; supports and drives change, and confronts difficult circumstances in creative ways
• Effective communicator and change agent
• Ability to prioritize the tasks of the project timeline to achieve the desired results
• Strong analytic and problem solving skills
•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</si>
  <si>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</si>
  <si>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Linthicum, MD</t>
  </si>
  <si>
    <t>Baltimore, MD</t>
  </si>
  <si>
    <t>10000+ employees</t>
  </si>
  <si>
    <t>Other Organization</t>
  </si>
  <si>
    <t>Health Care Services &amp; Hospitals</t>
  </si>
  <si>
    <t>Health Care</t>
  </si>
  <si>
    <t>$2 to $5 billion (USD)</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</si>
  <si>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</si>
  <si>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</si>
  <si>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</si>
  <si>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Clearwater, FL</t>
  </si>
  <si>
    <t>Security Services</t>
  </si>
  <si>
    <t>Business Services</t>
  </si>
  <si>
    <t>$100 to $500 million (USD)</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</si>
  <si>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</si>
  <si>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</si>
  <si>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PNNL
3.8</t>
  </si>
  <si>
    <t>Richland, WA</t>
  </si>
  <si>
    <t>1001 to 5000 employees</t>
  </si>
  <si>
    <t>Government</t>
  </si>
  <si>
    <t>Energy</t>
  </si>
  <si>
    <t>Oil, Gas, Energy &amp; Utilities</t>
  </si>
  <si>
    <t>$500 million to $1 billion (USD)</t>
  </si>
  <si>
    <t>Oak Ridge National Laboratory, National Renewable Energy Lab, Los Alamos National Laboratory</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</si>
  <si>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</si>
  <si>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</si>
  <si>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Affinity Solutions
2.9</t>
  </si>
  <si>
    <t>New York, NY</t>
  </si>
  <si>
    <t>51 to 200 employees</t>
  </si>
  <si>
    <t>Advertising &amp; Marketing</t>
  </si>
  <si>
    <t>Unknown / Non-Applicable</t>
  </si>
  <si>
    <t>Commerce Signals, Cardlytics, Yodlee</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</si>
  <si>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</si>
  <si>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</si>
  <si>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</si>
  <si>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Dallas, TX</t>
  </si>
  <si>
    <t>201 to 500 employees</t>
  </si>
  <si>
    <t>Company - Public</t>
  </si>
  <si>
    <t>Real Estate</t>
  </si>
  <si>
    <t>$1 to $2 billion (USD)</t>
  </si>
  <si>
    <t>Digital Realty, CoreSite, Equinix</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</si>
  <si>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</si>
  <si>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</si>
  <si>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</si>
  <si>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Banks &amp; Credit Unions</t>
  </si>
  <si>
    <t>Finance</t>
  </si>
  <si>
    <t>$86K-$142K (Glassdoor est.)</t>
  </si>
  <si>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</si>
  <si>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</si>
  <si>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San Jose, CA</t>
  </si>
  <si>
    <t>Seattle, WA</t>
  </si>
  <si>
    <t>Consulting</t>
  </si>
  <si>
    <t>$25 to $50 million (USD)</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</si>
  <si>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</si>
  <si>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</si>
  <si>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</si>
  <si>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</si>
  <si>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NY</t>
  </si>
  <si>
    <t>Hospital</t>
  </si>
  <si>
    <t>$120K-$160K (Glassdoor est.)</t>
  </si>
  <si>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</si>
  <si>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</si>
  <si>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Internet</t>
  </si>
  <si>
    <t>Information Technology</t>
  </si>
  <si>
    <t>Clicktripz, SmarterTravel</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</si>
  <si>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</si>
  <si>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Wish’s experimentation platform and process.
Apply economics methodologies to understand and improve Wish’s two-sided marketplace.
Apply optimization techniques to improve Wish’s logistics and overall user experiences.
Apply machine learning techniques to improve Wish’s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</si>
  <si>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</si>
  <si>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San Francisco, CA</t>
  </si>
  <si>
    <t>Other Retail Stores</t>
  </si>
  <si>
    <t>Retail</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</si>
  <si>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</si>
  <si>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</si>
  <si>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</si>
  <si>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Chantilly, VA</t>
  </si>
  <si>
    <t>Herndon, VA</t>
  </si>
  <si>
    <t>5001 to 10000 employees</t>
  </si>
  <si>
    <t>Research &amp; Development</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</si>
  <si>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</si>
  <si>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</si>
  <si>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</si>
  <si>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</si>
  <si>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Plano, TX</t>
  </si>
  <si>
    <t>Bentonville, AR</t>
  </si>
  <si>
    <t>Department, Clothing, &amp; Shoe Stores</t>
  </si>
  <si>
    <t>$10+ billion (USD)</t>
  </si>
  <si>
    <t>Target, Costco Wholesale, Amazon</t>
  </si>
  <si>
    <t>Data Analyst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</si>
  <si>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</si>
  <si>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 $25 per paycheck subsidy
Green Commuting Benefit – Incentive program to walk/bike/carpool 3+ days per week
Work From Home
Free Food &amp; Snacks
…and more!
About Yesler
Yesler is a B2B marketing agency that blends strategy, creativity, and technology to build demand, engage customers, and grow revenue. From offices in Seattle, Portland, Philadelphia, Toronto, London and Singapore, we’re a team of more than 200 strategists, designers, technologists, media experts, and analysts who are on a mission to change the marketing status quo. We take an integrated approach to serving the entire marketing organization—not only the strategies, content, and programs to create demand but also the infrastructure, operations, and project management required to execute, measure, and optimize for results.
Yesler has been recognized as a great place to work, and the awards keep rolling in. We’ve earned more than 19 Best Workplace Awards over the last decade, placement on the Inc. Magazine list of America’s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</si>
  <si>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</si>
  <si>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</si>
  <si>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</si>
  <si>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</si>
  <si>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Cambridge, MA</t>
  </si>
  <si>
    <t>OSAKA, Japan</t>
  </si>
  <si>
    <t>Biotech &amp; Pharmaceuticals</t>
  </si>
  <si>
    <t>Novartis, Baxter, Pfizer</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</si>
  <si>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</si>
  <si>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</si>
  <si>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 Apply broad knowledge of technology options, technology platforms, design techniques and approaches across the Data Engineering ecosystem to build systems that meet business needs
· Build systems and datasets using software engineering best practices, data management fundamentals, data storage principles, recent advances in distributed systems, and operational excellence best practices
· Analyze source systems, define underlying data sources and transformation requirements, design suitable data models and document the design/specifications
· Demonstrate passion for quality and productivity by use of efficient development techniques, standards and guidelines
· Effectively communicate with various teams and stakeholders, escalate technical and managerial issues at the right time and resolve conflicts
·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</si>
  <si>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</si>
  <si>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Newark, NJ</t>
  </si>
  <si>
    <t>Subsidiary or Business Segment</t>
  </si>
  <si>
    <t>Motion Picture Production &amp; Distribution</t>
  </si>
  <si>
    <t>Media</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</si>
  <si>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</si>
  <si>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</si>
  <si>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</si>
  <si>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</si>
  <si>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$1 to $5 million (USD)</t>
  </si>
  <si>
    <t>bluebird bio, Agios Pharmaceuticals, Celgene</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</si>
  <si>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</si>
  <si>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</si>
  <si>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</si>
  <si>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h2o.ai
4.3</t>
  </si>
  <si>
    <t>Mountain View, CA</t>
  </si>
  <si>
    <t>Enterprise Software &amp; Network Solutions</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</si>
  <si>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</si>
  <si>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</si>
  <si>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</si>
  <si>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</si>
  <si>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</si>
  <si>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</si>
  <si>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</si>
  <si>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Denver, CO</t>
  </si>
  <si>
    <t>Nonprofit Organization</t>
  </si>
  <si>
    <t>Insurance Carriers</t>
  </si>
  <si>
    <t>Insurance</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</si>
  <si>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</si>
  <si>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</si>
  <si>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</si>
  <si>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Angie's List, HomeAdvisor, Thumbtack</t>
  </si>
  <si>
    <t>Senior Data Scientist / Machine Learning</t>
  </si>
  <si>
    <t>$73K-$119K (Glassdoor est.)</t>
  </si>
  <si>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</si>
  <si>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</si>
  <si>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Insurance Agencies &amp; Brokerages</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</si>
  <si>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</si>
  <si>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</si>
  <si>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</si>
  <si>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</si>
  <si>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Chicago, IL</t>
  </si>
  <si>
    <t>New Plymouth, ID</t>
  </si>
  <si>
    <t>Logistics &amp; Supply Chain</t>
  </si>
  <si>
    <t>Transportation &amp; Logistics</t>
  </si>
  <si>
    <t>$63K-$105K (Glassdoor est.)</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</si>
  <si>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</si>
  <si>
    <t>SMC 3
4.3</t>
  </si>
  <si>
    <t>Louisville, KY</t>
  </si>
  <si>
    <t>Peachtree City, GA</t>
  </si>
  <si>
    <t>$10 to $25 million (USD)</t>
  </si>
  <si>
    <t>JOB CATEGORY:
Information Services
REQUISITION NUMBER:
351281
ds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
.
Nearest Major Market: Portland Oregon
Job Segment:
Database, Scientific, Computer Science, Cloud, Statistics, Technology, Engineering, Data
Apply now »</t>
  </si>
  <si>
    <t>Mars
3.9</t>
  </si>
  <si>
    <t>Oregon</t>
  </si>
  <si>
    <t>Mc Lean, VA</t>
  </si>
  <si>
    <t>Food &amp; Beverage Manufacturing</t>
  </si>
  <si>
    <t>Manufacturing</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</si>
  <si>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</si>
  <si>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</si>
  <si>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</si>
  <si>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Leidos, CACI International, Booz Allen Hamilton</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</si>
  <si>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</si>
  <si>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</si>
  <si>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</si>
  <si>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</si>
  <si>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</si>
  <si>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</si>
  <si>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</si>
  <si>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Hillsboro, OR</t>
  </si>
  <si>
    <t>Associate Data Analyst</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</si>
  <si>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</si>
  <si>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 With oversight, provides support to complex business/technical processes and tools for multiple products, requiring the use of technical solutions across multiple departments or lines of business. • Serve as a team member on projects of large scope and moderate to high complexity. Able to work independently with guidance and direction as appropriate.
• Has aptitude to develop and learn multiple technical business systems enterprise wide.
• Develop data and reports for field and customers to clearly articulate value to agent partners and customers.
• Provide timely and accurate analytical support to team supported, ensures results are validated to ensure accuracy.
• Develop an understanding of business processes and the P&amp;C Insurance business to translate requirements into analytical reporting.
• Summarize information and effectively communicate analyses in writing and verbally to internal partners.
• Participate in the development of innovative solutions by approaching problems with curiosity and open-mindedness, using existing information to its fullest potential.
• Interviews business users to obtain data requirements for applications.
• Collect, analyze, and report data to meet customer needs.
• Participate in the development of new tools and process enhancements to enable new capabilities and solutions to drive business growth.
• Assist in various projects, meet deadlines, and handle multiple priorities in a fast-paced, ever-changing and evolving business environment.
• Establishing relationships with one or more business partners by building knowledge of business processes/drivers and technical systems.
• Document processes to allow for consistent approach to future initiatives.
• Proactively research and apply Best Practices to technology solutions. • Participating in the development of prototypes for various reporting, system and tools.
• May research, Prototype and Write research briefs on emerging technologies related to data and analytics.
• May develop code, tests, debugs and document working data and analytics systems to demonstrate the business value.
• May apply proven data management techniques, application development methodologies and other technologies to produce comprehensive prototype solutions.
• May perform source system data analysis.
Position Requirements:
• Bachelor’s degree or 1+ years of related analytical experience required.
• Solid understanding of Microsoft Excel.
• Strong business and financial acumen, has the aptitude to learn.
• Intellectually curious.
• Solid analytical and problem solving skills.
• Strong communication and interpersonal skills.
• Self-motivated and organized.
• May require knowledge of programming language and scripting language related to data and integration.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</si>
  <si>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The Hanover Insurance Group
3.7</t>
  </si>
  <si>
    <t>Worcester, MA</t>
  </si>
  <si>
    <t>$5 to $10 billion (USD)</t>
  </si>
  <si>
    <t>Clinical Data Scientist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</si>
  <si>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</si>
  <si>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</si>
  <si>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</si>
  <si>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</si>
  <si>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</si>
  <si>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Detroit, MI</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</si>
  <si>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</si>
  <si>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</si>
  <si>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</si>
  <si>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Basel, Switzerland</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</si>
  <si>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</si>
  <si>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</si>
  <si>
    <t>Juniper Networks
3.8</t>
  </si>
  <si>
    <t>Sunnyvale, CA</t>
  </si>
  <si>
    <t>Telecommunications Services</t>
  </si>
  <si>
    <t>Telecommunications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</si>
  <si>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</si>
  <si>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</si>
  <si>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</si>
  <si>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Ipswich, MA</t>
  </si>
  <si>
    <t>Thermo Fisher Scientific, Enzymatics, Illumina</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</si>
  <si>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</si>
  <si>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</si>
  <si>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</si>
  <si>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Clarity Insights
4.2</t>
  </si>
  <si>
    <t>IT Services</t>
  </si>
  <si>
    <t>$82K-$132K (Glassdoor est.)</t>
  </si>
  <si>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</si>
  <si>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</si>
  <si>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Redlands, CA</t>
  </si>
  <si>
    <t>Computer Hardware &amp; Software</t>
  </si>
  <si>
    <t>Pitney Bowes</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</si>
  <si>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</si>
  <si>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</si>
  <si>
    <t>Systems &amp; Technology Research
4.7</t>
  </si>
  <si>
    <t>Woburn, MA</t>
  </si>
  <si>
    <t>Senior Data Scientist</t>
  </si>
  <si>
    <t>$115K-$180K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</si>
  <si>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</si>
  <si>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</si>
  <si>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Fremont, CA</t>
  </si>
  <si>
    <t>Gottingen, Germany</t>
  </si>
  <si>
    <t>Data Engineer</t>
  </si>
  <si>
    <t>$74K-$138K (Glassdoor est.)</t>
  </si>
  <si>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</si>
  <si>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Lancer Insurance
3.5</t>
  </si>
  <si>
    <t>Long Beach, NY</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</si>
  <si>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</si>
  <si>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</si>
  <si>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</si>
  <si>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BrowserStack, Selenium Master, Perfecto Mobile</t>
  </si>
  <si>
    <t>Take your career to new heights working with an amazing company doing next level work in the FinTech industry. At Amount we have a thriving culture and possess a truly entrepreneurial spirit. We value innovation and individual voices, we are committed to active inclusion and diversity, and we support each other's growth. Most importantly, we’re always ready to hustle!
About Us
Amount is a technology company focused on accelerating the world’s transition to digital financial services. We create technology experiences that help financial institutions better understand their customers while enabling them to live their best financial lives. We aim to make it easier for financial institutions to provide greater access and smarter tools, so everyone has the opportunity to tackle the financial challenges they face. Our technology is shaping the future of financial services by enabling our partners to better understand and serve their customers, and we are looking for talented team members to join us on the journey.
Amount is seeking a Data Scientist with experience developing and implementing machine learning models into production environments. You will be responsible for training, validating and monitoring models built to enhance Amount’s fraud and verification tools. The models you work on will be a critical component of Amount’s product offering, helping our partners to confidently originate billions of dollars annually in credit products.
If you’re ready to thrive in a fast-paced environment, come join an organization with visionary leadership and FinTech disruptors. With your help, we will continue to reinvent banking by helping our Amount platform partners innovate and digitize their banking products and services!
What you’ll work on:
Develop models that supplement Amount’s fraud and verification capabilities
Collaborate with product teams to develop model implementation strategies
Identify meaningful dependent variables and candidate training populations
Feature engineering and feature selection
Identify appropriate model methodologies, hyperparameter tuning, and model performance validation
Produce documentation to satisfy both internal and external model validation requirements
Who you are:
Bachelor’s degree in mathematics, statistics, computer science or some other quantitative field. Master’s degree preferred
Knowledge of machine learning algorithms and their practical applications
2+ years of experience in a data science role and deploying models into live production environments
Expertise in Python or R
Strong communication skills, with the ability to defend choices made during model development
Our values:
Optimistic: We believe technology has the power to improve the financial lives of everyone.
Teamwork: We make the best technology work for our clients by working together.
Risk Aware: We understand the impacts of each and every decision we make in our high risk industry.
Integrity: We work honestly and undivided in our commitment to make more possible.
Eager: We are self-starters, fully engaged and committed to pushing great ideas forward quickly and responsibly.
Respectful: We honor diversity, value inclusion, and create an environment of belonging for people of all backgrounds.
Committed: We are dedicated to the highest standard for our partners, their customers, and our people.
Curious: We seek to understand the core of each problem, enabling us to find the right solution.
Benefits and Perks:
-Take the time you need when you need it through our Flexible PTO with open vacation policy.
-Enjoy a daily lunch subsidy through our Fooda partnership, and healthy snacks!
-We also offer monthly treats, wine and beer on tap, and more!
-Some days it can be difficult to commute into the office, we are happy to offer work from home flexibility with sign off from your manager.
-Stay active by taking advantage of our onsite gym membership.
-We offer medical, dental, and vision - we also have an Employee Assistance Program and commuter benefits.
-We are proud to offer meaningful equity and a competitive 401k plan.
-Short-term disability, long-term disability, and life insurance are options too!</t>
  </si>
  <si>
    <t>Amount
4.1</t>
  </si>
  <si>
    <t>$68K-$129K (Glassdoor est.)</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</si>
  <si>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 Perform System setup and extraction of medical data from hospital’s databases.
· Maintain XSLT, SQL, and Java scripts for mass loading and rendering of XML files.
· Troubleshoot problems reported by customers and help solve technical issues .
· Perform coding tasks using C#, .Net and SQL, Java.
· Answer questions from customers as well as prospective customers about the features and capabilities of our solutions.
· Develop customer-facing documentation for our solutions on an as-needed basis.
· Communicate customer needs and wishes to our product team.
· Work in highly secure environments.
Required Skills:
· Expertise in extracting data from multiple hospital systems.
· Ability to maintain and execute XSLT, SQL and Java scripts for batch loading and rendering of XML files.
· Hands-on experience working with HL7 (V3 preferred), XML, and web services.
· Knowledge of relation databases (SQL Server, Oracle) a huge plus .
· Experience working with hospital EMRs such as Meditech, McKesson, Epic and Cerner or with Ambulatory EMRs such as eClinicalWorks, Aprima, NextGen, PracticeFusion and Elation.
· Experience working in Java, C#, .Net and MS-SQL.
· The ability to be a good listener, and to really understand a customer problem or question and help them solve it.
· Bachelor’s degree in Computer Science, technical field, or equivalent experience.
· Minimum 4 years of relevant work experience.
· Excellent written and verbal communication skills.
· Strong customer service skills.
· Strong organizational skills.</t>
  </si>
  <si>
    <t>Persivia
3.6</t>
  </si>
  <si>
    <t>Marlborough, MA</t>
  </si>
  <si>
    <t>Lowell, MA</t>
  </si>
  <si>
    <t>1 to 50 employees</t>
  </si>
  <si>
    <t>Less than $1 million (USD)</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</si>
  <si>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</si>
  <si>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</si>
  <si>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Scientist</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</si>
  <si>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</si>
  <si>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</si>
  <si>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</si>
  <si>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Allendale, NJ</t>
  </si>
  <si>
    <t>Shelton, CT</t>
  </si>
  <si>
    <t>Consumer Products Manufacturing</t>
  </si>
  <si>
    <t>Unilever, Procter &amp; Gamble, Henkel</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</si>
  <si>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</si>
  <si>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</si>
  <si>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Equity Residential
4.3</t>
  </si>
  <si>
    <t>UDR, AvalonBay Communities, Essex Property Trust</t>
  </si>
  <si>
    <t>Data Science Analyst</t>
  </si>
  <si>
    <t>Company Overview:
Brightside is an employee benefit with a brand new approach to personal finance. We offer unique solutions for employees &amp; their families who need help wrangling their finances - solutions that are only available through the Brightside benefit provided by their employer. We take a holistic view of an employee to provide unbiased and confidential assistance through an unmatched blend of products, technology and true human care. Our goal is to make it easier for our clients to understand their options to obtain long-term financial wellness and gain peace of mind when it comes to financial matters.
A bit about this role:
The Data Science Analyst is a junior level data scientist role on our Data Science &amp; Engineering team. You will be responsible for a wide variety of data science and analytics tasks, ranging from statistical analysis, KPI definition / tracking, and visualization to development and productization of machine learning models. You may also be involved in data engineering work, building out our data lake and creating processed data for end-users to consume downstream. This will be an evolving role, where you will have the opportunity to explore new techniques and technologies.
The work you will tackle:
Manage people/process Identify positive and negative trends
Interpret performance data and identify root causes/greatest opportunities for improvement
Identify key metrics that need definition and measurement for meaningful outcomes
Intake, prioritize, and manage incoming analytic requests from business leaders
Partner with stakeholders to build out metrics/dashboards
Liaise between business teams on key initiatives
Continuously promote data-driven decision-making and actively contribute to organizational development and ongoing optimization
What we're looking for in your background:
B.S Degree in Mathematics, Statistics, Computer Science, Analytics, Economics, or a related quantitative field or extensive relevant work experience
0-2 years of experience in data science/analytics
Fluency with SQL to extract and wrangle data is a must
Knowledge of programming language for statistical analysis and machine learning strongly preferred (Python, R, SAS)
Experience building visualizations (Tableau, Looker), and knowledge of best practices
Knowledge or experience working through a data science workflow - building out datasets, performing the necessary preprocessing, building and productizing the machine learning models, monitoring results in production
Understanding of how to integrate data science and analytics into business decision making
Experience with the following is not required, but nice to have:
Cloud technologies (AWS, GCP, Azure)
ETL/ELT pipelines, data infrastructure
Containers, microframeworks (Docker, Flask)
What you bring that makes you a success:
Strong problem-solving and analytical skills
Giving &amp; receiving meaningful feedback is part of our growth mind set &amp; culture - both are in your wheelhouse
Ability to build and maintain positive working relationships with leadership across the organization
Ability to deal effectively with ambiguous situations
Results-oriented with a willingness to take initiative and get the job done
Proficiency in business requirement elicitation and documentation
Employee Benefits at Brightside:
Medical, Dental &amp; Vision
Short &amp; Long Term Disability
Paid Time Off &amp; Company Holidays
401(k)
To be in an environment to learn and grow your own financial wellness
Equal Employment Opportunity Commission:
Brightside is an equal opportunity employer and values diversity. We do not discriminate based on race, religion, color, national origin, gender, sexual orientation, age, marital status, veteran status, or disability status.</t>
  </si>
  <si>
    <t>Brightside
5.0</t>
  </si>
  <si>
    <t>Chandler, AZ</t>
  </si>
  <si>
    <t>Investment Banking &amp; Asset Management</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</si>
  <si>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</si>
  <si>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</si>
  <si>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</si>
  <si>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Washington, DC</t>
  </si>
  <si>
    <t>Alexandria, VA</t>
  </si>
  <si>
    <t>Unknown</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</si>
  <si>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</si>
  <si>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</si>
  <si>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</si>
  <si>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Visa Inc.
3.7</t>
  </si>
  <si>
    <t>Bellevue, WA</t>
  </si>
  <si>
    <t>Foster City, CA</t>
  </si>
  <si>
    <t>American Express, Mastercard, Discover</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</si>
  <si>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</si>
  <si>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you’ve been waiting for an opportunity with a multi-billion-dollar company that will allow you to fuse insightful thinking with disciplined execution in order to achieve breakthrough performance, then what are you waiting for? Get your application in today and let’s get started on something BIG.
Education
•High school diploma or GED required.
Experience
•Minimum one-year data collection or data entry experience required.
Other
•Basic knowledge of MS Word, PowerPoint, Excel, and Outlook required.
•Must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•Intrado has strict background check requirements both pre-employment and throughout employment.
•Depending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•The company also runs a motor vehicle record check as part of the background check process.
•The Company conducts pre-employment drug screening and periodic screening during employment.
•Marijuana remains an illegal drug under Federal law. We have Federal contracts that require us to be compliant with the Federal Drug Free Workplace Act.
•Intrado is a tobacco-free workplace.</t>
  </si>
  <si>
    <t>Intrado
3.1</t>
  </si>
  <si>
    <t>Longmont, CO</t>
  </si>
  <si>
    <t>Omaha, NE</t>
  </si>
  <si>
    <t>Spectral Scientist/Engineer</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</si>
  <si>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</si>
  <si>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•Perform in-depth spectral studies and analyses including formulating parameters and factors to be considered, and validates the results
•Analyze data in the application of spectral technology to solve intelligence problem sets
•Coordinate with analysts from other intelligence disciplines
•Prepare and present briefings and update internal report tracking metrics for analysis
•Work independently and in a team environment
•May require technical leadership and directing the work of other staff members
Required Qualifications:
•Bachelor/Master degree in engineering, remote sensing, science or mathematics and, or geology with applicable experience, PhD desired but not required.
•Demonstrated knowledge of ISR data processing, exploitation, and dissemination (PED)
•Ability to work independently and in a team environment
•Strong oral and written communication skills
•Strong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</si>
  <si>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</si>
  <si>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Beavercreek, OH</t>
  </si>
  <si>
    <t>TASC, Vencore, Booz Allen Hamilton</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</si>
  <si>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</si>
  <si>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</si>
  <si>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</si>
  <si>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</si>
  <si>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Peoria, IL</t>
  </si>
  <si>
    <t>Deerfield, IL</t>
  </si>
  <si>
    <t>Industrial Manufacturing</t>
  </si>
  <si>
    <t>John Deere, Komatsu, CNH Industrial</t>
  </si>
  <si>
    <t>Data Engineer
£50,000 – £70,000 See Advert
Location: United Kingdom (London – Uxbridge, London) Type: Permanent
Data Engineer - Java or Python
Uxbridge
The Client
Whilst you will be joining a consultancy, this project is based on a long term clients site in Uxbridge, therefore requires no travel. We specialise in Data solutions for telco clients and this client requires a Data Engineer to join the team based in Uxbridge. You will help implement best practices and drive internal and client products forward. The purpose of this role is to build the Data features using your skills in Java or Python which will serve the Product Objectives and Key Results and adhere to the engineering principles and best practices.
The Role
Your role as a Data Engineer, will involve:
Being genuinely enthusiastic about the quality of software to solve complex problems/drive value as well as being curious to understand the business goal and contribute by delivering value by building software incrementally and respond to feedback in the best way
Articulating your ideas whilst supporting team decisions
You understand and follow best engineering practices like TDD and XP practices
Undertaking passionate programming using a variety of frameworks, languages &amp; tools and who are happy to pick up new skills when the need arises
The Requirements
To be considered for this role as a Senior Data Engineer, you will need to possess:
5-8 years' experience working as a Data engineer using production-level experience in Python and Java with Strong experience with SQL (e.g. SQL Server, PostgresSQL, MySQL, etc.) and noSQL databases (MongoDB, Neo4j, ElasticSearch, etc.).
Experience building data processing ETL pipelines in a production environment with frameworks (eg. Apache Airflow, DBT, Spring DataFlow )
Experience in delivering real-time analytics pipelines using message brokers / stream processing technologies (Kafka, Spark, Flink, etc.) as well as processing big data in a variety of data formats (structured, semi-structured and unstructured data)
The Benefits
Salary banding between £50,000 and £70,000
Permanent Uxbridge location - Great opportunity for a consultant who is looking for an opportunity to join industry. Minimising travel and giving you a better work life balance
If this sounds like something that suits you, the Apply Now!
Location: Uxbridge
Role: Data Engineer
Job type: Perm
Salary: £50,000-70,000
Contact: Cara Harkin
Reference: *AMC*CHK/PDEGGU
Reference: *AMC*CHK/PDEGGU</t>
  </si>
  <si>
    <t>Anson McCade
4.5</t>
  </si>
  <si>
    <t>Kingdom, IL</t>
  </si>
  <si>
    <t>London, United Kingdom</t>
  </si>
  <si>
    <t>Staffing &amp; Outsourcing</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</si>
  <si>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</si>
  <si>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</si>
  <si>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</si>
  <si>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Fort Lauderdale, FL</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</si>
  <si>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</si>
  <si>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</si>
  <si>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</si>
  <si>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Boston, MA</t>
  </si>
  <si>
    <t>Travelers, Allstate, State Farm</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</si>
  <si>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</si>
  <si>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</si>
  <si>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</si>
  <si>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Huntsville, AL</t>
  </si>
  <si>
    <t>$86K-$144K (Glassdoor est.)</t>
  </si>
  <si>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</si>
  <si>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</si>
  <si>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Armonk, NY</t>
  </si>
  <si>
    <t>Zurich, Switzerland</t>
  </si>
  <si>
    <t>Munich Re, Hannover RE, SCOR</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</si>
  <si>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</si>
  <si>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</si>
  <si>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3.7</t>
  </si>
  <si>
    <t>San Diego, CA</t>
  </si>
  <si>
    <t>Falls Church, VA</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</si>
  <si>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</si>
  <si>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</si>
  <si>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</si>
  <si>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</si>
  <si>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</si>
  <si>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Santa Clara, CA</t>
  </si>
  <si>
    <t>Skyhigh Networks, Zscaler, NortonLifeLock</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</si>
  <si>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</si>
  <si>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</si>
  <si>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</si>
  <si>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</si>
  <si>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Slalom, Daugherty Business Solutions</t>
  </si>
  <si>
    <t>Business Intelligence Analyst</t>
  </si>
  <si>
    <t>Business Intelligence Analyst
Accounting
50 Amica Way, Lincoln, RI 02865
Want to build the future?
The feeling is mutual.
Responsibilities
Gather requirements and develop reports by translating raw data from various sources into reports
Developand manipulate reports by translating raw data from various sources into meaningful reports
Research discrepancies between reports output and end users’ expectations
Assist in supporting and maintaining data repositories
Serve as a technical liaison between departments and consultants regarding technical issues
Assist BI group with resolution of defects and development of reports and BI tools
Qualifications
Bachelor’s Degree in Accounting, Finance or Information Technology
At least 1 year of work experience in Business Intelligence is preferred
Solid knowledge of SQL, Microsoft Office, Excel, Rational database and Business Intelligence Tools
Perks and Benefits
Paid vacation, holidays and sick days
Generous leave programs, including paid parental bonding leave
Medical, dental, vision coverage, short- and long-term disability, and life insurance
Generous retirement benefits
Opportunities for advancement in a successful and growing company
About Amica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
Equal Opportunity Policy: All qualified applicants who are authorized to work in the United States will receive consideration for employment without regard to race, religion, sex, color, national origin, ethnicity, age, genetic information, disability or sexual orientation. The Age Discrimination in Employment Act prohibits discrimination on the basis of age with respect to individuals who are 40 years of age or older. Employees are subject to the provisions of the Workers' Compensation Act.
*cb*
IND15
#GD1</t>
  </si>
  <si>
    <t>Amica Mutual
3.1</t>
  </si>
  <si>
    <t>Lincoln, RI</t>
  </si>
  <si>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</si>
  <si>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</si>
  <si>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Cincinnati, OH</t>
  </si>
  <si>
    <t>Metals Brokers</t>
  </si>
  <si>
    <t>Mining &amp; Metals</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</si>
  <si>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</si>
  <si>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</si>
  <si>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</si>
  <si>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</si>
  <si>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</si>
  <si>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</si>
  <si>
    <t>Bill.com
3.8</t>
  </si>
  <si>
    <t>Palo Alto, CA</t>
  </si>
  <si>
    <t>Financial Transaction Processing</t>
  </si>
  <si>
    <t>Data Scientist in Artificial Intelligence Early Career</t>
  </si>
  <si>
    <t>$49K-$85K (Glassdoor est.)</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</si>
  <si>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</si>
  <si>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</si>
  <si>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Our Mission
We’re here to create a safer, happier and more mindful future for all with the help of data science, engineering, design, and mobile technology. We're starting by reinventing insurance, by rethinking the technologies that enable it, but our true goal is to build a platform that rewards people for driving well — creating safer roads with fewer accidents in the process.
Backed by impressive funding, we're poised to re-engineer a trillion-dollar category, and that’s just the beginning. We’re using rich customer insights, advanced technology and data science to build our cloud-native InsurTech solution, and other things we haven’t even dreamt up yet. We're out to change behavior and promote mindful living at a societal level. But the key to us being successful in our mission isn’t just about nailing the technology—it’s about hiring the talented people who can help us make a quantifiable impact in the world. We’re growing our world-class team. And that’s where you come in.
The data science team builds the data-driven features of the company.
Requirements for all data scientists
Demonstrable expertise building and supporting machine learning models deployed to production
Expert in Python and core libraries used by data scientists (Numpy, Scipy, Pandas, Scikit-learn, Matplotlib/Seaborn, etc.)
Experience using Jupyter notebooks
Experience working with large or fast moving data sets
Qualified for one of the the specializations below
Specialization: Machine Learning
Scikit-learn expert: This means you have rolled your own transformers and estimators, which you chained together in a pipeline and found optimal hyperparameters via a randomized grid search (or some other method).
Pandas and Numpy expert: You have used pandas enough to run into its rough parts. Very likely you read Wes’ book. You are fluent with Numpy and array oriented programming in general.
Modern techniques: You are deeply familiar with different validation pitfalls, understand how to effectively ensemble several models, and have experimented with different hyperparameter optimization methods.
Modern data: You have built models using unstructured data such as text or images. You have built time series models using econometric approaches as well as machine learning approaches. Deep algorithmic understanding: You know all the nitty-gritty details of your favorite machine learning algorithms.
Specialization: Marketing
Statistical rigor: You should have a solid foundation of the statistics behind standard statistical design methods such as A/B testing and multivariate testing. For example, you should know how to deal with clustering and should be able to determine the standard errors of different statistics through simulation.
Multi-armed bandit models: You know how to implement the technique and how to write a good cost function.
Modern techniques: You can build a model that powers an app that serves a unique arrangement of diverse components to each user such that the specific components served were chosen to maximize the specific user’s probability of selecting a call to action (i.e. using machine learning to identify complex heterogenous treatment effects).
War stories: You must be able to talk about times you ran experiments in a complex environment and what you learned from the effort
Specific experience in marketing optimization is a plus.
Specialization: Insurance
Industry experience: You have solid P&amp;C experience and have had a significant role in building either pricing or underwriting models.
Insurance algorithms: Regulators love GLMs. You must be an expert in GLMs.
Modern tools: Maybe you used SAS in the past, but know you should be comfortable building models with Python.
More details
Salary: We invest in first-rate people and pay top-of-market salaries for most positions, factoring in experience and talent. We do not offer equity.
Benefits: Medical, dental, vision, 401(k), wellness reimbursement, four weeks of vacation + six weeks of parental leave, and great work-life balance. Plus on-site shower and bike stalls, and panoramic views of San Francisco.
Location near Montgomery BART station in the financial district.
Location: San Francisco, CA
To apply for this role, you must complete a simple tech challenge based on the specialization you choose. Each specialization has a unique coding exercise.
Machine Learning simple tech challenge
Marketing simple tech challenge
Insurance simple tech challenge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</si>
  <si>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Blue Owl
4.5</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</si>
  <si>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</si>
  <si>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</si>
  <si>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</si>
  <si>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Coraopolis, PA</t>
  </si>
  <si>
    <t>Sporting Goods Stores</t>
  </si>
  <si>
    <t>REI, Academy Sports + Outdoors, Cabela's</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</si>
  <si>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</si>
  <si>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</si>
  <si>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</si>
  <si>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</si>
  <si>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</si>
  <si>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Framingham, MA</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</si>
  <si>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</si>
  <si>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</si>
  <si>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</si>
  <si>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</si>
  <si>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</si>
  <si>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</si>
  <si>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</si>
  <si>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</si>
  <si>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</si>
  <si>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</si>
  <si>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 supervised and unsupervised –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 Bose, Walmart, Jaguar Land Rover, Mars, Samsung, IKEA and more –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</si>
  <si>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</si>
  <si>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IDEO, Gongos, Inc., Ipsos</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</si>
  <si>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</si>
  <si>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</si>
  <si>
    <t>Numeric, LLC
3.2</t>
  </si>
  <si>
    <t>Philadelphia, PA</t>
  </si>
  <si>
    <t>Chadds Ford, PA</t>
  </si>
  <si>
    <t>$5 to $10 million (USD)</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</si>
  <si>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</si>
  <si>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</si>
  <si>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</si>
  <si>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HP Inc.
4.0</t>
  </si>
  <si>
    <t>Vancouver, WA</t>
  </si>
  <si>
    <t>Analytics Consultant</t>
  </si>
  <si>
    <t>$52K-$81K (Glassdoor est.)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</si>
  <si>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</si>
  <si>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SpringML
4.4</t>
  </si>
  <si>
    <t>Indianapolis, IN</t>
  </si>
  <si>
    <t>Pleasanton, CA</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</si>
  <si>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</si>
  <si>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</si>
  <si>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Bachelor’s degree in statistics, economics, mathematics, or related field. Master’s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</si>
  <si>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</si>
  <si>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</si>
  <si>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Wholesale</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</si>
  <si>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</si>
  <si>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</si>
  <si>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</si>
  <si>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Maryland Heights, MO</t>
  </si>
  <si>
    <t>Data Scientist SR</t>
  </si>
  <si>
    <t>$85K-$139K (Glassdoor est.)</t>
  </si>
  <si>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</si>
  <si>
    <t>The Buffalo Group
3.9</t>
  </si>
  <si>
    <t>Charlottesville, VA</t>
  </si>
  <si>
    <t>Reston, VA</t>
  </si>
  <si>
    <t>ManTech, Booz Allen Hamilton, Leidos</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</si>
  <si>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</si>
  <si>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 Creating and deploying Artificial intelligence and Machine learning models to our industrial production process within our expert system products development, with a direct impact on plant operations
· Manage the necessary data collection and pre-processing
· Propose and analyze new instrumentation to provide added value to expert systems
· Creation of models to solve operational problems and develop troubleshooting tools such as equipment malfunction detection, equipment proactive maintenance.
· Develop the team Artificial Intelligence vision and expertise.
· Define best practices in the domain of Machine Learning and AI.
· Train other team members to support the use of data analytics tools and to expand the use of machine learning within Carmeuse
Additional duties as assigned by management
Job Qualifications:
· Masters Degree or higher in applied data science AI/ML applications preferred.
· Bachelor’s degree in Electrical Engineering, computer science, automation theory or related field with requisite applicable experience can be considered.
· Minimum of 3 years of experience in a data science implementation role. Preferably in the lime/cement/bulk material handling industry but not required.
· AI/ML, Network, security, Microsoft, Cisco certifications a bonus.
· Proficiency with process control instrumentation, network protocols, web services, windows, Cisco, Checkpoint and troubleshooting;
· Proficiency and familiarity with
· Tensor flow
· Python and other programming languages
· Experience utilizing Jupyter notebooks.
· Experience with Cloud based vendors of AI/ML solutions: Azure, Google.
· Windows 7/10/server/datacenter
· Detail and process oriented with strong problem resolution abilities; ability to use root cause analysis to troubleshoot;
· Ability to travel up to 20 to 50%. Overnight stays will be required and could include extended assignments during critical construction and start-up periods.</t>
  </si>
  <si>
    <t>Carmeuse
3.1</t>
  </si>
  <si>
    <t>Pittsburgh, PA</t>
  </si>
  <si>
    <t>Louvain-la-Neuve, Belgium</t>
  </si>
  <si>
    <t>Mining</t>
  </si>
  <si>
    <t>Lhoist, Graymont, Sibelco Group</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</si>
  <si>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</si>
  <si>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</si>
  <si>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 Bachelor's, Master's or PHD degree in relevant field (Business, Analytics, Computer science, etc.)
• 3+ years' experience working in a agile environment
• 3+ years' experience in AI/ML techniques and processes
•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</si>
  <si>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</si>
  <si>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</si>
  <si>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</si>
  <si>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</si>
  <si>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</si>
  <si>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</si>
  <si>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Overview
Peraton is seeking a Senior Data Scientist to provide data analysis and solutions to network and cyber security services.
Responsibilities
What you’ll do…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You’d be a great fit if…
Bachelor's degree in Computer Science, Statistics, Applied Math or equivalent plus 5–7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It’d be even better if you…
Previous experience using R, Matlab, Python Scikit-learn or other statistical modeling packages, with a focus on machine learning; experience with NLP.
Current Security+ certification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</si>
  <si>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</si>
  <si>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$86K-$141K (Glassdoor est.)</t>
  </si>
  <si>
    <t>Looking fora Data Scientis/Architect who has 8 yrs of exp in data design, data modelling, data flow, analytics in supply chain domain.
Here’s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</si>
  <si>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</si>
  <si>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Beijing, China</t>
  </si>
  <si>
    <t>Infosys, EPAM, Accenture</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</si>
  <si>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</si>
  <si>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</si>
  <si>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</si>
  <si>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</si>
  <si>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</si>
  <si>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</si>
  <si>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</si>
  <si>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</si>
  <si>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</si>
  <si>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</si>
  <si>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</si>
  <si>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</si>
  <si>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</si>
  <si>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</si>
  <si>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</si>
  <si>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Productive Edge
4.3</t>
  </si>
  <si>
    <t>Numerator, Rise Interactive, Salom</t>
  </si>
  <si>
    <t>$60K-$114K (Glassdoor est.)</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</si>
  <si>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</si>
  <si>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</si>
  <si>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Arlington, VA</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</si>
  <si>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</si>
  <si>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Bachelor’s degree from an accredited university or college in Data Analytics or Computer Science
2+ years’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“think out of the box”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</si>
  <si>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</si>
  <si>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Tacoma, WA</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</si>
  <si>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</si>
  <si>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company’s innovative R1 technology powers every touch, movement and decision for the world’s largest companies resulting in superior net margins, controls and sell-through.
goTRG has processed and sold 35 million units with a retail value of over $2.3 billion in the last year. 100,000 SKU’s are simultaneously listed on 22 marketplaces with a retail value of over $100 million. R1 has collected and curated data for over 38 million UPC’s from over 50 marketplaces in the last year.</t>
  </si>
  <si>
    <t>goTRG
4.2</t>
  </si>
  <si>
    <t>Miami, FL</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</si>
  <si>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</si>
  <si>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</si>
  <si>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</si>
  <si>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</si>
  <si>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Machine Learning Engineer</t>
  </si>
  <si>
    <t>Kodiak Robotics is not just a software company, we are developing autonomous technology for long-haul trucking. Our team is highly experienced and comes from the leading technology companies in the space.
We are looking for a highly skilled machine learning engineer to join us and solve real-world robotics problems.
In this role, you will:
Be responsible for designing machine learning algorithms and implementing them in robust, efficient, and well-tested C++ and/or Python code.
Lead the development of deep neural networks to solve real-world robotics challenges such as lane detection, object detection and classification, sensor fusion, tracking, prediction, anomaly detection, and planning.
Work with camera, laser, radar, and ultrasound data and curate datasets for machine learning.
Setup automated training pipelines and develop data analytics tools to incrementally improve our performance on a growing dataset.
Collaborate closely with other experts on the team, including the planning and systems engineering team.
Qualifications:
Strong technical background. BS, MS or PhD with academic or industry experience in designing and implementing deep neural networks. You are a skilled software engineer with experience in C++ and strong problem-solving skills. You are passionate about solving real-world robotics problems, and you have ideally worked on autonomous robots before. You ideally also have a strong knowledge of data processing pipelines for training ML models in the cloud.
A team player. You take ownership and work with the team to deliver exceptional results. You are interested in the performance of the entire system across engineering disciplines.
Ability to build and iterate quickly. You enjoy working fast and smart, and you are comfortable in the earlier stages of developing an algorithm from scratch.
Hands on. You are not only passionate about ML research but also experienced working with production machine learning pipelines, from dataset collection and labeling to training and validation.
Great communicator. You have experience writing clear, concise, and detailed documentation. You can enable your colleagues to leverage the ML models resulting from your work in their algorithms and systems.
Benefits:
A place with big goals that we trust we can achieve.
A fast paced environment where we work with talented, committed and supportive teammates.
Equity and competitive pay. Every employee is a stakeholder in Kodiak’s success.
Excellent medical, dental and vision benefits.
Flexible PTO and generous parental leave policies.
A beautiful facility in Mountain View.
We love our dogs, so we are a dog friendly office!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t>
  </si>
  <si>
    <t>Kodiak Robotics
4.9</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</si>
  <si>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</si>
  <si>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</si>
  <si>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</si>
  <si>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
3.5</t>
  </si>
  <si>
    <t>New Orleans, LA</t>
  </si>
  <si>
    <t>Data Engineer Intern</t>
  </si>
  <si>
    <t>About the company
The name ThousandEyes was born from two big ideas: the power to see things not ordinarily possible and the ability to collect insights from a multitude of vantage points. As organizations rely more on cloud services and the Internet, the network has become a black box they can't understand. ThousandEyes gives organizations visibility into the now borderless network, arming them with an accurate understanding of how the network impacts their applications, users and customers. ThousandEyes is used by some of the world's largest and fastest growing brands, including all of the top 5 global software companies, 5 of the top 6 US banks, and 45 of the Fortune 500. ThousandEyes is backed by Sequoia Capital, Sutter Hill Ventures, Tenaya Capital, Google Ventures and Salesforce Ventures, with headquarters in San Francisco, CA.
About the position
As a Data Engineer intern, you will have the opportunity to work directly with a fast-paced engineering team. You will get exposure to our data infrastructure - ingesting traffic at 450 Mbps - and have the opportunity to scale it up further. Additionally, you'll also be able to play around with our massive datasets. You are also a self-starter who is comfortable with ambiguity, pays close attention to detail and has the ability to work in an agile environment.
You will contribute to a variety of exciting projects that include:
Designing robust and fully automated data ingestion processes
Building data driven product applications
Building tools for improving company-wide productivity with data
An internship at ThousandEyes will give you exposure to cutting edge technologies that are widely adopted and used in the field of big data and back-end engineering such as Apache Spark, Kafka, MongoDB, MySQL, Kubernetes, Docker and Airflow. In order for you to gain the most out of your time at ThousandEyes, we require a minimum commitment of 12 weeks. The start and end dates are adjustable depending on your school semester.
In short, you will play a critical role in shaping our Analytics foundation. On the Analytics team we know new technologies are emerging every day in various areas of software development and we are always excited about leveraging them to create an impact in our organization - we hope you share our enthusiasm for learning and driving impact!
Required Skills
BS/MS in Computer Science, Electrical Engineering, Computer Engineering or equivalent
Experience with Python and SQL
Interest in data and software engineering
Computer science fundamentals: object-oriented design, data structures and algorithms
Preferred Skills
Previous internship experience where you contributed production-level code
Graduate student or rising senior
Strong knowledge of distributed systems and microservices</t>
  </si>
  <si>
    <t>ThousandEyes
4.7</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</si>
  <si>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</si>
  <si>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</si>
  <si>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company’s therapeutic products from early-discovery development stage to commercial launch and be a critical part of creating an innovative team for the development of the company’s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</si>
  <si>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</si>
  <si>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Bristol-Myers Squibb, Merck, GlaxoSmithKline</t>
  </si>
  <si>
    <t>Insurance Data Scientist</t>
  </si>
  <si>
    <t>What We'll Bring:
What We'll Bring: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</si>
  <si>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TransUnion
3.9</t>
  </si>
  <si>
    <t>Financial Analytics &amp; Research</t>
  </si>
  <si>
    <t>Data Scientist Analyst</t>
  </si>
  <si>
    <t>The primary responsibility of this role is to uncover actionable insights from large sets of data, modeling risk across core areas of the credit lifecycle, including but not limited to: Residual Value, Collections, Originations, and Dealer Risk. This person will develop forecasts from these insights and historical experience while running research using advanced analytical and experimental approaches. The data science team within risk is critical to the success of the organization and its ability to be competitive and to grow with the times. These decisions span everything from which customers to approve/decline up through how much provision for loan losses should the business account for on their books.
What you'll be doing
Evaluate, recommend, and develop statistical and machine learning solutions for a diverse range of Credit Risk and Residual Value project
Engineer innovative solutions alongside business groups to improve predictive accuracy, automate forecast delivery, and provide decision support across multiple levels of management
Design, develop, and refine predictive models integrated into new and existing operational solutions.
Wrangle data from internal and industry sources to develop, leverage, and enhance analysis and predictive modeling
Use the latest analytical tools to programmatically extract, clean, and analyze large, disparate, and disorderly data sets
The following functions/accountabilities are essential for all jobs:
Work collaboratively with team members
Meet regular performance expectations
Ability to maintain regular and predictable attendance to support team and business objectives.
Capability to work flexible hours, which may include day, evening and weekend hours.
Ability to be at work on time, to return from breaks and lunch periods on time and to leave the work area after the end of their scheduled workday (applicable to jobs subject to attendance policy)
Other related functions/accountabilities may be assigned, but are not essential
Qualifications What you bring
Master's or PhD in Statistics, Economics, Computer Science or other quantitative degree, or an MBA
Hands on experience with analytical tools, such as: Python (Numpy/Pandas), scikit-learn, CART, Stata, TreeNet, and/or JMP
SAS and R experience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Ability to apply lateral thinking in engineering predictive models, analytical solutions, and ad hoc decision support to statisticians, data scientists, and business groups
Experience in developing and implementing predictive models
Added bonus if you have
Banking, Consumer Data, Telecommunication, or industry experience
Hands on experience with analytical tools, such as: Python (Numpy/Pandas), scikit-learn, CART, Stata, TreeNet, and/or JMP</t>
  </si>
  <si>
    <t>Peterson Technology Partners
4.0</t>
  </si>
  <si>
    <t>Park Ridge, IL</t>
  </si>
  <si>
    <t>Contract</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</si>
  <si>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</si>
  <si>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</si>
  <si>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</si>
  <si>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</si>
  <si>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Landover, MD</t>
  </si>
  <si>
    <t>Vienna, VA</t>
  </si>
  <si>
    <t>Data Analyst / Scientist</t>
  </si>
  <si>
    <t>$52K-$93K (Glassdoor est.)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</si>
  <si>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</si>
  <si>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</si>
  <si>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Patuxent River, MD</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</si>
  <si>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</si>
  <si>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</si>
  <si>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</si>
  <si>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Suitland, MD</t>
  </si>
  <si>
    <t>Fairfax, VA</t>
  </si>
  <si>
    <t>SAIC, Leidos, Northrop Grumman</t>
  </si>
  <si>
    <t>$72K-$123K (Glassdoor est.)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</si>
  <si>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“war room”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</si>
  <si>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MITRE
3.2</t>
  </si>
  <si>
    <t>McLean, VA</t>
  </si>
  <si>
    <t>Bedford, MA</t>
  </si>
  <si>
    <t>Federal Agencies</t>
  </si>
  <si>
    <t>Battelle, General Atomics, SAIC</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</si>
  <si>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</si>
  <si>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Bachelor’s degree is required
The Buffalo Group is an Equal Opportunity Employer</t>
  </si>
  <si>
    <t>Fort Belvoir, VA</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</si>
  <si>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</si>
  <si>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 Perform routine and ad hoc encounters and claim resubmissions.
o Use SQL tools to resubmit encounters for clients such as NY, FL, and other markets
o Work with BAs and developers to streamline/automate processes
•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 Demonstrate expertise in a variety of IT concepts, practices, and procedures and maintains general knowledge of company-wide processes and systems (e.g. Windward).
• Successfully manage a high volume of projects and tasks with, often with competing priorities.
• Ensure regulatory and legal compliance (HIPAA) within the department.
• Drive continuous improvement in CDM solutions and processes.
• Support DentaQuests goals and objectives by working closely with the management team to deliver value to the business.
• Serve as a mentoring resource for other team members.
• Other duties as assigned.
JOB REQUIREMENTS:
• BS degree in Business, Computer Science, Engineering, Information Systems or related field (or equivalent experience)
Proficiency in the following technical concepts:
• 2 years of experience in a business role with operational deliverable responsibilities.
• Knowledge of general computer software.
• Expert level proficiency in the use of advanced features of MS Office.
• Relational Database concept knowledge (SQL Server preferred)
• Exposure to ETL, reporting concepts, SQL, or SSIS preferred.
• Experience with SQL queries.
• Good interpersonal skills.
• Excellent verbal and written communication skills.
• Ability to prioritize and organize multiple tasks with high attention to detail.
• Desired knowledge of dental or medical insurance claims processing including:
o Hands-on experience with HIPAA EDI transaction formats including 837, 835, 277, 997, 999, 834
o Familiarity with appropriate handling of PHI data
PHYSICAL DEMANDS:
• Incumbent must be able to communicate effectively.
• Requires overall light physical effort (up to 25lbs.)
• Manual dexterity and sitting are required in carrying out the position's own position responsibilities (i.e. use of a personal computer).
• Ability to travel or move about within and outside serviced facilities required.
• Incumbent works primarily in either a private or shared office environment.</t>
  </si>
  <si>
    <t>DentaQuest
3.1</t>
  </si>
  <si>
    <t>Milwaukee, WI</t>
  </si>
  <si>
    <t>MCNA Dental Plans, United Concordia, Delta Dental Plans Association</t>
  </si>
  <si>
    <t>$102K-$164K (Glassdoor est.)</t>
  </si>
  <si>
    <t>Position Title: Lead Data Scientist
Department: Government Services –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</si>
  <si>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</si>
  <si>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Silver Spring, MD</t>
  </si>
  <si>
    <t>Scientist, Stem Cells and Genomics</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</si>
  <si>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As an investigator in our Genomics team, you will play a key role in Alector's efforts to understand the biology of brain disorders and translate phenomenal science into exceptional drugs. You will work closely with other scientists to validate original targets and develop innovative drugs targeting the immune cells to treat neurodegenerative disorders and cancer. You will apply your existing technical skills to carry out analyses central to Alector’s scientific discovery effort - and learn new skills along the way. As an early hire, you’ll be influential in championing and developing Alector’s culture and discovery strategy.
During your first year, your goals will include:
Closely collaborate with research scientists to develop cell models to evaluate new potential target genes
Keep track of cutting-edge methods and introduce them when appropriate
Communicate analytical analyses verbally and in writing to teammates
We'd love to hear from you if:
You have expertise in induced pluripotent stem cells manipulation and differentiation, ideally towards myeloid cell types
You have experience in cell culture and lentiviral transduction, ideally with CRISPRi/CRISPRa systems
You take pride in being persistent, self-motivated, and efficient
You thrive in an environment where we work independently and on teams
You demonstrate a track record of learning new things and troubleshooting independently
You have a working knowledge of current technologies for genomic data generation, such as RNAseq
You have a PhD with at least 3 years of postdoc or equivalent experience in industry in immunology, neuroscience or cell biology.
You have a point of view but are low ego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</si>
  <si>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
5.0</t>
  </si>
  <si>
    <t>South San Francisco, CA</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</si>
  <si>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</si>
  <si>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7Park’s senior management, product managers, engineers, external data partners, and clients
Requirements:
Bachelor’s degree or higher in computer science, mathematics, statistics, linguistics, physics, computational finance, or similar quantitative field
3 –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</si>
  <si>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</si>
  <si>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</si>
  <si>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</si>
  <si>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</si>
  <si>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Syracuse, NY</t>
  </si>
  <si>
    <t>COPS Monitoring, National Monitoring Center, Affiliated Monitoring</t>
  </si>
  <si>
    <t>Company Description
Founded in Silicon Valley, scaling in Gainesville, FL.
We are a profitable, bootstrapped tech startup offering competitive salary + equity packages to top candidates. Our office is in the Innovation Hub in Downtown Gainesville. Our first cofounders met as early hires at the successful fintech startup, Square.
Bridgerock Data is a Data Science first technology company focused on direct to consumer brands (DTC). This ecommerce market is growing fast. Few people know that at $61bn per year, the ecommerce platform, Shopify, sells more online than Walmart, and may soon pass the entire chain.
Shopify, and its competitors, enable creative retail startups to flourish. The most successful of these all hit a major growth painpoint: Brands must advertise to grow, but marketers fear wasting money on ads.
Bridgerock uses Data Science to show which ads are wasting money. We are not an AdTech agency. We audit the AdTech agencies. We solve important, practical, challenging problems. We focus on accuracy. Cutting low impact marketing spend is a big advantage to our clients.
We are taking applications for several technical positions. If you are interested in what we do, or know our stack, please apply online or submit your resume and cover letter to people@bridgerockdata.com.
Technologies we use
Javascript, HTML, CSS, Jinja
Postgres, Redshift
Python, Django
Roles Considered
Engineering Lead
Software Engineer
Software Engineering Intern
Full, Front, Back End Developer
Data Analyst
Data Scientist
Job Description/Requirements
Data Analyst or Data Scientist
Write data routines primarily in SQL (Postgres and Redshift), sometimes in Python.
Build key data sets to empower operational and exploratory analysis.
Monitor key client metrics; understand root causes of changes in metrics.
Build and analyze dashboards and reports.
Evaluate and define metrics.
Automate analyses and author pipelines via SQL and python based ETL framework.
Partner cross functionally to identify opportunities for tools improvement.
Full Stack Developer or Software Engineer
Write Python in our Django framework
Automate analyses and author pipelines via SQL and python based ETL framework.
Partner cross functionally to identify opportunities for tools improvement.
Build, scale, and maintain data warehouse infrastructure
Rapidly prototype front end app
At bridgerock, we value applicants with
Excellent stakeholder management and communication skills while working with technical and non-technical audiences
High standards for code quality, testing and performance
Can-do attitude, fast learner, and great interpersonal skills
Very strong attention to detail
A desire to continue learning
A personal commitment to quality
Additional Information
At Bridgerock Data,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</si>
  <si>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Bridgerock Data</t>
  </si>
  <si>
    <t>Gainesville, FL</t>
  </si>
  <si>
    <t>Data Engineer Northern, VA, (East)
Data Engineer
NuWave Solutions is looking for a Data Engineer to work on a team designing a new ETL system operating in the cloud. They will be working in an agile development environment, identifying risks and bottlenecks associated with big data environments. Other responsibilities include:
Identifying and integrating data from multiple sources in batch and real-time
Reviewing, designing, and developing data quality management processes and automated procedures intended to produce high levels of data integrity
Creating data integration routines and data pipelines
Understanding data architecture principles and supporting data models to encourage the implementation of the targeted architecture
Researching and recommending solutions to complex and vague problems
Overseeing code reviews and delivering feedback regarding others’ designs/code
Requirements:
Active Secret Clearance
Minimum National background check (NACI)
A Bachelor’s Degree and 3+ years of experience in an IT-related field
Strong problem-solving skills
Excellent written and oral communications skills
Qualifications:
At least 1 implementation in the cloud, preferably AWS (AWS, GCP, Azure)
Experience integrating open API based data access and processing
Experience with JavaScript, node.js, JSON or equivalent
Experience developing and deploying distributed data applications via open-source frameworks (Nifi, Kafka, Apache Spark)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Position Details
Location of Position: McLean, VA
Travel Required (CONUS/OCONUS): CONUS
If Travel is required, how much? 5%
Work Schedule: Day Shift
NuWave Solutions is an EOE AA M/F/Vet/
Tagged as: Data Engineer</t>
  </si>
  <si>
    <t>NuWave Solutions
4.5</t>
  </si>
  <si>
    <t>Virginia</t>
  </si>
  <si>
    <t>Data Scientist, Rice University</t>
  </si>
  <si>
    <t>$65K-$110K (Glassdoor est.)</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</si>
  <si>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</si>
  <si>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</si>
  <si>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Houston, TX</t>
  </si>
  <si>
    <t>Education Training Services</t>
  </si>
  <si>
    <t>Education</t>
  </si>
  <si>
    <t>General Assembly, Kaplan University, Ironhack</t>
  </si>
  <si>
    <t>$200K-$275K(Employer est.)</t>
  </si>
  <si>
    <t>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</si>
  <si>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</si>
  <si>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</si>
  <si>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</si>
  <si>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</si>
  <si>
    <t>CapTech
3.9</t>
  </si>
  <si>
    <t>Charlotte, NC</t>
  </si>
  <si>
    <t>Richmond, VA</t>
  </si>
  <si>
    <t>Accenture, North Highland, Deloitte</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</si>
  <si>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</si>
  <si>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Naïve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</si>
  <si>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</si>
  <si>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Southfield, MI</t>
  </si>
  <si>
    <t>Transportation Equipment Manufacturing</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</si>
  <si>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</si>
  <si>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(“KPI”).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Bachelor’s Degree required; concentration in Accounting or Finance strongly preferred
3+ years’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</si>
  <si>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</si>
  <si>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Matawan, NJ</t>
  </si>
  <si>
    <t>Pompano Beach, FL</t>
  </si>
  <si>
    <t>DataFinch Technologies, Accupoint Software Solution, CodeMetro</t>
  </si>
  <si>
    <t>Postdoc Scientist - T cell engineering</t>
  </si>
  <si>
    <t>Postdoctoral Scientist – CAR-T cell engineering
LEAH Labs is a Y Combinator and angel investor backed biotechnology startup using gene editing to revolutionize companion animal health with cell therapies. We’re founded by expert gene editors, leading veterinary scientists, and a renowned human CAR-T cell therapy physician.
The summary:
If climbing the academic ladder isn’t for you, this job certainly is. We are seeking a Postdoctoral Scientist or equivalent with entrepreneurial spirit for a 1-year appointment (beginning June 2020) in Rochester, MN (#5 best place to live in 2019). You will be building non-viral CAR-T cell manufacturing workflows with both human and canine T cells with the ambitious goal of using what you build to treat sick dogs by the end of the appointment. If things go well (science milestones and business growth), the opportunity to extend this position or transition to full time employment with employee level equity in a company leadership role is high.
The Postdoctoral Scientist will have regular access to our world-class Scientific Founders with deep expertise in human CAR-T cell therapies, genome engineering, and veterinary science.
Aspects of this position include project leadership, design and execution of lab experiments, innovative problem solving, and data analysis. A successful candidate will leverage their curiosity and creativity to design and implement a high-throughput pipeline for T cell engineering.
What you will do:
• Develop and enhance T cell engineering pipelines using our cutting-edge, in-house gene editing platforms
• Develop, update, and maintain experimental and workflow SOPs
• Recommend next steps based on experimental analysis
• Maintain auditable, patent-detailed experimental records
How you’ll grow:
Within 1 month: You will understand our company vision, you will be learning our gene editing technology and our current standard workflows, and you will be hypothesizing how to make our platforms better.
Within 3 months: You will be working independently on optimizing cell programming technology, building CAR-T cells, and testing their in vitro functions.
Within 12 months: You will have built a non-viral CAR-T cell manufacturing workflow that is ready for scale. Your lead candidate CAR-T cell has been tested in USDA-CVB level safety studies and are on the road to treating sick dogs with our veterinary partners.
Throughout the year: You will have the chance to attend leading science conferences to present your work. You will be an author on any patent applications developed with your effort. Importantly, your lab work will be detailed, organized, and publication-ready with the goal of a bioRxiv submission on our novel T cell programming work and cell therapy innovation.
What you must bring:
• Ph.D. in cell biology, immunology, biochemistry, or a related discipline with direct experience in CAR-T cell analysis and/or in vitro T cell biology
• Published record in immuno-oncology or cell biology
• Willingness to work in a fast-paced, lean-startup environment
• Strong communication, ELN lab notebook, and presentation skills
What you might have:
• Experience with designer nuclease platforms (CRISPR/TALEN)
• Experience with non-viral gene delivery technology
• Knowledge of DNA repair pathways
• Experience with molecular cloning
• Familiarity with NGS/sequencing library preparation and analysis, and other high-throughput platforms
• Experience with lab robotics platforms
Recognizing COVID-19 uncertainty:
As this posting is being drafted (March 2020), we are in the midst of the global COVID-19 outbreak. We recognize the fluidity in this situation and note that in person interviews will likely be delayed or impossible. We also recognize that the timeline for full-time start of this position may be pushed to July or August.
The bottom line:
• Competitive salary commensurate with experience and credentials
• Company equity, PTO, choose your own holidays, and health care benefits
Final notes:
“If you love what you do, you’ll never work a day in your life” – cliché, right? Maybe, but our founders live this motto. If you’re looking for a “job”, LEAH Labs probably isn’t for you.
If the above sounds like a fit, and you’re willing to jump into a fast-paced startup environment with a growing team of exceptional scientists, please send your C.V. and a few sentences about why you’re ready to build cell therapies for dogs to wes@leahlabs.com.
~
LEAH Labs celebrates diversity and is committed to growing a respectful, diverse, and open-minded workplace environment. All aspects of employment, including the decision to hire, promote, discipline, or fire, will be based on merit, competence, performance, and business needs. We do not discriminate on the basis of race, creed, color, religion, marital status, age, ancestry, physical or mental disability, medical condition, pregnancy, genetic information, gender, gender identity or expression, sexual orientation, or any other result of being a human. You shouldn’t either.</t>
  </si>
  <si>
    <t>LEAH Labs</t>
  </si>
  <si>
    <t>Rochester, MN</t>
  </si>
  <si>
    <t>Senior Data Analyst</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</si>
  <si>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</si>
  <si>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</si>
  <si>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</si>
  <si>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Phoenix, AZ</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</si>
  <si>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</si>
  <si>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</si>
  <si>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</si>
  <si>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Nebraska Medicine, Children's Hospital &amp; Medical Center, Methodist Health System - NE and IA</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</si>
  <si>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</si>
  <si>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experience—you have driven more than one greenfield project from concept to production release
Strong quantitative and data analysis abilities (statistics, engineering, or financial academic background preferred)—making data actionable must be your thing!
Good working knowledge of Spark is a must (we use Scala heavily)
Any experience with Google Cloud (especially BQML) and AWS is a huge plus.
Experience defining products &amp; solutions containing large data sets from diverse sources—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visualization—you love making data actionable for customers
You are a driver and a doer
You are truly passionate about asking and answering questions –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</si>
  <si>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</si>
  <si>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</si>
  <si>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</si>
  <si>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</si>
  <si>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</si>
  <si>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Lyndhurst, NJ</t>
  </si>
  <si>
    <t>Zocdoc, Healthgrades</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</si>
  <si>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</si>
  <si>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</si>
  <si>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</si>
  <si>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</si>
  <si>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</si>
  <si>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Autodesk
4.0</t>
  </si>
  <si>
    <t>San Rafael, CA</t>
  </si>
  <si>
    <t>Ag Data Scientist</t>
  </si>
  <si>
    <t>$60K-$101K (Glassdoor est.)</t>
  </si>
  <si>
    <t>We're leaders. Innovators. Perfectionists. Constantly improving our products and practices, with our customers always at the forefront of everything we do. We’re the largest family-owned, retail seed company in the country and we’re looking for qualified leaders like you to help us grow. When you join Beck’s, you join a family. And it’s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</si>
  <si>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</si>
  <si>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Atlanta, IN</t>
  </si>
  <si>
    <t>Farm Support Services</t>
  </si>
  <si>
    <t>Agriculture &amp; Forestry</t>
  </si>
  <si>
    <t>$82K-$133K (Glassdoor est.)</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</si>
  <si>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doctor’s intention for patient Rx treatment and the actual patient behavior in filling prescriptions. Since DrFirst’s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it’s important to be close to implementation and have a line of sight into how our models integrate with our products.
Learn. Our team is full of life-long learners. We are looking for people who always have an eye out for what’s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</si>
  <si>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</si>
  <si>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Rockville, MD</t>
  </si>
  <si>
    <t>$65K-$125K (Glassdoor est.)</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</si>
  <si>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</si>
  <si>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
4.7</t>
  </si>
  <si>
    <t>Minneapolis, MN</t>
  </si>
  <si>
    <t>Solution Design Group, Intertech (Minnesota)</t>
  </si>
  <si>
    <t>Principal Data Scientist</t>
  </si>
  <si>
    <t>&lt;h&gt;The Startup&lt;/h2&gt;
Located in breathtaking downtown Santa Barbara, centered in the vibrant, up-and-coming Haley Corridor, Briq is altering the landscape for construction decision making. We are harnessing the power of data to build the industry's first construction data cloud. Leaders in automation, machine learning, and artificial intelligence, Briq is helping construction companies minimize risk and maximize success.
&lt;h&gt;The Skinny&lt;/h2&gt;
Briq is ready for curious, charismatic, creative people to join the Engineering Team at one of the fastest-growing construction analytics companies.
Our team of strategists, leaders, data scientists, and change-makers are revolutionizing the world by providing data tools that improve decision-making in one of the most predominant industries today. Our clients are among the largest builders in the world; responsible for creating the infrastructure you thrive on and designing the cities you live, work and play in. They are hungry for better, smarter data and we are hungry for your talents to help make it happen.
&lt;h&gt;The Skill&lt;/h2&gt;
The Briq Engineering team is looking for a Principal Data Scientist to fuel our accelerated growth. We are rapidly growing and ready for someone who harbors a passion for crafting and deploying top quality, high-performing, data, AI, and analytic systems to join the Briq family in evolving our platform and changing the world of construction.
The Principal Data Scientist will guide the engineering team in decision-making and best practices; ensuring a consistently high-quality product while:
Driving engineering culture of excellence in partnership with product teams
Leading technical direction on design, implementation, and deployment of data services and pipelines that satisfy the evolving needs of our customers
Coordinating leadership contribution and buy-in to design planning process across Briq products and services
Ensuring the use of data and AI is woven throughout the Briq enterprise
Establishing organizational best-practices scalable across teams and products resulting in consistent, high-quality, industry standard-setting analytics and AI systems
Building internal and external relationships as a Briq evangelist and thought leader
&lt;h&gt;The Standard&lt;/h2&gt;
To be successful as a principal data scientist, you will have exceptional leadership, communication and project management skills with a deep understanding of software systems at multiple levels of abstraction and an intrinsic desire to develop the skills and talents of others. You take a keen interest in international trends in engineering and leadership and harbor an above average emotional intelligence. Moreover, your background likely looks a lot like this:
Fifteen (15) years of experience in artificial intelligence, machine learning, natural language processing or related areas in the context of web-based software development/software engineering, data warehousing, or other client/server applications,
Master's degree in Computer Science or a related field, PhD preferred,
Actively participated in a development team operating at large scale,
Technically led a team of data scientists and demonstrated mentoring skills within the group,
Experience with a wide range of programming languages such as Python and Scala,
Experience with relational and noSQL databases,
Experience with real world applications of artificial intelligence and machine learning,
Proficiency with cloud computing providers such as Amazon Web Services, Google Cloud Services, or Microsoft Azure.
The Briq platform is used by construction leaders looking for meaning in their data. You'll join a highly collaborative and passionate engineering and product organization who are on a mission to help people see and understand data, dedicated to building a fantastic company and workplace, and are relentlessly focused on our customers and on building amazing products. Principal software engineers report directly to the CTO and work closely with the director of engineering to support all aspects of developing and operating our products.
Briq is an equal opportunity employer and values diversity at our company. We do not discriminate on the basis of race, religion, color, national origin, gender, sexual orientation, age, marital status, veteran status, or disability status. If you think you have what it takes to thrive here, we want you!</t>
  </si>
  <si>
    <t>Briq
4.9</t>
  </si>
  <si>
    <t>Santa Barbara, CA</t>
  </si>
  <si>
    <t>Data Platform Engineer</t>
  </si>
  <si>
    <t>Geomagical Labs is developing mass-scale, visual AI mobile &amp; web applications for hundreds of millions of users.
We have an opening for a talented &amp; high-impact software engineer with excellent systems software skills, and an interest in data and systems automation, to build powerful platforms for real time data processing, analytics, data science, neural network training, and ground truth evaluation.
As data platform engineer you will design &amp; implement reliable and high-performance data pipelines and services for key applications. Responsibilities include:
Design &amp; develop reliable, high-performance, cloud-based data pipelines and services.
Compute &amp; deliver real-time metrics &amp; analytics.
Develop sophisticated automation regression test frameworks to evaluate algorithms vs. ground truth data.
Deliver training data at scale for neural networks.
Power audience tracking and recommendation engines.
Requirements
Excellent hands-on Python software engineering skills in Linux environments.
Strong Computer Science foundations.
Substantial experience with networking and distributed systems.
Track record of success engineering non-trivial networked data systems.
Solid experience using Docker in cloud-based distributed compute platforms.
Solid experience developing systems software in fast-moving CICD environments.
Solid understanding of SQL database theory &amp; practice
BONUS: Experience with NoSQL &amp; real-time databases
BONUS: Experience computing and visualizing live metrics.
BONUS: Experience developing ground truth regression/evaluation infrastructure.
Creative, entrepreneurial, engineering mindset.
Benefits
Join a mission-driven R&amp;D lab, developing compelling experiences for hundreds of millions of users.
Opportunity to work hand-in-hand with a dynamic and creative team of scientists, engineers and design professionals.
Develop world-class data platforms for state-of-the art AI applications.
Headquartered in downtown Mountain View, California --- an easy walk from restaurants, coffee shops, the Stevens Creek Trail, and Caltrain commuter rail.
]]&gt;</t>
  </si>
  <si>
    <t>Geomagical Labs</t>
  </si>
  <si>
    <t>Chief Data Scientist</t>
  </si>
  <si>
    <t>Position overview:
Teaching Strategies is the industry-leading provider of Whole Child curriculum and assessment solutions, serving Head Start, Public School District, and Private Childcare programs across the United States and abroad. As the Chief Data Scientist, you will build a team to lead the creation of the next generation of data-driven assessment, curriculum and family engagement software for the classroom, childcare environment and home. You will leverage machine learning and other strategies to create, implement and continuously improve the models that drive the effectiveness of teachers, caregivers, and families in support of improved child outcomes. Serving as a member of the senior leadership team, you will work closely with the Teaching Strategies Team to design data-enabled interventions for every stakeholder, while ensuring our research roadmap supports efficacy measurement across all socio-economic subgroups and learning environments.
Your team will define and analyze data sets that enable the company to answer important product questions easily and effectively. You and your team will work with curriculumspecialists, product managers, operations specialists and data engineers to produce data sets and mine themfor insights. Your team will be directly responsible formining data, cleaning it, creatingreproduciblevisualizations,insightsand inferences, and communicating themeffectively.The ideal candidate is motivated, organized, and passionate about demonstrating the impact of technology can have on teacher effectiveness and educational outcomes.
Qualifications:
Data Scientist preferably with expertise in Psychology/Education
Ph.D. or Master's Degree in education measurement, quantitative psychology, applied statistics, or related areas
5-10 years of experience in a data or learning science role
Experience in a statistical programming language(Pythonor R) for data cleaning, munging, analysis, and visualization
Deep knowledge of the standard basket of machine learning algorithms (linear regression, logistic regression, random forests, regularization techniques, cross-validation) and proficiency with using machine learning algorithms in either Python or R
Experimental design knowledge and statistical modeling (such as regression, multilevel modeling, longitudinal analysis, survival analysis, etc.)
Experience writing SQL queries and data transforms against large-scale column-oriented databases (Vertica, Redshift, Snowflake)
Strong desire to explain what you've learned from the data to the rest of the company using visualization frameworks including ggplot and (occasionally) Tableau dashboards
At least three years independent research experience
At least one year research leadership experience
Excellent oral and written communication skills
Experience using ML in education or edtech
A willingness to roll up your sleeves and do what it takes
A desire to fundamentally improve outcomes for the next generation of children and families
Preferred Skills and Qualifications:
Familiarity with adaptive educational technology and psychometric algorithms such as IRT (you will be creating and tuning algorithms for adaptive applications)
Experience participating in the development of commercial software products
Experience with standard metrics in gaming or in education
Experience in custom ETL design, implementation, and maintenance
Experience with data quality frameworks and data validation and verification
Proficiency with H2O andggplotand other common R libraries; has created new R libraries before
Experience buildingreusabledashboards and tools
Experience writing SQL queries and data transforms against large-scale column-oriented databases (Vertica, Redshift, Snowflake, etcetera)
In-depth knowledge of how to write and optimize SQL statement
About us
Teaching Strategies is a high growth, market leading business in early childhood education. The Company provides the most innovative and effective curriculum, assessment, professional development, and family connection resources to programs serving children from birth through 3rd grade. With ground-breaking print and SaaS solutions and a strong belief that the most powerful way to impact child outcomes is to improve teacher effectiveness, Teaching Strategies has been supporting the critical work of early childhood educators for over 30 years.
Located in downtown Bethesda, MD, our company's headquarters are within steps from Bethesda Row and the Bethesda Metro stop. Candidates who fit with our values, vision, and mission will find a work environment that fosters creativity, innovation and career growth.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
What's in it for you
Teaching Strategies offers our employees a robust suite of benefits and other perks which include:
Beautifully designed, open office space
Endless cereal and coffee
Free on-site gym
Casual dress environment
Company sponsored events
Professional development and growth opportunities
Tuition assistance
Competitive compensation package
Medical, dental, and vision coverage for spouses, domestic partners, and children
Pre-tax medical and dependent care flexible spending accounts (FSA)
Health savings accounts with employer contributions
401(k) plan with employer match
Company sponsored life, short and long term disability insurance
Voluntary life and critical illness insurance
Commuter benefits
Paid parental leave programs
Generous paid time off (which includes Winter Break)
Teaching Strategies, LLC is committed to creating a diverse workplace and is proud to be an equal opportunity employer of Minorities, all Genders, Protected Veterans and Individuals with Disabilities.</t>
  </si>
  <si>
    <t>Teaching Strategies, LLC
3.1</t>
  </si>
  <si>
    <t>Bethesda, MD</t>
  </si>
  <si>
    <t>Preschool &amp; Child Care</t>
  </si>
  <si>
    <t>Frog Street Press, Scholastic</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</si>
  <si>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</si>
  <si>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</si>
  <si>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</si>
  <si>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</si>
  <si>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Los Angeles, CA</t>
  </si>
  <si>
    <t>Health Net, Kaiser Permanente, Molina Healthcare</t>
  </si>
  <si>
    <t>Senior Data Engineer</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</si>
  <si>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</si>
  <si>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</si>
  <si>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</si>
  <si>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Fort Mill, SC</t>
  </si>
  <si>
    <t>Clearlink, Credit Karma, LendingTree</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</si>
  <si>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</si>
  <si>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</si>
  <si>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</si>
  <si>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</si>
  <si>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 E. W. Scripps. This position will be located in Cincinnati, OH or Washington, DC.
At Scripps, you’ll:
Have a complete modern data science/analytics software stack at your disposal.
Enjoy a broad scope of responsibility – with projects and questions from every part of the business and new businesses under consideration.
Know that your work will have an impact on key strategic decisions – changing and shaping the way we do business. This is why we are so selective in our hiring process.
Grow your talent with constant learning – with substantial investments in on-site and hands-on training and eLearning formats used to fill in the gaps.
Work on projects that are important and interesting to you –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“Give light and the people will find their own way.”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</si>
  <si>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</si>
  <si>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TV Broadcast &amp; Cable Networks</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</si>
  <si>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</si>
  <si>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We’re completely on the CI/CD train, shipping code multiple times a day. We’ve developed a clustered container environment in AWS using Docker and Kubernetes to manage dozens of microservices written primarily in Node and Go. Our web frontend is written in React/Redux and we’re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</si>
  <si>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</si>
  <si>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</si>
  <si>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</si>
  <si>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</si>
  <si>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Bachelor’s degree in Information Systems, Business, Engineering Preferred
Minimum 1-3 years’ experience with data analysis
Minimum 1-3 years’ experience using SQL, access, and excel
Preferred: Knowledge of NetSuite, DOMO, Adaptive, and Pedigree</t>
  </si>
  <si>
    <t>Synagro
2.3</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</si>
  <si>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</si>
  <si>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</si>
  <si>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</si>
  <si>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</si>
  <si>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Alabaster, AL</t>
  </si>
  <si>
    <t>Decatur, AL</t>
  </si>
  <si>
    <t>Architectural &amp; Engineering Services</t>
  </si>
  <si>
    <t>Senior Data Scientist - AI Forecasting, Finance team</t>
  </si>
  <si>
    <t>JOB CATEGORY:
Information Services
REQUISITION NUMBER:
422861
This role can be located in Chicago, IL or Mt. Olive, NJ
As part of our forecasting initiatives team your focus will be to improve the accuracy, scope, reach, and usability of forecasting methods globally across all brands. You will take ownership of assessing immediate business needs to develop custom data models and algorithms, creating processes and tools to monitor and analyze model performance and data accuracy.
You will also be responsible for building and maintaining relationships with our business partners, developing and maintaining accurate forecasting models that solve their near- and long-term challenges.
What you’ll need
Minimum 5 years of hands-on experience preferred as a Data Scientist
Experience developing and deploying forecasting models
Python and SQL coding skills are required; R is a plus
An understanding of Agile workflows and product development cycles
Experience using key external third-party data sources, including Nielsen/IRI/Storeviews, Kantar, Homescan Panel, Retail Execution, Shopper card, first party data and consumer surveys
Experience querying databases (SQL, Hive) and working with big data platforms such as Hadoop ecosystem (Azure), including in-memory solutions (SAP HANA and Apache Spark)
Working knowledge of data visualization tools - Tableau, Power BI, D3, ggplot - to deliver output to the broader business community for improving decision-making and productivity
Strong communication and presentation skills
Bachelor’s Degree within a STEM discipline (Computer Science, Statistics, Data Science, etc.)
What you’ll do
Inspiring your stakeholders to adopt data driven decision-making by developing advanced analytics methods is an enormous priority for this role. By mining vast amounts of data from company databases for insights you’ll help solve challenging business problems that will ultimately make Mars more profitable.
Working with a small multidisciplinary team alongside the Global Analytics, Big Data Engineering, Business Translation and AI teams, you’ll partner with Product Owners to solve problems that real users face using advanced digital techniques. That includes closely collaborating with users from our segments and markets around the world to find the right problems to solve. More importantly, you’ll use this stakeholder exposure to invent true ‘firsts,” new and emerging approaches Mars hasn’t seen before.
#LI-SG1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Nearest Major Market: New Jersey
Job Segment:
Database, Scientific, Financial, Engineer, ERP, Engineering, Technology, Finance
Apply now »</t>
  </si>
  <si>
    <t>Mount Olive, NJ</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</si>
  <si>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You’ll be part of a team that genuinely cares about helping you succeed. And, as a global and growing business, we can truly offer a world of opportunities to expand your skills and develop your career. In return for your contributions, you’ll receive premier compensation, participation in Accuride’s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</si>
  <si>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</si>
  <si>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Santa Fe Springs, Los Angeles, CA</t>
  </si>
  <si>
    <t>Santa Fe Springs, CA</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</si>
  <si>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</si>
  <si>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</si>
  <si>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</si>
  <si>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</si>
  <si>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Kansas City, MO</t>
  </si>
  <si>
    <t>Senior Machine Learning (ML) Engineer / Data Scientist - Cyber Security Analytics</t>
  </si>
  <si>
    <t>$61K-$118K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</si>
  <si>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</si>
  <si>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Ashburn, VA</t>
  </si>
  <si>
    <t>$60K-$102K (Glassdoor est.)</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</si>
  <si>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</si>
  <si>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</si>
  <si>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Our Mission
We make it fly! Join us and build the future of aviation, changing the way people and goods move around the world.
Soon, aircraft will deliver packages to your doorstep, air taxis will fly you around cities, and emergency medicine will be flown more quickly to accidents.
We're building the digital traffic management to make it all possible.We’re a diverse crew of aviation enthusiasts, Bay Area startup veterans, and professionals from multiple industries who’ve come together to build really cool things.
Want to help us usher in the era of flying cars?
Going beyond developing software, hardware, and aircraft, we aim to build a unifying vision and suite of products that enable the next generation of aviation. As a fast-moving, iterative team and a leading innovator in aerospace, our goal is to leave a lasting impact by updating how objects, information, and people move in a new, exciting world.
Data Scientist
We’re using large datasets of real UAS flights to create and validate risk models that our services will use to ensure safe operations. You’ll work with our partners to onboard data to an architecture that you specify, including designing and implementing ETL processes, auditing processes and analytics frameworks.
Set up our database infrastructure and data pipeline, managing all aspects from ingest and ETL to advanced analytics.
Determine the best algorithms to apply to the data, including machine learning tools as appropriate.
Working with our statisticians, create computational models for vehicle behavior and performance.
In collaboration with the Safety &amp; Risk Architect, you’ll identify safety-related trends and determine the best way to represent them in the Open Risk Framework and underlying risk models.
Collaborate with development engineers to incorporate your models/pipelines/architectures into deployed products.
Qualifications:
BS, MS or PhD in Statistics, Computer Science, Data Science or a related field.
Extensive experience working with various data sets, knowledge of state of the art in machine learning, and understanding of the power and shortcomings of data
Experience using TensorFlow or other large scale machine learning frameworks in production
Extensive experience building, running and maintaining database infrastructure
Experience working with Hadoop, Spark and other tools for distributed computing is essential.
Additional Considerations:
Experience implementing best practices in data security, integrity, workflow traceability, and auditing
Experience with optimization and statistical data analysis tools
Experience with one or more programming languages (Python, R, Julia)
Your experience has been in the context of an early stage effort. This could be at a startup or a new project in a more established company.
Comfortable working as part of a cross-functional team with shifting priorities as needs change and new opportunities arise.
Experience with software engineering concepts in a small, tightly coupled team--and how these evolve with growth of the team
Deadlines are your friend, and you’re a natural communicator who can articulate bottlenecks and challenges.
Outstanding technical leadership and communication skills
Innate curiosity leads you to keep up with the latest research, news and developments in your field.
If you’ve published journal articles, conference papers or technical reports, that’s a plus. We expect you to share the insights, best practices and paths forward that you develop with the rest of the world, including at relevant industry conferences.
We're proud to be an equal opportunity workplace celebrating unique talents, backgrounds, and differences. We’re dedicated to building a healthy and sustainable culture, while solving big problems that really matter.
We take care of our people, offer work life balance, and offer neat perks like flight training!</t>
  </si>
  <si>
    <t>My Job Tank
3.6</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</si>
  <si>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</si>
  <si>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</si>
  <si>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Weapons and Sensors Engineer/Scientist – Entry Level</t>
  </si>
  <si>
    <t>Position Description
Dynetics, a wholly owned subsidiary of Leidos, is seeking a talented Entry-level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entry-level engineer or scientist with requisite skills and interest to support weapon or sensor system modeling, simulation, and analysis for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Software Engineering, Math, Physics or an equivalent degree with a GPA greater than or equal to a 3.4 with 0-3 years of experience.
-Windows programming skills in C/C++, Java, MATLAB/Simulink, and Python are a plus, as is experience with Linux development.
-Candidate must be a resident of the North Alabama area or willing to relocate to the Huntsville - North Alabama, AL area.
Other Qualifications
The preferred candidate will possess a Top Secret clearance and requisite skills and interests with design, analysis, and/or modeling and simulation of sensor and weapon systems.
RF, EO/IR,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01.01.04-181
Closing Date:
06/26/2020
#CJ</t>
  </si>
  <si>
    <t>Dynetics
3.8</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</si>
  <si>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</si>
  <si>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</si>
  <si>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Fort Worth, TX</t>
  </si>
  <si>
    <t>Brokerage Services</t>
  </si>
  <si>
    <t>USAA, Navy Federal Credit Union, Raymond James Financial</t>
  </si>
  <si>
    <t>Associate Scientist</t>
  </si>
  <si>
    <t>$51K-$112K (Glassdoor est.)</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</si>
  <si>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</si>
  <si>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2.9</t>
  </si>
  <si>
    <t>Valencia, CA</t>
  </si>
  <si>
    <t>West Hills, CA</t>
  </si>
  <si>
    <t>The Nature's Bounty Co., Schiff Nutrition International</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</si>
  <si>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</si>
  <si>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</si>
  <si>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</si>
  <si>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</si>
  <si>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Novato, CA</t>
  </si>
  <si>
    <t>Genentech, Ultragenyx Pharmaceutical, Gilead Sciences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</si>
  <si>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</si>
  <si>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</si>
  <si>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</si>
  <si>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</si>
  <si>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</si>
  <si>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Aurora, CO</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</si>
  <si>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</si>
  <si>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</si>
  <si>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</si>
  <si>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</si>
  <si>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McKinsey &amp; Company, Accenture, Deloitte</t>
  </si>
  <si>
    <t>Senior Scientist - Bioanalytical</t>
  </si>
  <si>
    <t>Position Summary:
We are seeking a talented and highly motivated individual to join the Bioanalytical group at Apellis Pharmaceutical’s new Innovation laboratory in Watertown, MA. The main responsibilities for this position are to provide bioanalytical support for the analysis of in vivo/in vitro PK, and PD samples across the innovation portfolio in hematology, ophthalmology and neurology. The primary role in this position is to develop bioanalytical methods, analyze biological samples using quantitative LC-MS/MS assays for small molecules and their metabolites, peptides, proteins and oligonucleotides. The individual will also be expected to utilize hybrid target capture immuno-affinity techniques to assess the bound vs free concentrations of biologic molecules. The individual will also be part of the Innovation Research &amp; Discovery group that is focused on the finding treatments by targeting the complement cascade. The role will require interactive, effective communication to provide clear data and guidance to Innovation project team representatives, and contribute to bioanalysis and ADME scientific strategy. A solid understanding of immunology and cell biology is critical.
The successful candidate would lead the PK bioanalysis project strategy by contributing to the design of experiments and analyzing samples from outsourced non-clinical studies in a highly collaborative environment. This position will require knowledge of ADME, with focus on PK and PK/PD modeling. The individual should have a passion and track record in bioanalysis of biologics and low molecular weight compounds in DMPK discovery research.
Key Responsibilities:
Analyze small quantities biologics and low molecular weight compounds of interest for discovery research studies using LC-MS/MS;
Develop LC-MS/MS assays for therapeutics utilizing hybrid immunoassay approaches that assess bound versus free concentrations;
Represent bioanalytical PK/PD interests at interdisciplinary project teams of the Apellis Innovation Research Laboratory striving to develop novel therapeutics to address unmet medical needs targeting the complement cascade;
Identify novel translational biomarkers of target engagement and disease state.
Manage and mentor junior scientists in bioanalysis and PK/PD;
Oversee nonclinical bioanalytical vendors;
Experience with ligand binding assays, PCR, SPR and non-compartmental PK analysis (NCA) are a plus;
Contribute to building a data-driven scientific culture at Apellis.
Education:
PhD in Biochemisty, Pharmacology or life-sciences with 5+ years of industry experience
MS in Biochemistry/Pharmacology with 7 years industry experience
Experience:
5-10 years of industry LC-MS/MS experience required;
Strong understanding of the drug discovery and development process of biologics up to IND submission required;
Significant experience working with CRO and academic collaborators is required
Experience in graphical representation and regression analyses required;
Experience with GxPs and quality management systems preferred.
Pharmacokinetic &amp; pharmacodynamic data analysis and modeling is a plus
Skills, Knowledge &amp; Abilities:
Strong interpersonal skills.
Proven track record in collaborating with a diverse group of people in different locations and of different background.
Ability to present strategies and data to a broad range of audiences in a credible and engaging manner.
Independent individual with high integrity &amp; courage.
Championing collaboration in high performing teams.
Superior written and oral communication skills and the ability to work with different levels of management.
Highly motivated with the ability to be flexible in a fast-paced environment.
Physical Demands and Work Environment:
This is largely focused on Lab work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EEO Statement: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pneumocononiosis or any other characteristic protected under applicable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</si>
  <si>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Apellis Pharmaceuticals
4.1</t>
  </si>
  <si>
    <t>Waltham, MA</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</si>
  <si>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</si>
  <si>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</si>
  <si>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</si>
  <si>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Tampa, FL</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</si>
  <si>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</si>
  <si>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</si>
  <si>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Since 2001, Hygiena has been on a mission to be the global leader in rapid industrial diagnostic testing. Our world-class team of innovators, leaders, creators and problems solvers has helped Hygiena become the breakaway leader in the markets we serve. In our growing global business, there is always opportunity for talented and passionate individuals to grow with Hygiena.
We are currently recruiting for a Data Engineer to join our team!
In this role you will primarily design, implement, and manage an analytical data infrastructure and work closely with other engineers and scientists to create robust and scalable solutions to flow data from various source systems into the data warehouse and end-user facing applications.
Responsibilities:
•Maintain algorithms and build data pipelines including support for new instrument hardware and software.
•Test algorithms for ELT annotated and non-annotated reference data.
•Benchmark algorithm performances and researches and implements new technologies and/or practices to provide efficient process improvements.
•Design data schema and operate internal data warehouse.
•Work directly with other engineers and data scientists to flow data from various source systems into the data warehouse.
•Monitor and troubleshoot operational or data issues in data pipelines for BAX and Ensure Touch Product lines.
Qualifications:
•Bachelor’s Degree in Computer Science, Engineering, Statistics or related field required.
•Experience with Statistical modeling, Machine Learning, Data Science or Data Engineering.
•4 or more years in Business Intelligence or Business Analytics.
•Experience with scripting languages such as;
oMATLAB
oPython
•Experience with C++/C# and Windows dll packaging.
•Experience with writing SQL queries and ETL.
•Experience working on a SCRUM/Kanban team in a CI/CD environment and ETL Skills
•Experience with columnar databases and familiarity with statistical modeling and machine learning techniques.
Skills:
•Excellent verbal and written communication.
•Excellent analytical and quantitative skills.
•Ability to handle high call volume.
•Excellent attendance and punctuality.
•Must be able to use discretion and independent judgement.
•Must be able to work in a team environment.
•Must be able to pay close attention to details.
•Must be able to adapt and flex to a changing environment.
Working Conditions:
•Is required to work normal office hours, Monday through Friday in the Camarillo, CA headquarters.
•May occasionally work evenings and/or weekends.
•May occasionally be required to travel.
Why you’ll want to join our team.
Teamwork as a core value.
At Hygiena, our emphasis on teamwork and cross-functional communication enables us to build stronger bonds within our business.
Be a part of something big.
Hygiena plays a critical role in helping to prevent global health crisis such as foodborne illness, healthcare-associated infections, and other outbreaks.
Giving back to our communities.
Hygiena believes in giving back by supporting local organizations committed to improving the lives of children and youth in our communities.
Apply Now</t>
  </si>
  <si>
    <t>Hygiena
4.0</t>
  </si>
  <si>
    <t>Camarillo, CA</t>
  </si>
  <si>
    <t>Ecolab, Eurofin Private Investment Office</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</si>
  <si>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</si>
  <si>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</si>
  <si>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</si>
  <si>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</si>
  <si>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Travel Agencies</t>
  </si>
  <si>
    <t>Travel &amp; Tourism</t>
  </si>
  <si>
    <t>Scientist, Biomarker Science</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</si>
  <si>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Would you like to take part in driving the development of new therapies that seek to transform patients' lives? Do you desire both autonomy and collaboration in tackling scientific challenges that interest you? Would you like to be part of a hardworking team where everyone has a voice?
The biomarker group supports clinical development by informing drug dosing, guiding indication/patient selection and decision making. You will act as a biomarker lead for our preclinical and clinical programs ranging from early research through Phase III. To achieve this, you’ll collaborate with a dynamic team and work closely with colleagues in Research, Development, Non-clinical, Clinical, Bioinformatics and Regulatory to advance our drug discovery programs. A key aspect for this position, will be analysis of large datasets, deep understanding of the drug’s mechanism of action as well as of the disease biology and experience in integrating biomarkers.
We'd love to hear from you if you have:
Ph.D. or equivalent in Neuroscience, Immunology or related area with 3 years of post-doctoral experience or MA/MS with 6-8 years academic/industry experience
Analytics skills such as R, Python or other data analysis programming experience)
A record of high-quality research in top tier journals, external presentations or drug development reports is required.
Have excellent communication and writing skills and thrive in an environment where we work independently and on teams
Demonstrated a track record of learning new skills and troubleshooting independently and take pride in being self-motivated, and efficient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</si>
  <si>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</si>
  <si>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</si>
  <si>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</si>
  <si>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The Church of Jesus Christ of Latter-day Saints
4.2</t>
  </si>
  <si>
    <t>Riverton, UT</t>
  </si>
  <si>
    <t>Salt Lake City, UT</t>
  </si>
  <si>
    <t>Religious Organizations</t>
  </si>
  <si>
    <t>Non-Profit</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</si>
  <si>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</si>
  <si>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</si>
  <si>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</si>
  <si>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</si>
  <si>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Greystar, The Related Companies, Prometheus Real Estate Group</t>
  </si>
  <si>
    <t>Senior Research Scientist - Embedded System Development for DevOps</t>
  </si>
  <si>
    <t>$81K-$167K (Glassdoor est.)</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</si>
  <si>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</si>
  <si>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</si>
  <si>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</si>
  <si>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</si>
  <si>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</si>
  <si>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</si>
  <si>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</si>
  <si>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</si>
  <si>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Slalom, Cognizant Technology Solutions, Deloitte</t>
  </si>
  <si>
    <t>Customer Data Scientist/Sales Engineer</t>
  </si>
  <si>
    <t>$71K-$204K (Glassdoor est.)</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</si>
  <si>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</si>
  <si>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</si>
  <si>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</si>
  <si>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Outcome Health, Health Media Network, Mesmerize Marketing</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</si>
  <si>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</si>
  <si>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</si>
  <si>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</si>
  <si>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Tempe, AZ</t>
  </si>
  <si>
    <t>CDW, PCM, SHI International</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</si>
  <si>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</si>
  <si>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</si>
  <si>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</si>
  <si>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</si>
  <si>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Chattanooga, TN</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</si>
  <si>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</si>
  <si>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</si>
  <si>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</si>
  <si>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Senior Analytical Scientist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</si>
  <si>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Use your scientific skills to help us achieve our mission of saving lives by curing neurodegenerative diseases.
As a Senior Analytical Scientist for the Biologics Manufacturing team, you will report to the Associate Director and work closely with other scientists in Upstream and Downstream process development. Alector is seeking a candidate with expertise in antibody therapeutics, especially in the fields of protein characterization and protein formulation. You will be the analytical lead for manufacturing, and responsible for designing and conducting experiments, optimizing throughput, maintaining detailed records, developing new analytical technologies, and generating standard operating procedures and reports. In this role, you will have the opportunity to work cross-functionally across multiple departments including discovery, pre-clinical, protein production and CMC. You will identify and provide support for ongoing programs and your work will be central to Alector’s strategic goals. You will be influential in championing and developing Alector’s culture.
During your first year, your goals will include:
Expand in-house analytical capabilities by developing and qualifying new assays for product characterization
Participate actively in decision-making process on cross-functional project teams by providing scientific input
Perform upstream, downstream analytics in support of cell line development, protein characterization, and in-process and Drug Substance stability studies
Advance group capabilities and know-how by identifying and implementing novel technologies
Author analytical Standard Operating Procedures and technical reports
Serve as analytical SME for the tech transfer of various methods and procedures to CMOs on multiple projects
Train cross-functional colleagues and junior personnel in analytical techniques and lead direct reports
We'd love to hear from you if:
BS or MS with 5+ years industry experience or PhD with at least 2 years of postdoctoral or equivalent industry experience, with industry experience preferred (willing to consider more experience for the right candidate)
Perform analytical assay development (troubleshoot and optimize assays) and author SOPs and reports
Prior experience characterizing monoclonal antibodies, fusion proteins, and bispecific molecules
Experience with the following analytical assays: SEC-HPLC, HIC-HPLC, IEX-HPLC, Protein A HPLC, reverse phase, iCIEF, CE-SDS, SDS-PAGE, glycoanalytics, DSC/DSF, etc.
Experience performing and optimizing liquid and lyophilization drug formulations
Familiar with DoE experimental design and statistical interpretation of data using software suites (e.g. JMP, Stat-Ease)
Hands-on experience using Agilent HPLC/UPLC systems and CDS software
Experience using Waters and/or Thermofisher HPLC/UPLC systems with Empower or Chromeleon software is a plus
Demonstrated ability to independently run functional responsibilities
Managing and mentoring junior personnel
Excellent written and oral interpersonal skills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</si>
  <si>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Milpitas, CA</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</si>
  <si>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</si>
  <si>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</si>
  <si>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</si>
  <si>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</si>
  <si>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That’s what we call…
You. Amplified.
At our growing Indianapolis-based technology, data, and management consulting firm, you’ll be exposed to the latest industry trends as well as some of the most challenging problems our clients face. And through deep understanding, tenacity, collaboration, and know-how, you help those clients find the solution that’s right for them. In everything you do, you’ll help your clients, colleagues, and communities thrive.
Job Description
To help continue our rapid growth and solve our clients’ toughest problems, we need a strong python and spark developer to join the talented data science team. In this role, you’ll work with a strong team of Data Scientists, Data Engineers and Data Architects to solve some of the most exciting and challenging problems faced by companies and governments in today’s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We’re are an employee-owned company as part of the Katz, Sapper &amp; Miller Network.
Our snack room is well stocked with healthy drinks and food to keep you going during your work day.
We pride ourselves in having the best talent in the industry and hope that you’re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KSMC’s determination require highly specialized knowledge and for which candidate sponsorship is appropriate.
Equal Opportunity Employer</t>
  </si>
  <si>
    <t>KSM Consulting
4.4</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</si>
  <si>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</si>
  <si>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</si>
  <si>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</si>
  <si>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BI &amp; Platform Analytics Manager</t>
  </si>
  <si>
    <t>$85K-$134K (Glassdoor est.)</t>
  </si>
  <si>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</si>
  <si>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</si>
  <si>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Ewing, NJ</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</si>
  <si>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</si>
  <si>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</si>
  <si>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3.6</t>
  </si>
  <si>
    <t>Springfield, MA</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</si>
  <si>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</si>
  <si>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</si>
  <si>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</si>
  <si>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</si>
  <si>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</si>
  <si>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</si>
  <si>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Cupertino, CA</t>
  </si>
  <si>
    <t>Data Scientist (Active TS SCI with Polygraph)</t>
  </si>
  <si>
    <t>Volume Integration, LLC partners with our customers to deliver leading edge "Big Data" analytics solutions.
By leveraging our teams' extensive experience in cloud capabilities and emerging technologies, we design and deploy custom solutions to unique and evolving challenges. Volume employees and their families are our number one priority, while also ensuring our customer's mission and success remain the primary focus and objective.
If you are a motivated individual willing to tackle challenging, and interesting problems in cyber security, big data, and machine learning, come be a part of our dynamic team!
Job Description
Volume Integration is seeking a highly motivated, self-directed professional to fill the role of Data Scientist. The position will be joining our team located at our customer site in Chantilly, VA.
The Data Scientist has the ability to work with big data and various data formats to make data meaningful to the end user. This individual is responsible for working with developers, other data scientists, and various stakeholders to address mission needs. Responsibilities include developing visualizations, modeling data, developing algorithms, working on software libraries, and investigating data questions.
Required Skills and Education:
Bachelor's degree in Computer Science, Information Systems, Engineering, or specialized experience in scientific or technical discipline.
Elasticsearch
Python
Kibana
Demonstrated knowledge of SQL and Relational Databases (MySQL)
Active TS SCI with Polygraph Clearance
Desired Qualifications:
Experience with the following is desired: AWS, Grafana, Java experience and willingness to work on minor contributions to various libraries, MapReduce (EMR) and Avro.
Clearance:
Active TS SCI with Polygraph
Location:
Chantilly, VA
Many Volume positions require an active (or ability to obtain) U.S. Security Clearance, for which the US Government requires US Citizenship. Volume Integration, LLC. is an Equal Opportunity Employer. Employment decisions are made without regard to race, color, religion, sex, sexual orientation, gender identity, national origin, disability, veteran status or other characteristics protected by law.</t>
  </si>
  <si>
    <t>Volume Integration, LLC
4.4</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</si>
  <si>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</si>
  <si>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</si>
  <si>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</si>
  <si>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</si>
  <si>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</si>
  <si>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</si>
  <si>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</si>
  <si>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</si>
  <si>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Frederick, MD</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</si>
  <si>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</si>
  <si>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</si>
  <si>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</si>
  <si>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</si>
  <si>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Seagate Technology, Toshiba</t>
  </si>
  <si>
    <t>Front-End, Back-End, Fullstack Developers &amp; Data Scientist / Researchers - Cleared OR CLEARABLE (Up to 25% Profit Sharing Benefit!)</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</si>
  <si>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We are seeking Cleared or clearable Front-End, Back-End, Fullstack Developers &amp; Data Scientist/Researchers to work in the Aurora, CO area. Candidates should be comfortable operating in all phases of the application lifecycle. Use of industry proven design patterns and open source tools is encouraged, along with a dedication to staying educated on current technology trends.
What Youll Get to Do:
Provide web design and development expertise in support of both new application development tasks and maintenance.
Be part of an agile team where communication skills and the ability to execute within the established development process are paramount to yours and the team's success.
Developers support the entire product lifecycle to include systems engineering and requirement analysis, technical design, system integration, implementation and deployment.
Youll Bring These Qualifications:
Clearance:
There is no clearance requirement to begin employment other than US Citizenship. As a requirement of continued employment you will be required to obtain TS/SCI w/Poly clearance.
Education:
Bachelor's degree in Computer Science or a related major
Experience:
1 to 10+ years of relevant experience
Required Skills:
Knowledge of current web technologies including: Javascript, HTML5, CSS and RESTful APIs.
Experience implementing using a modern Javascript library/framework (e.g. Angular, Bootstrap, SASS, Yarn, NPM, Node, Cesium, OpenLayers, etc.)
Familiarity with Agile software development methodologies
Strong organizational skills and attention to detail
Strong understanding of UI/UX best practices
These Qualifications Would be Nice to Have:
Background in Geospatial Information Systems (GIS) and OGC WMS/WFS
Experience with WebGL
Experience writing automated functional and cross-browser test suites
What We Can Offer You:
For over 55 years, the principles of CACIs unique, character-based culture have been the driving force behind our success.
CACI Named a Top Workplace in Colorado by The Denver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This position description is not an active opening but is representative of positions within CACI that are consistently available. Individuals who apply may also be considered for other positions at CACI.
DACOHP/HJ
CSP-FADE-Software
TH-JOBS!
Job Location
US-Denver-CO-DENVER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</si>
  <si>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</si>
  <si>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</si>
  <si>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</si>
  <si>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</si>
  <si>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</si>
  <si>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</si>
  <si>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</si>
  <si>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
3.5</t>
  </si>
  <si>
    <t>Shire, GlaxoSmithKline, Allergan</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</si>
  <si>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</si>
  <si>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</si>
  <si>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</si>
  <si>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Ellucian, Parchment, College Board</t>
  </si>
  <si>
    <t>Senior Director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</si>
  <si>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</si>
  <si>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Hamilton Porter is a technical recruiting firm that partners with a variety of companies ranging from start-ups to Fortune 500's. We are currently partnered with a multi-billion dollar organization that provides comprehensive marketing, sales, and technology solutions to help insurance companies reach &amp; acquire new customers. Our client has an extremely data-driven approach to business and we are actively helping them find and hire their next Senior Data Scientist. This is a full-time, direct-hire role with our client and it will be located out of their HQ in the Fort Lee, New Jersey area. The data science practice is only growing for our client, this is a fantastic opportunity to drive business intelligence out of raw market data and help take our services and products to new heights!
Day to Day:
As a Data Scientist, you will be a part of a collaborative workspace where you will find new and improved ways for us to use data in our products, operations, and business strategies. You will be responsible for leading new projects and initiatives starting from understanding business to carrying out projects and presenting to stakeholders. In your team, you will have the opportunity to wear many hats and act as a subject matter expert with all things data. You’ll be joining a group of curious, smart, technically-minded yet business-savvy data scientists and analysts looking to make a difference in the company by designing and building out our data decisioning capabilities from the ground up!
Skills Required:
4+ years of experience in a data science role, building predictive algorithms and data products ideally related to marketing, business operations, or customer retention.
Help the business and marketing teams to better understand the LTV of a customer/lead at every stage of the journey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Bonus Points for experience working with Azure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the noise and create a story with data.
Strong organizational skills including time and project management
Thrives in a fast-paced environment that is constantly changing
BS/MS in a quantitative field (Computer Science, Engineering, Mathematics, Statistics, etc.)
Perks of the job:
Competitive Salary ranging from ($125,000 - $160,000) + discretionary bonus
Medical, dental, vision, paid time off/holidays, 401(k), and bonus opportunity
Frequent office events and outings
Employee development programs, conference and training reimbursement
Work from home flexibility on occasion, there is also an office in NYC that can be utilized
Joining a growing and exciting team making a big impact on the business!
Please apply today for consideration. Our client is looking to interview and hire ASAP!</t>
  </si>
  <si>
    <t>Hamilton Porter LLC
5.0</t>
  </si>
  <si>
    <t>Fort Lee, NJ</t>
  </si>
  <si>
    <t>Newport Beach, CA</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</si>
  <si>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</si>
  <si>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</si>
  <si>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</si>
  <si>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</si>
  <si>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West Reading, PA</t>
  </si>
  <si>
    <t>Reading, PA</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</si>
  <si>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</si>
  <si>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</si>
  <si>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</si>
  <si>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</si>
  <si>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Madison, WI</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</si>
  <si>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</si>
  <si>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</si>
  <si>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</si>
  <si>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</si>
  <si>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</si>
  <si>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</si>
  <si>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</si>
  <si>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</si>
  <si>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</si>
  <si>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
4.3</t>
  </si>
  <si>
    <t>Dearborn, MI</t>
  </si>
  <si>
    <t>$48K-$95K (Glassdoor est.)</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</si>
  <si>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</si>
  <si>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</si>
  <si>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</si>
  <si>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</si>
  <si>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</si>
  <si>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</si>
  <si>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</si>
  <si>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</si>
  <si>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</si>
  <si>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</si>
  <si>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</si>
  <si>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</si>
  <si>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</si>
  <si>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Hamilton, NJ</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</si>
  <si>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</si>
  <si>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</si>
  <si>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</si>
  <si>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</si>
  <si>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</si>
  <si>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3.3</t>
  </si>
  <si>
    <t>Woodbridge, NJ</t>
  </si>
  <si>
    <t>Arbella Insurance, Safety Insurance</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</si>
  <si>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</si>
  <si>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</si>
  <si>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</si>
  <si>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</si>
  <si>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</si>
  <si>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</si>
  <si>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</si>
  <si>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</si>
  <si>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Lewes, DE</t>
  </si>
  <si>
    <t>Sr. Scientist, Quantitative Translational Sciences</t>
  </si>
  <si>
    <t>$117K-$206K (Glassdoor est.)</t>
  </si>
  <si>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</si>
  <si>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</si>
  <si>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</si>
  <si>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</si>
  <si>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
3.4</t>
  </si>
  <si>
    <t>Hamilton, Bermuda</t>
  </si>
  <si>
    <t>Excel / VBA / SQL Data Analyst</t>
  </si>
  <si>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</si>
  <si>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</si>
  <si>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Springfield, MO</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</si>
  <si>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</si>
  <si>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</si>
  <si>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</si>
  <si>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With one application you can be considered for thousands of tech roles from leading companies on Seen.
Seen by Indeed is a free service that connects you to opportunities that take you further in your career.
Join today to be seen and make your mark in your next tech role.
With just one application, we'll show you off to hundreds of employers once your profile is approved.
Seen matches you to opportunities based off where you've been and where you want to go in your career.
Talk to career coaches for free to help you set your best foot forward whether it be during the interview process or during a promotion.
By creating an account, you agree to Indeed's Terms of Service, Cookie Policy and Privacy Policy.</t>
  </si>
  <si>
    <t>Seen by Indeed</t>
  </si>
  <si>
    <t>Austin, TX</t>
  </si>
  <si>
    <t>VP, Data Science</t>
  </si>
  <si>
    <t>$83K-$166K (Glassdoor est.)</t>
  </si>
  <si>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</si>
  <si>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</si>
  <si>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Westlake Village, CA</t>
  </si>
  <si>
    <t>Lending</t>
  </si>
  <si>
    <t>Nationstar Mortgage, Caliber Funding, Quicken Loans</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</si>
  <si>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</si>
  <si>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</si>
  <si>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</si>
  <si>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Burbank, CA</t>
  </si>
  <si>
    <t>Radar Data Analyst</t>
  </si>
  <si>
    <t>$42K-$76K (Glassdoor est.)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</si>
  <si>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</si>
  <si>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</si>
  <si>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Torch Technologies, American Systems</t>
  </si>
  <si>
    <t>Primary Function: Data Science application areas span across Recommender Systems, Inventory optimization Solutions, Search etc. Projects often encompass research, problem solving, model development, testing, scaling and implementing in production. Sr. Data Scientists help develop dynamic solutions using statistical, machine learning and deep learning methodologies. They are responsible for conceptualizing, developing and deploying data science solutions across multiple business areas and are expected to lead one of the work streams in a project with minimal supervision.
Principal Duties &amp; Responsibilities:
• Participate in end to end data science project lifecycle - data mining and exploration, model development and evaluation, solution deployment in production, measurement and tracking;
• Use machine learning, deep learning and statistical analytical techniques to create scalable solutions for business problems;
• Conduct analysis of text data to understand the relationship between product assortment and user search queries, industries, and job functions;
• Transform data into actionable insights and recommendations, and present clear and concise results;
• Collaborate with cross-functional teams and communicate results and ideas to key decision makers;
• Design, validate and evaluate solutions using R, Python, SQL and other programming tools
Preferred Education &amp; Experience:
• Masters' / PhD degree in a technical / quantitative field required (data science, computer sciences, statistics, mathematics etc.)
• 3+ years of relevant work experience
• Expert level usage of SQL
Advanced skills to work with large, complex, and disparate data (accessing, connecting, and analyzing)
• Demonstrable proficiency in coding (Python, R, Spark, Scala) and programming concepts
• Ability to build, test, and validate machine learning and deep learning applications including but not limited to, Regression, Classification, Decision Trees, Bayesian, Clustering, CNN, LSTM, Text Mining etc.
• Experience in working with version control tools like github / bitbucket and writing shell scripts
• Experience TensorFlow, Keras or similar tools preferred
• Experience with recommender systems is a plus
• Ability to mine and explore data to derive insights and business value from data
• Strong analytical and problem-solving skills • Ability to handle multiple priorities against deadlines</t>
  </si>
  <si>
    <t>Quality Control Scientist</t>
  </si>
  <si>
    <t>Position Summary:
The Quality Control Scientist will provide oversight of contract analytical labs and manufacturers. This includes, review of analytical data from release and stability studies and review of method validation protocols and reports. The candidate should have a strong understanding of cGMPs and relevant ICH and FDA regulatory guidelines. Prior hand-on experience working in a QC lab and thorough understanding of root cause analysis for investigations is required. This position will interact and work closely with cross-functional teams, including, manufacturing, quality assurance and regulatory.
Responsibilities:
Review analytical data packages generated during GMP release/stability testing of drug substance and drug product at the contract manufacturing sites
Assist in investigations and formulate a plan to identify/confirm root cause for anomalous results
Write and/or review method validation and transfer protocols and reports
Write and/or review protocols and reports related to stability studies as well as prepare tables summarizing results from stability studies
Track and trend release and stability data for batch analysis and shelf life establishment
Initiate change control for internal specifications and regulatory documents
Evaluate and perform risk assessment for change control documents provided by the contract manufacturing sites
Manage reference standard program for drug substance, impurities and degradants
Qualifications:
B.S. or M.S in analytical chemistry or related scientific disciplines with 5+ years of experience in analytical development with minimum of 3+ years of experience in quality control
Skills, Knowledge &amp; Abilities:
Hands-on proficiency and problem-solving skills with chromatographic techniques e.g. HPLC, UPLC and GC. Familiarity with mass and UV/VIS spectroscopic techniques is an advantage
Prior experience in interacting with contract labs and manufacturing sites is a plus
Hands-on experience with method validations and transfers in support of pharmaceutical manufacturing
Proficiency in performing root cause analysis for investigation
Experience with iStability software is a plus
Passion for learning, creating, relating, communicating, and leading cross functional teams
Excellent verbal and written communication skills
Experience in a start-up environment preferred
Must be pro-active team player, flexible, and open to change
Working Conditions: Will work from the Company’s San Francisco Bay Area office, with additional travel as required to oversee the virtual development and manufacturing network (estimated at 25%).
Physical Demands and Work Environment:
This is largely a sedentary role; however, some filing is required. This would require the ability to lift files, open filing cabinets and bend or stand on a stool as necessary.
This job operates in a professional office environment and routinely uses standard office equipment such as computers, phones, photocopiers, filing cabinets and fax machines.
Benefits and Perks: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#LI-CB1</t>
  </si>
  <si>
    <t>AWS Data Engineer</t>
  </si>
  <si>
    <t>AWS Data Engineer Northern, VA
AWS Data Engineer
Minimum Requirements
Active SECRET clearance preferred; Clearable US Citizen with NAIC (National background check) may also apply
5 years Data Engineering experience AND a BA Degree in Computer Science, Engineering, Math, Sciences, or equivalent; 4 years of additional relevant experience may be substituted for education.
Working knowledge of agile software development, DevSecOps, and AWS native solutions including API Gateway, S3, and Lambda is required.
Preferred Experience
Knowledge of several of the following areas is desirable: DevSecOps, Active Server Pages, JavaScript, Python, HTML, and AWS native applications including S3, WAF, API Gateway, Lambda, CloudFront, DynamoDB, Transcribe, Athena, Simple Queue Service, QuikSight, CloudWatch, CloudTrail, KMS, and Cognito.
Job Duties
Provide development support to the Scrum Master in an agile software development environment in AWS.
Works as a key member of an AWS native solution software development team and works to identify risks and bottlenecks associated with big data environments.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Position Details
Location – Arlington, Virginia
Travel Required – N/A
If travel is required, how much? 0%
Work Schedule (Shift etc.): Day Shift
Authorization to work in US required
8570 Requirements: N/A
NuWave Solutions is an EOE AA M/F/Vet/Disability
Tagged as: AWS Data Engineer</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</si>
  <si>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</si>
  <si>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</si>
  <si>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</si>
  <si>
    <t>Deep Learning/Computer Vision Scientist</t>
  </si>
  <si>
    <t>Job Description:
The AI and Data Science team uses cutting edge tools and technologies to solve business problems in the areas of IoT and predictive analytics, computer vision, and deep learning. Our Data Scientists are empowered by our massive Spark and GPU clusters where they can use tools like Python, Tensorflow, Keras, OpenCV, PyTorch, mxnet, etc. to uncover the secrets of the data and create robust algorithms at enterprise scale.
Principal Duties:
Design, develop, and implement novel computer vision algorithms for unique use cases.
Design and build novel/custom CNN architectures.
Evaluate accuracy and quality of the designed models as well as data sources.
Stay up to date with the latest models and changes in the technology.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in computer vision, computer science, deep learning fields or proven qualifications
Technical Skills Required:
Excellent knowledge of Python
Industry experience with TensorFlow, Keras and/or PyTorch
Industry experience with image processing using Deep Learning (semantic segmentation, object detection, classification)
Familiarity with various CNN architectures (VGG16, ResNet, MobileNet, etc)
Experience with traditional image processing techniques (e.g. use of OpenCV, skimage)
Experience with deployment to the edge devices (jetson nano or similar technologies) is a plus
Education:
Masters required, Ph.D. preferred in following fields:
Preferred Majors: Computer Science, Electrical Engineering, Engineering Statistics, Engineering - Systems Engineering, Mathematical Sciences - Applied Mathematics, Physics</t>
  </si>
  <si>
    <t>Aptonet Inc
5.0</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</si>
  <si>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</si>
  <si>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</si>
  <si>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</si>
  <si>
    <t>Karyopharm Therapeutics Inc.
2.9</t>
  </si>
  <si>
    <t>Newton, MA</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</si>
  <si>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</si>
  <si>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</si>
  <si>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</si>
  <si>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</si>
  <si>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</si>
  <si>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</si>
  <si>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</si>
  <si>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</si>
  <si>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</si>
  <si>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</si>
  <si>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</si>
  <si>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Lafayette, LA</t>
  </si>
  <si>
    <t>Data Systems Specialist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</si>
  <si>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The Data Systems Specialist will be responsible for developing and managing applications and interfaces for the capture and reporting of cGMP manufacturing and lab-based data as well as recommending and implementing changes to systems. The candidate will assist in defining a global data management strategy, provide input into the long-term direction of data applications, and assist with data mining and analysis requests from groups within Technical Operations.
The position requires expertise in programming (SQL, JavaScript, other languages as applicable) and HTML. Familiarity with data historians (e.g. OSIsoft PI), Oracle databases, and biotech applications (e.g. BIOVIA Discoverant) are desired. Experience with Statistical Process Control, multivariate analysis (e.g. Discriminant Analysis, Partial Least Squares Regression), development of statistical models (e.g. Monte Carlo simulations), or Business Data Analyst experience is a plus.
The candidate must unite strong programming and technical skills with a knowledge of processes for the manufacture of biologics, an understanding of cGMP, process development, validation and tech transfer. The individual must have strong interpersonal skills, and a proven ability to work independently in a dynamic, multidisciplinary environment.
RESPONSIBILITIES
Managing and improving existing data management tools and applications including web-based capture and trending of cGMP and lab-based data tools by gathering user requirements, designing architecture and developing code.
Project cycle management and execution for supported application improvements.
Assists in defining a global data management strategy and data application vision.
Support routine requests for data mining and complex data analysis.
Work independently while supporting and interfacing with multiple groups including Manufacturing Sciences, Process Sciences, Manufacturing, IM, Quality, Automation, Validation, &amp; Facilities.
Prepares operating instructions, documentation and training materials as well as delivers training on developed and supported systems.
We are an equal opportunity employer and all qualified applicants will receive consideration for employment without regard to race, color, religion, sex, national origin, disability status, protected veteran status, or any other characteristic protected by law.</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</si>
  <si>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</si>
  <si>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</si>
  <si>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</si>
  <si>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</si>
  <si>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</si>
  <si>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</si>
  <si>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</si>
  <si>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</si>
  <si>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</si>
  <si>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</si>
  <si>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</si>
  <si>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Data Engineer 4 - Contract (Remote)</t>
  </si>
  <si>
    <t>Purposes
This is a contract, remote position that is part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Possess and utilize vast knowledge, specific to the data field, to complete significant assignments
Maintain a strong understanding of the supported business processes
Gather and document requirements for the data warehouse
Contribute to the design of Star Schema data models
Create and support ETL jobs, pulling data from various source systems and loading data into the data warehouse
Contribute to the design of semantic layer to support end-user self-service
Build complex reports using SQL Server Reporting Services (SSRS)
Create complex dashboards using Microsoft Power BI or Tableau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Master’s degree preferred
Work Experience:
6+ years of data warehouse experience
1+ years of industrial grade experience in data science, including machine learning and NLP
Some experience evaluating industrial grade experience in data science, including machine learning and NLP
Successfully contributed to the completion of multiple impactful experiences contributing to the successful completion of multiple data science projects end to end, from idea generation to implementation in production systems (warehouse, or applications)
Considerable professional experience in data analysis and report design/development
Demonstrated Skills and Abilities:
Highly effective communicator; both written and verbal
Strong troubleshooter
Demonstrated ability to work under pressure and resolve complex problems
Proven experience in presentation/interface creation
Extensive knowledge of engineering best practices
Strong operational understanding and discipline
Ability to resolve security issues and requests and implement improvements
Advanced dimensional data modeling skills
Ability to quickly learn new tools and technology
Strong problem solving, analytical, and diagnostic skills
Advanced documentation, presentation, and communication skills
Great in developing ETL code, can manage the ingestion and cleansing of large sets of structured and unstructured data
Knows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</si>
  <si>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UX Data Scientist (Python)</t>
  </si>
  <si>
    <t>JOB DESCRIPTION:
Summary
As the Data Scientist on the Experience Research Team you will bring the power of our data to our team.
The analytics you deliver will strategically advance how Client ideates, builds, measures, and improves its own products.
You will use your quantitative skills to analyze disparate user data sources (e.g., NPS, Social Media, Behavioral data, Product feedback, User reported data) to present comprehensive views of user experience.
What Success Looks Like in the Role
You inspire those around you to be obsessed with data and the stories you can tell. You love turning data into insights. You thrive when people take-action on the insights you provide. You work effectively cross-team and you understand the importance of building strong relationships and earning trust and credibility. You have successfully helped this organization harness the power to tell our own stories with our own data.
Ideal years of Experience: 3-5 years
Responsibilities
Designs, develops and programs methods, processes, and systems to consolidate and analyze unstructured, diverse “big data” sources to generate actionable insights and solutions to support our own programs.
Interacts with product and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Be an internal leader in basic statistics including descriptive statistics, correlation and regression.
Must have skillsets:
• 3+ years work experience
• Strong quantitative analytical skills; with statistical analysis competence in techniques such as correlation, regression, KPI metric development, segmentation modeling and algorithms
• Fluent in either Python or R, able to query data using SQL, has experience working with cloud based computing platforms and big data tools.
• Experience in data mining, advanced data manipulation, machine learning and statistical analysis.
• Experience with data visualization and communication projects using software like Tableau
• Strong verbal and written communication skills to present analysis and insights including trends and opportunities to stakeholders and the business
• Believes in eating one's own dog food and using that experience to drive the creation of exceptional customer facing products
• High standard of detail, excellence, professionalism, and role model behavior
• Master’s Degree in Business Analytics, Data Analytics, or Data Science, with a BA/BS in Economics, Finance, Management, Marketing or Social Science
CONTACT INFORMATION:
Alan Bui
Alan@OSIengineering.com
408-550-2800 x 106
OSIJOBS</t>
  </si>
  <si>
    <t>OSI Engineering
4.4</t>
  </si>
  <si>
    <t>Campbell, CA</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</si>
  <si>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</si>
  <si>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</si>
  <si>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</si>
  <si>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</si>
  <si>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FLURRY, Chartboost</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</si>
  <si>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</si>
  <si>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</si>
  <si>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</si>
  <si>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</si>
  <si>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</si>
  <si>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</si>
  <si>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Karma, LendUp, SoFi</t>
  </si>
  <si>
    <t>The $21B Powersports market (motorcycles, ATVs, UTVs, PWCs, snowmobiles) is all about fast and fun, but the purchasing process is slow and frustrating. Octane enables consumers to live their passion by making powersports purchases instant, seamless, and widely available. Octane launched a credit product, branded as Roadrunner Financial, in 2016 to provide financing to prime and near-prime consumers who have historically been underserved by incumbent banks, expanding coverage to 50% of responsible consumers. Together with our automated underwriting and digital buying experience, Octane and RoadRunner cut the time to close a transaction from hours to minutes.
The market is choosing the Octane solution, as evidenced by ~25% of powersports merchants active on our platform (up 50% Y/Y), annualized origination run rate that is up over 3 X Y/Y. We are both the platform and the lender, which means we have both high growth and positive unit economicsrare for a fintech. We have raised &gt;$100M in venture capital from leading investors such as IA Ventures, Valar Ventures, and Contour Venture Partners.
Octane Lending is looking for a Senior Data Engineer to focus on facilitating our company's data needs. Data is the fuel that we use to drive decisions for the company. From informing credit policy to creating product enhancements to updating servicing protocols, availability and accessibility of data is critical. As a Senior Data Engineer, you will collaborate with a team to architect a data infrastructure that is stable and scalable to support data analytics, reporting, and visualization. Your input and contribution will have direct impact on our future data strategy and our technology roadmap.
Specifically, you will:
Expose a variety of data sources into a centralized data warehouse capable of supporting analytics, reporting, and visualization
Build and manage ETL processing that is efficient, scalable, and performant
Design and implement secure and auditable cloud based data infrastructure
Test and optimize data architecture performance
Collaborate with teammates and internal teams to improve products
Review code and fix bugs
Mentor junior team members to follow engineering best practices
Requirements
5+ years experience working in software and data engineering
Extensive knowledge of ETL processing, data pipelines, and data warehouses
Proficiency with Python
Experience using Spark and SQL
Experience using AWS or other cloud services provider
Experience working with data that has regulatory, privacy, auditing, and security requirements (ideally in the Consumer Lending Industry)
Benefits
Robust Health Care Plans (Medical, Dental &amp; Vision)
Generous Parental Leave
Up to 5 weeks PTO (self-managed)
Retirement Plan (401k) with Company contribution
Educational Assistance/Tuition Reimbursement up to $3K/year
Life Insurance (Basic, Voluntary &amp; AD&amp;D)
Short Term / Long Term Disability &amp; Life insurance
Pre-Tax Commuter Benefits
Office snacks, full fridge, and drinks
Weekly catered Lunches
Monthly team outings
Fun company outings like bowling, yoga, cycling, mixology, cooking classes, &amp; more!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</si>
  <si>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Octane
4.2</t>
  </si>
  <si>
    <t>Pharmacovigilance Scientist (Senior Pharmacovigilance)</t>
  </si>
  <si>
    <t>We are looking for enthusiastic and talented individuals who thrive on challenge and change, and who want to make a difference through the delivery of results.
About the role
This role will lead US-based pharmacovigilance, responsible for global PV activities including overseeing processing safety data, leading the process for safety signal management activities, aggregate reports responding to safety questions from internal and external stakeholders, reviewing medical and scientific literature for safety information, and supporting Clinical Trial PV medical activities. Assist with cross-functional teams on relevant global safety regulations and guidelines; data output and analyses; and product specific information.
Responsibilities
Leads the signal management process (i.e., signal tracking, leading review meetings, etc.) for assigned product(s) and evaluates safety data and signals as part of ongoing pharmacovigilance activities. This includes synthesis of data from multiple sources and authoring signal evaluation reports.
Leads signaling review process and product Safety Management Team (SMT) meetings.
Manages literature review for safety information.
Collaborates with Global Safety MDs for assigned investigational studies including clinical trial activities (protocol review, ICF review, etc.) safety committee management, data analysis, signal detection, ad hoc requests and other product activities, as assigned.
Leads the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and Risk Management Plans (RMPs).
Participate Inspection readiness and compliance PV related activities.
Required Experience
Bachelor’s Degree in biologic or natural science; or health case discipline. Advanced degree (PhD, MPH, NP, PharmD, etc.) highly preferred.
3 years Pharmacovigilance experience preferred,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
Demonstrates leadership and interacts collaboratively and effectively in a team environment (including Safety, Clinical Development, Medical Affairs, Clinical Operations, and Regulatory), as well as with external stakeholders.
Leads and conducts, independently and/or collaboratively, all aspects of substantive projects such as signaling, authoring of aggregate data reports, and responses to regulatory agency requests. Oversees and mentors less experienced PV Scientist staff.
Applies clinical judgment to interpret case information and collaborate with PV MDs.
Strong Pharmacovigilance and drug development foundation, including knowledge of applicable clinical trial safety regulations and post-marketing safety regulations.
Strong knowledge of case processing, expedited reporting rules, and safety database concepts.
Strong organizational skills, including the ability to prioritize independently.
Basic knowledge of common data processing software (EXCEL, PowerPoint, Microsoft Word, Business Objects). Knowledge of common safety database systems.
Able to work effectively as part of a team.
Excellent attention to detail.
Ability to deliver within established timelines.
Join Us!</t>
  </si>
  <si>
    <t>Greenwich Biosciences
4.6</t>
  </si>
  <si>
    <t>Carlsbad, CA</t>
  </si>
  <si>
    <t>Data Science Manager</t>
  </si>
  <si>
    <t>Decode_M
https://www.decode-m.com/
Data Science Manager : Job Description
We’re hiring a Data Science Manager in our New York office to lead Decode_M’s Data Science team in developing new solutions for our clients and advancing the science of momentum through our proprietary product.
This position, based in New York City, requires an interest in managing Decode_M’s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</si>
  <si>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Decode_M</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</si>
  <si>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</si>
  <si>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</si>
  <si>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</si>
  <si>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</si>
  <si>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Highland, CA</t>
  </si>
  <si>
    <t>Gambling</t>
  </si>
  <si>
    <t>Arts, Entertainment &amp; Recreation</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</si>
  <si>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</si>
  <si>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</si>
  <si>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</si>
  <si>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</si>
  <si>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Burleson, TX</t>
  </si>
  <si>
    <t>Arlington, TX</t>
  </si>
  <si>
    <t>GSN Games is looking for a Senior Data Scientist to join our team in San Francisco.
What You’ll Do
The GSN Data Science team delivers machine-learning based tools, products and insights that help to move the needle in the business of our games. You will be a key member of the larger Data Organization, and other members of the Data Engineering, Data Analytics and User Research teams to conceptualize, develop and roll-out ML-based products and features. You will also be critical in informing our ML platform roadmap and infrastructure, testing new products on the market and ensuring our big data technology stays cutting edge. This is an exceptional opportunity to apply Data Science, Software Engineering, and organizational skills to drive actionable insights across a portfolio of games.
You Will:
Collaborate with other data scientists and data analysts to build, tune, and optimize machine learning models to optimize all aspects of the business, including LTV, churn prediction, payer propensity, AB test suite, topic modeling/classification, fraud detection, etc. just to name a few.
Collaborate with the Data Engineering team on key Big Data Initiatives to ensure our platform is, and remains, cutting edge. This includes working with new offerings on AWS, GCP/BigQuery, Vertica and Spark technologies.
Partner with game studios to solve business-critical questions. Sometimes these questions are brought to us, and sometimes we bring these questions to the game teams.
Proactively explore the data to find new insights and opportunities for growth and optimization.
Help develop best practices with data and analytic techniques across the game studios.
Keep up with industry trends and developments, and make sure our technologies are cutting edge.
About You:
3-5 years experience working in data technology, several of those in Machine Learning.
Strong background in probability, statistics, and machine learning, with a broad (generalist) understanding of techniques for different applications.
Fluent in Python.
Working knowledge of Amazon Web Services &amp; Google Compute Platform.
Strong hands-on experience with SQL.
Experience with A/B testing and other forms of causal inference, and good skills in data visualization.
Excellent communication skills.
BS in a quantitative field such as math, physics, economics, or computer science (MS preferred)
Bonus points for experience in games.</t>
  </si>
  <si>
    <t>GSN Games
4.5</t>
  </si>
  <si>
    <t>Video Games</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</si>
  <si>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</si>
  <si>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</si>
  <si>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</si>
  <si>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</si>
  <si>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Hoopeston, IL</t>
  </si>
  <si>
    <t>Flower Mound, TX</t>
  </si>
  <si>
    <t>Senior Research Scientist-Machine Learning</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</si>
  <si>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</si>
  <si>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Data Engineer with R</t>
  </si>
  <si>
    <t>Data Engineer with R
-Contract Role in Atlanta, GA
Our client, a prestigious consulting firm is seeking a data Engineer to join their office in Atlanta, Georgia. The candidate will be migrating SPSS code to an R infrastructure. Must be able to be self-directed and debug the code. The company is looking for someone from an IT/computer science background.
Responsibilities:
Migrating tens of thousands of lines of legacy SPSS code to R
Extensive debugging of code to ensure quality control
Detailed documentation of the methodology and process at each step of migration
Qualifications:
1-2 years of programming experience especially in R
Experience analyzing large datasets, ETL; Any database experience is preferred
Knowledge on statistical analyses (descriptive statistics, cluster analysis etc.) is a plus
Self-starter, ability to work independently and solution-oriented mindset
#redstream</t>
  </si>
  <si>
    <t>Redstream Technology
4.1</t>
  </si>
  <si>
    <t>Georgia Southern, GA</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</si>
  <si>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</si>
  <si>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</si>
  <si>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</si>
  <si>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</si>
  <si>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</si>
  <si>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</si>
  <si>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</si>
  <si>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</si>
  <si>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</si>
  <si>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Knoxville, TN</t>
  </si>
  <si>
    <t>Gas Stations</t>
  </si>
  <si>
    <t>TravelCenters of America, Love's Travel Stops &amp; Country Stores, Wawa</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</si>
  <si>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</si>
  <si>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</si>
  <si>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</si>
  <si>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</si>
  <si>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</si>
  <si>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</si>
  <si>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</si>
  <si>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Data Engineer 5 - Contract</t>
  </si>
  <si>
    <t>Purposes
This is a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Maintain a strong understanding of the supported business processes
Gather and document requirements for the data warehouse
Design dimensional Star Schema data models
Create and support all ETL jobs pulling data from various source systems and loading data into the data warehouse
Create semantic layer to support end-user self-service
Build complex reports using SQL Server Reporting Services (SSRS)
Create complex dashboards using Microsoft Power BI or Tableau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Master’s degree preferred
Work Experience:
8+ years of data warehouse experience
3+ years of industrial grade experience in data science, including machine learning and NLP
Experience evaluating industrial grade experience in data science, including machine learning and NLP
Proven track record of completing multiple data science projects end to end, from idea generation to implementation in production systems (warehouse, or applications)
Extensive professional experience in data analysis and report design/development
Professional experience in presentation/interface creation
Demonstrated Skills and Abilities: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Expert dimensional data modeling skills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</si>
  <si>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Staff Scientist-Downstream Process Development</t>
  </si>
  <si>
    <t>$49K-$113K (Glassdoor est.)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</si>
  <si>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</si>
  <si>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</si>
  <si>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</si>
  <si>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</si>
  <si>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</si>
  <si>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</si>
  <si>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Transportation Management</t>
  </si>
  <si>
    <t>C.H. Robinson, Total Quality Logistics, Coyote Logistics</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</si>
  <si>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</si>
  <si>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</si>
  <si>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</si>
  <si>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Boeing, Northrop Grumman, Raytheon</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</si>
  <si>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</si>
  <si>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</si>
  <si>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</si>
  <si>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</si>
  <si>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</si>
  <si>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Business Data Analyst, SQL</t>
  </si>
  <si>
    <t>$44K-$86K (Glassdoor est.)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</si>
  <si>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</si>
  <si>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Fareportal
3.8</t>
  </si>
  <si>
    <t>Expedia Group, Orbitz Worldwide, Priceline.com</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</si>
  <si>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</si>
  <si>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</si>
  <si>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</si>
  <si>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</si>
  <si>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</si>
  <si>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</si>
  <si>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</si>
  <si>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ATL - Data &amp; Analytics (DA)</t>
  </si>
  <si>
    <t>Overview
At a lot of organizations, it is hard to stand out. Everyone is working on the same projects; creating and testing as fast and efficiently as humanly possible. Don’t get lost in the crowd. Team Daugherty offers the opportunity to work on something different. With every project comes the unique opportunity to showcase your skills.
Team Daugherty is looking to grow the Data and Analytic space here in Atlanta. Potential roles could include: Informational Architect, Information Analyst, Data Engineer, Data Scientist,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Naïve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</si>
  <si>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Daugherty Business Solutions
4.3</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</si>
  <si>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</si>
  <si>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</si>
  <si>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</si>
  <si>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</si>
  <si>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3.1</t>
  </si>
  <si>
    <t>San Mateo, CA</t>
  </si>
  <si>
    <t>Seoul, South Korea</t>
  </si>
  <si>
    <t>Blizzard Entertainment, Riot Games, Electronic Arts</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</si>
  <si>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</si>
  <si>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</si>
  <si>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</si>
  <si>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</si>
  <si>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</si>
  <si>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</si>
  <si>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Dayton Freight Lines, Inc.
4.3</t>
  </si>
  <si>
    <t>Dayton, OH</t>
  </si>
  <si>
    <t>Trucking</t>
  </si>
  <si>
    <t>Old Dominion Freight, Pitt Ohio Express</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</si>
  <si>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</si>
  <si>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</si>
  <si>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</si>
  <si>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Parlier, CA</t>
  </si>
  <si>
    <t>San Luis Obispo, CA</t>
  </si>
  <si>
    <t>Social Assistance</t>
  </si>
  <si>
    <t>$48K-$90K (Glassdoor est.)</t>
  </si>
  <si>
    <t>Why TrueAccord?
Debt collection is failing consumers. Every year, 77 million Americans have negative experiences with the collections process, and they deserve a better approach - one that is more relevant, more digital, and less abrasive. That’s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“Why” but also “So What”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“What if”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</si>
  <si>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</si>
  <si>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$34K-$64K (Glassdoor est.)</t>
  </si>
  <si>
    <t>Data Analyst
Do you love data? Do you thrive on digging for info to answer complex questions and solve head-scratching problems? If you say yes, you might be part of the next generation of data scientists we’re looking for! This entry-level position will assist in prepping raw data for analysis, running and monitoring statistical models, and preparing findings for internal and external use.
The role
No two days at Suds Creative are the same, but in general you can expect to:
•Use statistical methods to analyze data and generate useful business reports
•Work with our management team to create a prioritized list of needs for each business segment
•Identify and recommend new ways to gain revenue by streamlining analytic processes
•Use data to create models that depict trends in the customer base and the consumer population as a whole
•Work with departmental managers to outline the specific data needs for each business method analysis project
You’re most likely to succeed in this role if you:
•Have 1-3 year of experience in data management
•Are a self-motivated, autonomous problem solver
•Understand data work is 80% prep–the successful candidate must know that when developing new tools, brute force may be required to shape the data
•Have a high degree of comfortability in Excel
•Have functional knowledge of various statistical tools (Regression, ANOVA, ARIMA, Clustering, and PCA)
•Bring to the table natural curiosity and the ability to adapt models to the available data
Nice to haves:
• Background in mathematics, finance, statistics or business
• Proven track record of communicating complex findings in a digestible format
• SQL database management expertise
• Experience with R-Studio, Rattle, Alteryx, Tableau, SPSS, or Python
•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</si>
  <si>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</si>
  <si>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Meridian, ID</t>
  </si>
  <si>
    <t>Akron, OH</t>
  </si>
  <si>
    <t>System and Data Analyst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</si>
  <si>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’50 Providers to Watch’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Bachelor’s degree in Information systems, Accounting or a related field
1-3 years’ experience with D365 F&amp;O or Microsoft Dynamics AX (preferably from Microsoft implementation firm)
Self-motivated with a desire to learn new things and take on new responsibilities as the business progresses
Bachelor’s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VLOOKUP’s, etc.)</t>
  </si>
  <si>
    <t>Corcentric
3.7</t>
  </si>
  <si>
    <t>Cherry Hill, NJ</t>
  </si>
  <si>
    <t>Data Science Intern</t>
  </si>
  <si>
    <t>Data Science Intern
Job Title
Data Science Intern
Job
ID
27384298
Duration
Location
Columbia,
MD
Other Location
Description
Blend360 Partners is looking for a part time intern to help our Data Scientists with a variety of deliverables
Blend360 is an award-winning marketing and analytic consulting firm and has provided services to some of the world’s best known and most respected brands. Blend360 delivers through onsite/offsite models on highly strategic marketing and analytic projects. Blend 360s’ expert Data Scientists develop solutions for our Fortune 500 clients to help determine their most valuable customers, define the optimal mix for customer rewards and loyalty, and create the right customer contact and channel strategy. Coupled with our Marketing Services, Blend360 measures the success of our clients marketing campaigns and optimizes their ROI.
Skills required: Excel
Tasks: Help out with entering data and tracking financial results.a variety a data analytic tasks
Time commitment 10-20 hours / week.
Ideal candidate would be an student in business or finance, with strong analytics skills. Additional tasks related to marketing and business analytics could also be part of the internship.
This position is onsite at our office in Columbia, MD</t>
  </si>
  <si>
    <t>Blend360
4.6</t>
  </si>
  <si>
    <t>Columbia, MD</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</si>
  <si>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</si>
  <si>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candidate’s resume is evaluated against a strict set of requirements defined by the government client. For a candidate to be found “minimally qualified”,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</si>
  <si>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</si>
  <si>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Environmental Scientist</t>
  </si>
  <si>
    <t>JOB SUMMARY:
The Environmental Scientist will utilize their knowledge to participate in collecting, synthesizing, and documenting data from investigated areas and assisting in the preparation of project documentation, in addition to providing field support as needed including field site supervision. Personal initiative and critical thinking skills are essential to complete job duties with minimal guidance. Assignments are deadline driven so must be able to set priorities, take ownership of projects, work efficiently, and provide a consistent level of high quality in a high-pressure environment.
ESSENTIAL FUNCTIONS:
Conduct and oversee environmental activities associated with construction and remediation projects in accordance with state and federal regulatory guidelines and as directed by Project Management staff.
Adhere to schedule and financial objectives, controlling time and expenditures to achieve project goals.
Work with environmental technicians and other technical staff in data collection, site remediation and construction, and evaluation of data collected in support of construction and environmental restoration objectives.
Provide scientific and technical guidance, support, coordination, and oversight to project staff preparing written project documentation.
Review and document the processes necessary to obtain environmental permits, licenses, and other requirements necessary to achieve environmental restoration project objectives.
Review and provide documentation of technical standards, guidelines, policies, and formal regulations to ensure proposals meet all appropriate requirements.
Prepare charts or graphs from data samples, providing summary information on the environmental relevance of the data.
Determine data collection methods to be employed in site surveys and investigations.
Conduct site visits, audits, or inspection to ensure operations are compliant.
Ability to work in a constant state of alertness and in a safe manner.
Perform other duties as assigned.
Job Requirements
KNOWLEDGE, SKILLS, &amp; ABILITIES:
Knowledge of laws, legal codes, government regulations, executive orders, and agency rules governing environmental projects and programs.
Knowledge of the practical application of science and technology.
Ability to identify complex problems and review related information to develop and evaluate options and implement solutions.
Ability to use scientific rules and methods to solve problems and logic and reasoning to identify the strengths and weaknesses of alternative solutions, conclusions, or approaches to problems.
Ability to work in a team environment.
Ability to take personal initiative, and to perform duties with minimal guidance and supervision.
Ability to think critically.
Ability to read and interpret scientific and technical documents.
Ability to write technical reports and correspondence.
Ability to provide a consistent level of high quality in a high-pressure environment.
Ability to add, subtract, multiply, and divide using whole numbers, common fractions, and decimals.
Ability to operate a motor vehicle in a safe and efficient manner.
SUPERVISORY RESPONSIBILITIES
This position has no supervisory responsibilities.
QUALIFICATIONS
Bachelor of Science Degree in Physical or Environmental Science or other related discipline required.
Master’s Degree in Environmental Science preferred.
Minimum of 5 years’ experience working on environmental projects with the demonstrated ability to prepare work plans, conduct work while managing and directing projects and subcontractors, and author reports.
Must meet ADEC’s definition of a Qualified Professional.
40-hour Hazardous Waste Operations certificate preferred.
Hazardous Waste Operation and Emergency Response training with current 8-hour refresher preferred.
Working knowledge of 18 AAC 75 (ADEC Oil and Hazardous Substances and Pollution Control Regulations), 18 AAC 78 (ADEC UST Regulations) and the ADEC Draft Field Sampling Guidance Manual preferred.
OSHA 30-Hour certificate preferred.
Experience in federal government projects highly desired.
Current state driver’s license and must be qualified to operate a vehicle under the conditions of the company’s Driving Policy.
Ability to pass a drug, driving and background screening.
WORKING CONDITIONS:
Blend of field assignments outdoors, which may require several days to weeks in generally remote locations, and office setting.
The majority of the field assignment work will occur during the summer.
Outdoor conditions may be subject to changes in weather conditions and noise levels.
May require travel in helicopter aircraft, motor vehicles, ATVs and/or watercraft for periods of days to weeks, generally in remote locations.
Must be willing and able to travel and work long hours to support rigorous timelines
PHYSICAL/VISUAL/MENTAL/ENVIRONMENTAL DEMANDS:
The demands described here are representative of those that must be met by an employee to successfully perform the essential functions of this job.
Potentially working at contaminated sites
Standing and stooping for prolonged periods of time, using hands/fingers requiring dexterity with good hand-eye coordination and motion control for handling equipment in the field.
PHYSICAL EFFORTS
Frequent: Sitting, Standing, Walking, Bending Over, Talking, Lifting 10 lbs. or less, Carrying 10 lbs. or less
VISUAL ACUITY
Frequent: Distance Vision, Ability to Adjust Focus
Continuous: Close Vision, Color Vision, Peripheral Vision, Depth Perception
MENTAL EFFORTS
Frequent: Using Effective Verbal and Written Communication, Handling Stress &amp; Emotions, Concentrating on Tasks, Discriminating Colors, Remembering Details, Adjusting to Changes
Continuous: Thinking Analytically, Making Decisions, Examining/Observing Details
ENVIRONMENTAL FACTORS
Frequent: Working with Others and Working Alone
PREFERENCE STATEMENT:
Preference will be given to Calista shareholders and their descendants and spouses, and to shareholders of other corporations created pursuant to the Alaska Native Claims Settlement Act, in accordance with Title 43 U.S. Code 1626(g) and Title 42 U.S. Code 2003-2(i).
Additionally, Brice Civils’ policy is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citizenship or other protected status. When applicable Brice Civils’ policy of non-discrimination applies to all terms and conditions of employment, including but not limited to, recruiting, hiring, training, transfer, promotion, placement, layoff, compensation, termination, reduction in force and benefits.
REASONABLE ACCOMMODATION:
It is Brice Civils’ business philosophy and practice to provide reasonable accommodations, according to applicable state and federal laws, to all qualified individuals with physical or mental disabilities.
The statements contained in this job description are intended to describe the general content and requirements for performance of this job. It is not intended to be an exhaustive list of all job duties, responsibilities, and requirements. Other duties may be assigned.
This job description is not an employment agreement or contract. Management has the exclusive right to alter the scope of work within the framework of this job description at any time without prior notice.</t>
  </si>
  <si>
    <t>Calista
2.4</t>
  </si>
  <si>
    <t>Anchorage, AK</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</si>
  <si>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</si>
  <si>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2.5</t>
  </si>
  <si>
    <t>Lincoln, NE</t>
  </si>
  <si>
    <t>Environmental Data Specialist</t>
  </si>
  <si>
    <t>Environmental Data Specialist
Atlanta, GA
$100,000- $75,000
Our Client is an employee-owned, leading consulting engineering and environmental firm ranked #95 in the ENR top 500 (2019). They partner with hundreds of government, energy, industry and institutional clients, and have completed 50,000 project engagements throughout the United States, Canada, and more than 20 other countries. They are sought out for their ideas, their creativity, and most of all, for the quality and character of their people.
The Environmental Data Specialist can be based in any one of the following five locations: 1. Atlanta, GA; 2. Cary (Raleigh), NC; 3. Knoxville, TN; 4. Dallas, TX; or 5. St. Louis, MO
Essential Responsibilities &amp; Duties
Work with project teams to manage data using Earthsoft EQuIS Professional
As an Environmental Data Specialist, support the use of data solutions at this firm
As a project consultant, work on client projects providing data management services including coordinating field activities, serving as liaison to the analytical labs, and coordinating with 3rd party validators
Design EDDs for specialized field events
Perform historical data migrations for analytical, gauging, sampling, stratigraphy, etc.
Track submission of field/lab EDDs, load EDDs, and run required reports via EQuIS Professional
Provide QA/QC for project teammates as it applies to data accuracy and completeness
Maintain and update reference values including Action Levels
Manage budgets and timelines for internally facing and externally facing projects
Support Data Scientists, Engineers, Geologists, Staff Scientists, and other stakeholders at the firm by discovering opportunities to create efficiencies with data that solve a variety of client-driven business needs
Stay current on the latest features in software for environmental data management by attending vendor webinars, self-paced training, and testing in our development environment
Support internal and external business development with demonstrations and trainings
Oversee and deploy field data collection software (including EDGE). Maintain and distribute reference values and data capture requirements to ensure complete field EDDs
Occasional travel to offices or client sites
Minimum Qualifications:
Bachelor’s Degree, or equivalent experience, from an accredited college or university required
A minimum of 5 years of experience in a consultancy providing data management services
Proven proficiency with Earthsoft desktop software
Understanding of environmental field and analytical lab procedures/nomenclature
In-depth knowledge of the Earthsoft schema (professional, edge, reports) and understanding of table types and relationships
Preferred Qualifications:
Experience with Microsoft SQL Server to design/maintain views and stored procedures
Ability to work with XML Earthsoft format files
Experience with EDGE
Experience with VB.net for maintaining Earthsoft custom reports (DLLs)
Experience with gINT
Despite the COVID-19 situation, the majority of our clients still have critical hiring needs and are still continuing to interview Candidates. This is done virtually though to remain responsible and safe.
If you are interested in learning more, please contact us by sending your resume to:
engineering.vacancy@hireresolve.com
You can also call one of our Recruiters:
602-833-8596/480-530-3705</t>
  </si>
  <si>
    <t>Hire Resolve
3.8</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</si>
  <si>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</si>
  <si>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</si>
  <si>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</si>
  <si>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Systems Evolution Inc.
4.7</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</si>
  <si>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</si>
  <si>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Bachelor’s degree or higher in a technical field (CS/Math/Stats/Engineering)
Passionate about live entertainment, and eager to help build Eventbrite into the world’s leading event technology platform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</si>
  <si>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</si>
  <si>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Nashville, TN</t>
  </si>
  <si>
    <t>See Tickets, TicketWeb, Vendini</t>
  </si>
  <si>
    <t>Big Data Engineer - Chicago - Future Opportunity</t>
  </si>
  <si>
    <t>$71K-$129K (Glassdoor est.)</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</si>
  <si>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</si>
  <si>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</si>
  <si>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Mediaocean, The Trade Desk, MediaMath</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</si>
  <si>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</si>
  <si>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</si>
  <si>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</si>
  <si>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Portland, OR</t>
  </si>
  <si>
    <t>Nielsen, Hitwise, Coremetrics</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</si>
  <si>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</si>
  <si>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</si>
  <si>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</si>
  <si>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</si>
  <si>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</si>
  <si>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</si>
  <si>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</si>
  <si>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</si>
  <si>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Mercer, Korn Ferry, Integrated Healthcare Strategies</t>
  </si>
  <si>
    <t>$15K-$16K(Employer est.)</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</si>
  <si>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</si>
  <si>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</si>
  <si>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Port Washington, NY</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</si>
  <si>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</si>
  <si>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</si>
  <si>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</si>
  <si>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If you're...
Passionate about applying mathematics, statistics, and programming skills to analyze data
Enthused about working to solve challenging problems in a team environment
Eager to learn new data science tools and techniques
Interested in telling stories with data analytics and visualizations
You may be interested in the Business Intelligence Analyst position we have available at Service Express!
What you'll be doing:
As an analyst on the BI team, you'll be in working within a challenging environment, where teamwork, creativity, learning, and problem solving are part of everyday work life. Your main focus will be turning data into informative reports, visualizations, and predictive models for internal departments and business decision makers. You will support strategic initiatives, and you will be able to see your analysis make an impact on the company. Projects and priorities can change daily, so flexibility and a can-do attitude is a must.
We are looking for entry-level professionals interested in a fulfilling career in business intelligence (BI) and data science.
Here is a snapshot of your day-to-day responsibilities:
Extracting, cleaning and summarizing data from internal and external sources
Working with software like Excel and SQL Server Reporting Services to produce reports for business decision makers
Using tools such as Periscope, Python and R to create insightful analytics, visualizations and predictive models
Prioritizing and balancing a workload of several tasks at a time
Effectively communicating analytical processes and results to audiences with varying levels of understanding
Ideally you'd have:
Bachelor's degree in relevant field or equivalent work experience
Experience working with SQL and/or knowledge of relational databases
Exposure to Python, R, or other programming language
Experience working with visualization tools, like Periscope, Salesforce Analytics Studio and Excel
Understanding of data governance and architecture
Experience working with spreadsheets, word processing tools, and presentation software
Ability to work both independently and in a team environment
Strong analytical skills, curiosity, a comfort working with numbers
Desire to learn and develop new technical skills
Here is what Service Express can offer you
Workplace flexibility with a company that empowers its employees
Continued opportunity to grow your career by continuous investment in your professional development
401K with Company Match
Day off for your Birthday
50% reimbursement of gym membership
Collaborative company that focuses on people with service to our employees and customers through the best experience
Who is Service Express?
We are a Grand Rapids, MI based data center maintenance provider seeking talented and successful individuals with integrity and a strong work ethic. We have almost 50 offices throughout the U.S and service companies nationwide.
We believe people join cultures not companies.
Our core value is to "work with our employees to help them achieve their personal, professional and financial goals." Our philosophy has always rested on the belief that when our employees achieve their goals, the company will flourish.
We continue to grow more every year and our employee and customer focused approach to business has helped generate double-digit growth since our start in 1993. At Service Express, you are more than an employee; you are part of a TEAM of passionate, collaborative, service-oriented people that want to invest in you and support your goals!
Service Express is an equal opportunity employer. Authorization to work in the U.S. is a precondition of employment. Service Express, Inc. does not sponsor applicants for work visas</t>
  </si>
  <si>
    <t>Service Express
4.3</t>
  </si>
  <si>
    <t>Grand Rapids, MI</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</si>
  <si>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</si>
  <si>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 PhD degree in a relevant discipline is preferred
• Demonstrated experience in observational research study analysis
Working knowledge of relevant national healthcare systems, specifically with large
observational and insurance claims databases, experienced with diagnostic, procedure, and
pharmaceutical coding systems
• Broad and integrated knowledge of all aspects of the programming discipline
• SAS Base, SAS/STAT, SAS/GRAPH, SQL and macro programming experience
• Programming experience in R is a plus
• Strong analytical and problem-solving capabilities. Advanced statistics and health economics
concepts are a plus.
• Experience in publication in peer-reviewed journal is preferred
• Strong attention-to-detail
• Excellent communication skills, both written and verbal
• Ability to work collaboratively in a dynamic, team-based environment
• Ability to work independently on all assigned tasks and projects
• Ability to prioritize and adjust project plans appropriately
•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</si>
  <si>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Position Number: 336427
Location: Creve Coeur, MO 63141
Position Type: Temporary
Required Skill Set:
Data Analysis, Data Scientist, Python
Position Description:
*C2C is not available**
*Only U.S. Citizens and those authorized to work in the U.S. can be considered as W2 candidates.**
Location: Creve Coeur, MO 63141
Duration: 12 months
Data Scientist
Minimum Requirements:
PhD + 2 years or Masters plus 5 years of experience in Operations Research, Statistics, Mathematics, Computer Science, Engineering
We are seeking a highly motivated professional who shares our passion for innovation in the area of predictive analytics and artificial intelligence to join our Corn modeling team within Science organization. You will have the opportunity to be on the forefront of developing novel &amp; complex integrated agronomic models for recommendations on Products, Seeding Rate, Fertility and Crop Protection that farmers need today. Our team has access to the Rich and Big data you've only dreamed about to drive creation of simple, predictive, prescriptive models that will shape the future of the agriculture industry. We work on hard problems because we love the challenge. As part of our diverse, highly dynamic group, you will work side-by-side with a team of exceptional data scientists with diverse backgrounds (Mathematics, Statistics, Computer Science, Engineering, Physics etc..) to foster your career growth and development, while delivering next-generation scientific breakthroughs. If you are passionate about addressing feeding a growing planet, doing this sustainably by having a direct impact for farmers, the Climate Corporation would love to talk to you!
The Data Scientist will play a key role in delivering innovative scientific breakthroughs by applying predictive analytics, machine learning, risk optimization and statistics to integrated recommendations. You will work closely with interdisciplinary scientists, domain experts and stakeholders to predict the product performance and provide personalized prescriptions for growers while developing novel analytical models and best practices for complex data analyses.
What You Will Do:
Design, implement and prototype optimized algorithms that integrate artificial intelligence, operations research, machine learning, and statistics in order to solve challenging analytics problems influencing farmer decisions using scalable models
Developed powerful business insights from big data using advanced operations research, machine learning, and statistical techniques
Solve computational challenges of scaling complex AI and OR algorithms on big data with engineer partners
Conduct scientific presentations regularly with leadership teams
Basic Qualifications
PhD + 2 years or Masters plus 5 years of experience in Operations Research, Statistics, Mathematics, Computer Science, Engineering, or a related discipline with a focus on using operations research, optimization, predictive analytics, and/or artificial intelligence to influence real life decisions
At least 2 years experience with applying operations research (e.g. artificial intelligence) in optimizing human decisions
At least 2 years experience with CPLEX, GUROBI, AMPL or other solvers
At least 2 years experience with MILP and/or MIQCP models
Strong computational skills in Python programming
Ability to communicate complex ideas in a clear, precise and actionable manner
Preferred Qualifications:
Proven experience using multiple forms of operations research such as MILP/MIP/MICQ to solve large scale problems
Good understanding of the deterministic and stochastic optimization theory for efficient mathematical formulations
Strong computational skills in one or more of the following optimization software and modeling language: CPLEX, AMPL, GAMS, or GUROBI
Ability to implement new algorithms efficiently and rigorously
Knowledge and experience in farming, plant breeding or physiology, agronomy or genetics
Ability to solve and communicate challenging and complex analytical problems, and willingness to extend own statistical and mathematical interests into new fields of research and development
#CBRose#</t>
  </si>
  <si>
    <t>Rose International
4.5</t>
  </si>
  <si>
    <t>Creve Coeur, MO</t>
  </si>
  <si>
    <t>Chesterfield, MO</t>
  </si>
  <si>
    <t>Data Scientist - Consultant - National</t>
  </si>
  <si>
    <t>Do YOU love working with Data in machine learning, real-time analytics, or Big Data in a Cloud environment? Do you find that you want to choose other technologies but work for a vendor that limits the options that you can recommend? We are looking for a Data Nerd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Scientist at Clarity Insights you will fully understand the requirements of our client and will be working with various data sources which may include big data and advanced Machine Learning techniques. You'll be part of a team environment and interact with various other roles such as architects, senior data scientists and leads on scoping customer facing projects. You will assist in identifying and positioning follow-on work at customers and with stakeholders. The Data Scientist should enjoy solving analytical problems. They should be able to understand the business problem to be solved and should be skilled at extracting, transforming, and analyzing data using a variety of common analytical tools and statistical techniques. The Data Scientist should be able to present findings in compelling manner to business and non-technical audience. The position requires a team player that seeks to supplement their skills through the use of project experience, self-study, and ongoing training.
Basic Qualifications
3+ years of professional work experience working with data integration, data science or data visualization
3+ years recent hands-on experience working with data mining tools like SAS, SPSS, R or Python
Solid SQL Skills working with RDBMS's such as Oracle, DB2, Greenplum, or TeradataExperience with data cleansing, tidying and wrangling from multiple sources
1-2 years of professional work experience implementing solutions using Regression modeling techniques (logistic and linear) is required. Experience with R packages/functions such as LM, GLM, LME4, LMER &amp; Python NumPy, SciPy, Pandas &amp; SciKit-Learn
1-2 years of professional work experience implementing solutions using tree based learning (classification). Experience with R packages/functions such as CARET, RandomForest, GLMNET &amp; Python NumPy, SciPy, Pandas &amp; SciKit-Learn
Experience working with 1 or more data visualization tools like Tableau, PowerBI, Rshiny, GGPlot, Qlik, Alteryx, Flask, or D3 used to tell the “data” story
Excellent written and oral communication skills; must be capable of effectively articulating technical concepts to non-technical audiences
Must have an undergraduate (BS) or postgraduate (MS) degree in Statistics, Mathematics, Physics, Econometrics, Operations Research, Industrial Engineering or equivalent work experience
Preferred Qualifications
Individuals with past management consulting experience working with both Strategy and Full-Lifecycle implementations for nationally based clients
Candidates must be comfortable with a national travel model to client locations weekly (M-TH is typical).
Must be legally authorized to work in the US, without requiring transfer or sponsorship, currently or in the future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 you know – GEEK OUT.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#LI-NT1
GLDR</t>
  </si>
  <si>
    <t>United States</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</si>
  <si>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</si>
  <si>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</si>
  <si>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</si>
  <si>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</si>
  <si>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Providence, RI</t>
  </si>
  <si>
    <t>UnitedHealth Group</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</si>
  <si>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</si>
  <si>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</si>
  <si>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</si>
  <si>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&amp; Girls Clubs of America, AdoptUSKids, Foster Care to Success</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</si>
  <si>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</si>
  <si>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</si>
  <si>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</si>
  <si>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</si>
  <si>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</si>
  <si>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</si>
  <si>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</si>
  <si>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</si>
  <si>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</si>
  <si>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</si>
  <si>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</si>
  <si>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</si>
  <si>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</si>
  <si>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</si>
  <si>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Raleigh, NC</t>
  </si>
  <si>
    <t>MetLife, Northwestern Mutual, Prudential</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</si>
  <si>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605’s data science group, a technical and methodology-focused team within 605’s Product division. All analysts and data scientists at 605 share a knowledge of statistics and machine learning, R and/or python, and familiarity with relational databases and the scale/variety of 605’s data assets. In contrast to the more client-facing teams within the Product division (e.g., the Analytics team), the Data Science team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one or two projects at any given time, managed by the Senior Director of Data Science, and will work alongside other data scientists or analysts. Projects produce both client-facing deliverables as well as internal tools/datasets consumed by various teams at 605 (Analytics, Engineering, and Client Solutions).
Requirements
Basic Requirements:
Masters degree in a quantitative, scientific, or engineering field, or &gt;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Preferred Skills:
Doctoral degree in a quantitative, scientific, or engineering field, or &gt; 4 years experience in a data-heavy work environment
Experience with AWS services (Redshift / S3 / EC2)
Experience with Databricks
Familiarity with git and/or github.com, or any other version control framework
Proficiency with Apache Spark (via Scala, Python, R or Java)
Past work with survey data, demographic and consumer data, and/or TV viewing data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days—if you’re sick, you stay home
Work-from-home Fridays
A kitchen stocked with sodas, snacks, yogurt and other goodies
A tight-knit startup community who likes to eat! We celebrate everyone’s birthdays, have frequent team lunches, and do events in and out of the office
605 is an active participant in conferences
EEO STATEMENT
At 605, we’re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</si>
  <si>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605
5.0</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</si>
  <si>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</si>
  <si>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</si>
  <si>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</si>
  <si>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Phila, PA</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</si>
  <si>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</si>
  <si>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</si>
  <si>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</si>
  <si>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Oakland, CA</t>
  </si>
  <si>
    <t>Santa Ana, CA</t>
  </si>
  <si>
    <t>MSP - Data &amp; Analytics (DA)</t>
  </si>
  <si>
    <t>Overview
At a lot of organizations, it is hard to stand out. Everyone is working on the same projects; creating and testing as fast and efficiently as humanly possible. Don’t get lost in the crowd. Team Daugherty offers the opportunity to work on something different. With every project comes the unique opportunity to showcase your skills.
Team Daugherty is looking to grow the Data and Analytic space here in MSP. Potential roles could include: Informational Architect, Information Analyst, Data Engineer, Data Scientist or Big Data Developer. Ideal candidates for these positons are problem solvers with the ability to utilize insights, creativity, and perspective to drive business success for our clients. In these roles, you could have the opportunity to work with analysts, technical team leads, and software engineers on business intelligence related architectural issues and best practices. You may also assess organizational readiness, plan and execute a proof of concept, and lead an implementation plan to success.
Now, imagine yourself:
Assisting in the design and development of reports and dashboards for varying levels of the organization (operational through executive management).
Assembling large, complex data sets that meet functional/non-functional business requirements.
Collaborating with clients to design information management and business intelligence solutions.
Analyzing application specifications and technology approaches to ensure business requirements are met and are scalable for future product releases.
Creating custom software components and employing a variety of languages and tools.
Working with business analyst and management to recommend future application solutions.
Interest in joining our crew? Here are a few things that we look for:
Ability to pick up new languages and technologies quickly.
Interest in working with tools and technologies such as: Hadoop, Informatica, Vertica, Business Objects, Cassandra, Kafka, Postgres, BigTable, Oracle, Teredata, MarkLogic, MongoDB, MatLab, HBase, Hive, CouchDB, Sklearn, Azure, PostGIS, Redshift, SAS, Memcache, Redis, Pandas, Accumulo, NumPy, TensorFlow, Python, BASH, Scala, Julia, Spark, Map Reduce, Elastic Search, AWS, Splunk, Sqoop, Kibana, Spark Streaming, Solr, DynamoDB, SoftLayer, DigitalOcean, Google Cloud, Ansible, Jenkins, Crystal Reports, Qlik, Docker, Chef, Zoomdata, SPSS, AMOS, LISREL, Theanos, t-tests, power analysis, ANOVA, ANCOVA, linear regression, logistic regression, ARIMA, factor analysis, principal components, decision trees, Naïve Bayes, K-Nearest Neighbors, Neural Networks, Random Forest, K-means clustering, Gaussian Mixture Models, GPFS, Kudu, Impala, Kinesis, GCP, Salt, Puppet, Pentaho, Jaspersoft, Talend, SSIS, SSAS, SSRS, Domo, Looker, Nifi, Spotfire, D3, PowerPivot, Power BI, Actian Vector, StremSets, REST, GraphQL, Kubernetes, GIS, Airflow, Oozie, Node Red, Mic</t>
  </si>
  <si>
    <t>Bloomington, MN</t>
  </si>
  <si>
    <t>Insurance Financial Data Analyst</t>
  </si>
  <si>
    <t>$45K-$82K (Glassdoor est.)</t>
  </si>
  <si>
    <t>DESCRIPTION
Clearwater Analytics®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</si>
  <si>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</si>
  <si>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Boise, ID</t>
  </si>
  <si>
    <t>Who we're looking for:
As a Data Scientist at NS8, you will join a team of passionate Data Scientists, Data Engineers and ML Engineers who are focused on building cutting edge data tools that empower our 10k+ e-commerce merchants to provide a frictionless experience for real users and to block fraudulent ones. We are looking for team members that love to solve challenging and novel problems on a massive scale.
What you'll do
Process, clean, and verify the integrity of your development data
Use supervised and unsupervised learning algorithms to identify fraudulent events and optimize the risk/reward tradeoffs our merchants face
Build prototypes and implement them in collaboration with Product/Eng
Build solutions that can handle millions of events daily
Create robust and highly readable documentation
Stay up to date on new developments and frameworks that could further optimize NS8's data services for our clients
Think deeply about the problem we are solving and propose novel data-driven solutions that we don't currently see
Experiences you need:
MS in Engineering, Statistics, Quantitative Economics or equivalent experience
Expert querying data in SQL, BigQuery, Snowflake, Redshift or other Data Warehouse
Proficiency with data science toolkits in Python or R.
Experience querying data from a distributed file service/data lake
2+ years professional experience building algorithms and automated systems
Industry experience with fraud prevention a plus
Who we are:
Founded in 2016, NS8 began with the goal of empowering businesses to better fight the growing epidemic of online fraud. Our software combines advertising protection, order protection, and global monitoring into a single solution that safeguards merchants against ever-evolving digital threats.
Born from data orchestration and early-stage detection, NS8's fast and accurate risk-scoring technology provides better insight into real customers and allows businesses to filter out malicious activity before it starts.
Benefits we provide:
Laid-back office environment with casual attire
Occasional catered lunches, plus kitchen stocked daily with drinks and a variety of snacks
Competitive salaries
Paid time offholidays, vacation and volunteering days
Paid sick time
Employer-paid health insurance package
Voluntary life and AD&amp;D insurance
Work-from-home days
Physical Demands:
This is largely a sedentary role. Must be able to remain in a stationary position for a long period of time.
Must be capable of bending and kneeling, reaching and lifting, and squatting for short periods of time.
NS8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</si>
  <si>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NS8
5.0</t>
  </si>
  <si>
    <t>Las Vegas, NV</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</si>
  <si>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</si>
  <si>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</si>
  <si>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</si>
  <si>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Overview
Founded in Tokyo in 2012, SmartNews has quickly become the go-to source of news for millions of users around the world, and a leading news aggregation mobile app. Our mission is bigger than simply aggregating news, and we are working to break through the filter bubble and deliver the world’s quality information to the people who need it.
We have big problems and challenges to solve in order to achieve our mission of delivering the world’s quality information without filter bubbles or bias. We are looking for someone with an insatiable curiosity and passion to deeply understand user experiences and content consumption and who can help us build a world-class data science team with a human-centered approach. Join us and make a difference!
Responsibilities
Analyze data to inform strategy and product/UX changes for user acquisition, onboarding, engagement, retention, and monetization. Proactively ideate analysis projects and prioritize them
Dive deep into content consumption patterns to understand interests and behavior of different user segments as well as importance/relevance of different types of content
Surface data insights via visualizations and dashboards as well as written and verbal communication
Work closely with designers, product managers, and engineers to conduct A/B tests and iterate on better product improvements
Create and improve predictive models (e.g. predict user lifetime value or user churn)
Work with data engineers to design and create data tables for analytical purposes
Develop deep domain expertise about users of online news and content
Requirements
Technical university degree or equivalent knowledge
3+ years of analytical work experience related to apps or websites
3+ years of experience in one or more programming languages used for data analysis (Python, R, etc.)
Advanced SQL
Deep knowledge of applied statistics (AB testing, predictive models, casual inference, etc.)
Experience with the Mac/Linux command line
Strong communication skills
Nice to Have
Experience managing / mentoring other data scientists
Experience related to marketing / user growth, including 3rd-party APIs and tools
Experience with analysis of digital user interfaces
Understanding of machine learning
Benefits
Equity included
100% medical, dental and vision insurance coverage (60% coverage for dependents)
Monthly housing, commute, mobile phone and gym allowances
401k matching program
Free lunch, snacks, drinks, etc.
Pet friendly office</t>
  </si>
  <si>
    <t>SmartNews, Inc.
4.6</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</si>
  <si>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</si>
  <si>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</si>
  <si>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</si>
  <si>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Oak Ridge, TN</t>
  </si>
  <si>
    <t>Lynchburg, VA</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</si>
  <si>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</si>
  <si>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</si>
  <si>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</si>
  <si>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Engineer I - Azure</t>
  </si>
  <si>
    <t>$54K-$101K (Glassdoor est.)</t>
  </si>
  <si>
    <t>You’re not likely to find another company like Vermeer. Our people are from all walks of life in locations around the world, rolling up our sleeves and getting tough work done every day. Together. We’re a family-owned and operated company with an unmatched culture, one that is built on the belief that every Vermeer team member has real, personal impact – on our people, our customers and our world. Whoever you are and where you are in your career, Vermeer helps you be Equipped to Do More®.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</si>
  <si>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</si>
  <si>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Pella, IA</t>
  </si>
  <si>
    <t>Caterpillar, John Deere, CNH Industrial</t>
  </si>
  <si>
    <t>Summary:
Provide insights via data analysis to guide and drive internal initiatives to improve performance of client-facing and back office operations across the bank with a primary focus on Wealth Management.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
Responsibilities:
Leverage a variety of internal tools and work across the bank to analyze current business processes and help managers find the best opportunities to improve performance.
Partner with managers to build and refine reporting aimed at tracking performance goals and continuously raising the bar to improve productivity in both sales and service.
Ensure that daily data jobs run as designed and remediate any issues that may arise.
Become a subject matter expert in terms of where data resides within core systems and how best to extract it.
Lead ongoing reviews of business processes and develop creative solutions to workflow needs.
Develop and execute on approaches to systematically improve data integrity and data quality across all systems.
Build reports and dashboard as well as queries for data requests, as needed.
Become a subject matter expert for all middleware, ETL, and business intelligence tools used across the bank.
Update AddVantage (STP Link) to maintain user defined fields and/or for data projects.
Maintain daily data loads into Joshua, including one-off updating of data from InvestorsView into Joshua.
Capture and document business/data requirements; create and maintain procedures and diagram workflows for all new processes.
Be ongoing resource for data projects, implementations of new vendors and products, and workflow improvement initiatives.
Qualifications:
Bachelors degree in Finance, Computer Science, or Information Technology, or equivalent experience
2 years of experience in business data analytics, database management, and workflow design.
Prior and demonstrated experience creating and interpreting operational metrics and reports.
Familiarity with relational databases and related concepts; strong understanding of data structures and data modeling.
Ability to learn new technologies quickly, with proven experience working with tools such as SQL, Business Intelligence software and middleware, ETL tools
Experience with Salesforce, Jitterbit, SAP Business Objects and/or Einstein Analytics would be especially helpful.
Excellent working knowledge of Microsoft Excel including using formulas to transform data (ie sumif, vlookup, concatenate, etc.)
Strong knowledge of financial services transactions, asset types and holdings, a plus.
Demonstrated technical, analytical, and problem-solving skills.
Demonstrated listening skills.
Demonstrated organizational and time management skills.
Fundamental analytical and conceptual thinking skills
Excellent verbal and written communication skills strongly desired.
Ability to dig into data, surface actionable insights, and demonstrate sound judgement, decision-making skills and making process improvement recommendations.
Ability to work cross-functionally and interact with all levels of the Bank.
Strong work ethic, hands-on, with a customer service mentality.
Team player.
Self-driven, motivated.
Self-starter, with a bias towards action.
Working Conditions/Physical Demands:
Normal office environment.
Ability to learn new systems.
Frequent sitting and standing at a desk.
Heavy keyboard use.</t>
  </si>
  <si>
    <t>Cambridge Trust Company
3.6</t>
  </si>
  <si>
    <t>Burlington, MA</t>
  </si>
  <si>
    <t>Spun out of MIT in 2014, Zylotech is a disruptive AI-powered customer data analytics company located in Central Square. We are ‘ZyloChamps’, big thinkers with a sense of fun who love working in an open environment full of start-up perks.
Why you'll love working here:
Zylotech is a fast-growing company that rewards autonomy and creativity. Our team works hard, is fast and collaborative, and we encourage personal growth. There are many opportunities to work with other departments where you can interact with some incredibly talented people.
What you’ll do:
Coordinate with Product management and technical stakeholders to continue building our SaaS product data + decision pipe
Perform architecture design, data modeling, and implementation of Big Data platform or Data pipe
Architect and develop big data solutions on either AWS or GCP cloud platforms
Set up and manage big data infrastructure to ingest and process data from multiple sources for Enterprise customer deployment
Create scalable &amp; robust data pipelines to transfer data from source to destination data stores
Player and coach across a team of big data engineers, ML engineers, data scientist towards agile shipping of features and milestone
What we seek:
Prior experience in building, developing, architect scalable big data applications from grounds up preferably in product startups.
2+ years of experience in Data Engineering
Experience working with Big Data stack, Big Map Reduce, Hive, Kafka, Impala, Hadoop, Big Query, Spark SQL, Spark Streaming, HBase etc
Experience in Databases (NoSQL and SQL)
Experience in creating Data-warehouses and scheduling automated ETL jobs
Experience in Docker and Kubernetes
Good Communication Skill, both verbal &amp; written. Confident in communicating with business &amp; technical stakeholders alike.
Bachelor’s or Master’s degree in Computer Science or a related field of study.
Important Personal Attributes:
You are curious about technology &amp; science.
Team matters.
Challenging yourself is an intrinsic part of who you are.
Sharing and debating ideas to get to the right answer is important to you.
You seek to act and don’t wait to be told.
You like to teach those around you.
You are serious about your work but also believe that laughter and levity are important.
You work hard and you also have passions outside of work that enrich your life.
Winning is important to you, but so is how you win.
You take pride &amp; ownership in building a Product and company who is disrupting an industry.
About Zylotech:
Zylotech is a self-learning customer intelligence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Zylotech.com.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To all recruitment agencies: Zylotech does not accept agency resumes. Please do not forward resumes to our jobs alias, Zylotech employees or any other company location. Zylotech is not responsible for any fees related to unsolicited resumes. Unsolicited resumes received will be considered our property and will be processed accordingly.
Qualified Applicants must be legally authorized for employment in the United States. Qualified Applicants will not require employer-sponsored work authorization now or in the future for employment in the United States.</t>
  </si>
  <si>
    <t>Zylotech
3.7</t>
  </si>
  <si>
    <t>Primary Responsibilities:
This role includes working with business and development teams to design, and document dashboards, alerts, and reports.
Be able to determine business requirements, priorities, define key performance indicators (KPI), and develop BI and data warehouse (DW) strategy.
You will be responsible for designing solutions and overseeing the development and execution of projects.
Be able to build pilot solutions and proof-of-concepts with minimal direction.
Educate employees on how to use data as an analytical tool.
Conduct analyses of functional business processes and functional business requirements and participate in the development of business cases in the support of process changes and IT projects.
Required:
Ability to appropriately architect data solutions utilizing SQL Server architecture. This includes storage, replication, server tuning, upgrading, backup/restore, security, etc.
Ability to write complex SQL queries
TSQL knowledge, DML/DDL, triggers, CTE's, query tuning, etc.
Strong knowledge of SSRS, SSAS, SSIS: script tasks, checkpoints, recordset objects, package vs. project deployment.
Knowledge of SQL Server Reporting Service and Power BI.
Knowledge of Azure SQL, and other Azure offerings centered around Data and Analytics
BS or MS in Computer Science, Engineering or Mathematics or Equivalent field
Must work well in a team environment
Preferred:
Experience with Azure Data Lake Analytics
Experience creating Finance or CRM Power BI dashboards
Experience with multiple data sources such as SharePoint, Dynamics 365, SQL, Exchange, etc.
Who you are:
Excels with ambiguity and able to design a clear path to meet end goals
Have a broad understanding of BI and data technologies and how to match the right technologies to solutions.</t>
  </si>
  <si>
    <t>Redapt
3.6</t>
  </si>
  <si>
    <t>Woodinville, WA</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</si>
  <si>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</si>
  <si>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</si>
  <si>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</si>
  <si>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San Ramon, CA</t>
  </si>
  <si>
    <t>Mumbai, India</t>
  </si>
  <si>
    <t>Infosys, Accenture, Capgemini</t>
  </si>
  <si>
    <t>Information Security Data Analyst</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</si>
  <si>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</si>
  <si>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bank’s Business Continuity, Disaster Recovery Plans, and Incident Response Plan.
9.Assists the Information Security team with implementing appropriate monitoring and testing to ensure the Bank’s information security protocols are adhered to across the organization.
10.Maintains information security documentation including procedures, processes and guidelines that are implemented to ensure the organization’s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•Working knowledge of information systems&amp; technology audit processes and procedures.
•Demonstrated ability to understand complex security issues.
•Proven ability to successfully partner with internal clients and vendors to align strategy with deliverables, identify business challenges and develop alternatives to mitigate.
•Working knowledge of SQL preferred.
•Understands the IT threat landscape for banking and financial services industry.
•Strong service management and service delivery orientation.
•Strong written, oral, and interpersonal communication skills.
•Ability to present ideas in user-friendly language to a variety of constituent audiences.
•Proven ability to work within a changing environment and lead the implementation of change.
•Ability to assess the impact or potential impact of change management initiatives of various sizes and degrees of complexities on business financials and performance.
•Ability to effectively prioritize and execute tasks in a high-pressure environment.
Experience&amp; Education
•Bachelor’s degree in related discipline or equivalent work experience required.
•Minimum 4 years of progressively responsible professional experience in an information technology environment with demonstrated experience core security concepts and data analysis.
•Experience implementing system solutions in a banking environment preferred.
•Experience with data presentation via a dashboard preferred.
•Industry recognized Infosec certifications such as CompTIA Security+, GSEC, CISSP: Certified Information Systems Security Professional, CISM: Certified Information Security Manager, strongly desired.
Internal and External Contacts
•Extensive external contact with equipment and service suppliers.
•Internal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</si>
  <si>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</si>
  <si>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Red Bank, NJ</t>
  </si>
  <si>
    <t>Toms River, NJ</t>
  </si>
  <si>
    <t>The POWER of a CAREER! Northpointe Bank is seeking a detail oriented, customer service minded individual to join our team as a Business Intelligence Analyst. The position also requires an individual who has the desire to make a difference within the organization. An exceptional ability to grasp new concepts and learn while providing excellent service is critical for this position.
If you have been looking for an opportunity in the banking/mortgage industry, have the desire to work hard, are dedicated to your individual success, and take pride in the achievement and growth within a team, then we want to hear from you!!!
The Business Intelligence (BI) Analyst is responsible for providing BI services to various departments within the bank through reports, dashboards, and data warehousing. The BI Analyst will work closely with business department heads, other analysts, and system administrators to provide insights into existing business processes as well as process improvement. The BI Analyst is also responsible for the design, development, maintenance, and support of Northpointe's data warehousing infrastructure. This includes the development of ETL processes, views, stored procedures, and OLAP cubes. This position requires an individual with the ability to create, interpret, and apply policy, make decisions regarding what the organization will do in relation to the scope of the department, and exercise discretion about significant matters.
Responsibilities:
• Develop reports and dashboards utilizing industry-standard software tools such as Microsoft Power BI, SSRS, and/or Tableau.
• Work with various business units to provide insights into business process efficiency and process improvement through accurate and concise data reporting.
• Develop and maintain a reporting data warehouse using Microsoft SQL Server and related tools such as SSIS and SSAS.
• Develop graphically rich data visualization tools and KPIs.
• Meet established standards and guidelines with regard to compliance, job knowledge, quality, attendance, efficiency, initiative, customer service, and overall performance.
• Maintain customer confidence by providing ongoing quality service and keeping all files and information confidential.
• Maintain up-to-date knowledge and compliance with internal policies and procedures. Understand and ensure compliance with laws, rules, and regulations affecting our institution.
Requirements:
• Bachelor's degree or equivalent experience.
• At least three years of experience with business intelligence and reporting/data visualization tools. Work history in the residential lending industry a plus.
• Extensive knowledge of Microsoft SQL server and T-SQL programming.
• Statistical analysis using tools such as R not required, but a plus.
• Proficient computer skills (i.e., Microsoft Word, Excel, Outlook, any other mortgage/banking software, etc.).
• Professional demeanor and interaction with all customers (internal and external).
• Effective interpersonal and communications (written and verbal) skills.
• Ability to work effectively in a team-oriented environment as well as independently.
• Ability to pay attention to detail while handling a high volume of work with multiple interruptions.
• Effective project management skills and the ability to proactively problem solve.
• Any equivalent combination of education, experience, and training that provides the required knowledge, skills, and abilities.
Our Hiring Philosophy:
Northpointe Bank recognizes that the quality of our people is the foundation for our success. Attracting individuals who value a challenging work environment that rewards the contributions of its people is the cornerstone of our hiring philosophy.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
Benefit Information:
• Medical
• Dental
• Vision
• Life, LTD, &amp; AD&amp;D
• Dependent Care Spending Plan (DCSA)
• Employer Stock Ownership Plan with 401(k) feature and company match
• Complimentary Banking Services
• Tuition Assistance
AA - EOE
Keywords:Technology, Information Systems,</t>
  </si>
  <si>
    <t>Northpointe Bank
4.7</t>
  </si>
  <si>
    <t>$95K-$161K (Glassdoor est.)</t>
  </si>
  <si>
    <t>Overview
At Sotheby’s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</si>
  <si>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</si>
  <si>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Auctions &amp; Galleries</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</si>
  <si>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</si>
  <si>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</si>
  <si>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</si>
  <si>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</si>
  <si>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</si>
  <si>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</si>
  <si>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</si>
  <si>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Bachelor’s or Master’s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“Senior Data Scientist” in the subject line.
It is a full-time position at our office in Palo Alto, CA (no telecommuting)
The applicant must be authorized to work in the US for any employer</t>
  </si>
  <si>
    <t>CK-12 Foundation
4.1</t>
  </si>
  <si>
    <t>K-12 Education</t>
  </si>
  <si>
    <t>CONSULTANT– DATA ANALYTICS GROUP</t>
  </si>
  <si>
    <t>$37K-$68K (Glassdoor est.)</t>
  </si>
  <si>
    <t>CONSULTANT–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you’ll need:
Minimum Bachelor’s degree in quantitative social science, statistics, political science, economics, computer science and data management or related field
Two or more years’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“Data Analytics Consultant”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</si>
  <si>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</si>
  <si>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</si>
  <si>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</si>
  <si>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</si>
  <si>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$105K-$173K (Glassdoor est.)</t>
  </si>
  <si>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</si>
  <si>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Analyst Level III</t>
  </si>
  <si>
    <t>Responsible for T&amp;D's analytics, data interpretation, data extraction and modeling.
• Develops, and assists or makes presentation to senior management, department and division management on initiatives supporting T&amp;D strategies and goals.
• Makes strategic recommendations on data collection, extraction, preparation, and integration all while maintaining data integrity. • Ensures optimal resource allocation and completion of work.
• Performs analysis, testing, and/or measurement in specialized area of expertise.
• Responsible for providing, analyzing and interpreting data in support of GRC testimony.
• Acts as a subject matter expert (SME) to analysts about data sources, extraction methods and data interpretation.
• Provides analysis for AOR in support of on-going company operations or in response to changing business strategies.
• Responsible for development, improvement and execution of processes that support T&amp;D in the execution of performance and metrics.
• Performs other duties and responsibilities as assigned.</t>
  </si>
  <si>
    <t>PM2CM</t>
  </si>
  <si>
    <t>Pomona, CA</t>
  </si>
  <si>
    <t>Torrance, CA</t>
  </si>
  <si>
    <t>Private Practice / Firm</t>
  </si>
  <si>
    <t>Utilities</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</si>
  <si>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</si>
  <si>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</si>
  <si>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Bachelor’s Degree in Computer Science or equivalent
2+ years’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
Experience with concepts of Hadoop and Spark
Preferred:
Additional Languages: Chef, R, Javascript
Experience with Multiple NoSQL datastores (Cassandra, MongoDB, Neo4J, …)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</si>
  <si>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</si>
  <si>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</si>
  <si>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</si>
  <si>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</si>
  <si>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Columbia, SC</t>
  </si>
  <si>
    <t>McKim and Creed, CDM Smith, Kimley-Horn</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</si>
  <si>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</si>
  <si>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</si>
  <si>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</si>
  <si>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</si>
  <si>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·Lead discussions with partner teams to elicit, define, and understand objectives, goals, and desired insights
·Provide subject matter expertise on the data needs for project deliveries, scope, acceptance, installation and deployment.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to locate and correct code problems
·Work with management to prioritize business and information needs
·Locate and define new process improvement opportunities
·Work with data partners to develop/ enhance data to gain required insights
·Design and develop dashboards and reports to visualize analysis results using BI tools
·Contribute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</si>
  <si>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</si>
  <si>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</si>
  <si>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</si>
  <si>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</si>
  <si>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</si>
  <si>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</si>
  <si>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</si>
  <si>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 Conduct end-to-end Causal &amp; Predictive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Causal &amp; Predictive analytics AI Innovation Lab</t>
  </si>
  <si>
    <t>Health Data Analyst/Developer</t>
  </si>
  <si>
    <t>Health Data Analyst/Developer
Freedman HealthCare (FHC) specializes in health care performance measurement and improvement, health information technology, and strengthening linkages between public health and health care reform. Through our national work with state health organizations and policy makers, FHC is committed to creating a more efficient health care system. FHC is seeking an experienced Health Data Analyst/Developer to join our team at Freedman HealthCare.
Analytical skills
Understand specific focus on health care claims and eligibility data
Help clients define critical business reporting strategies by reviewing, analyzing and documenting business processes and user needs
Develop, test, implement, and maintain reports in various formats (flat, drillable, graphic, charts, dashboards, KPIs) drawn from inter and intra application data stores and made available through various methods
Transform ad hoc and manual processes into sustainable, repeatable, scalable, and automated solutions
Provide strategic advice on using technology to achieve goals
Develop data visualizations and dashboards in Tableau, PowerBI, BusinessObjects, or other comparable tools
Exceptional critical thinking and problem-solving skills
Technical capabilities
Familiar with databases, data architecture and data modeling concepts and methodologies (e.g. Kimball vs. Inman; relational vs. dimensional models)
Understand concepts of master data management
Experience with extract, transform, load (ETL)
Proficient with business intelligence/data visualization tools, such as Tableau, Cognos, Power BI, etc.
Develop complex/multi-data source queries
Develop complex SQL queries and reports
Strong Microsoft Excel skills, including pivot tables, ODBC or other direct connections to data warehouses (macros, conditional formatting, complex formulas)
Translate high-level design into specific implementation steps
2-5 years’ experience, preferably with health care claims data in a complex analytic and reporting environment. Excellent verbal and written communication skills required.
Experience with SQL is required. In addition, R, Python and Visual Basic knowledge is a plus
Bachelor’s degree in a related field required.
Location: Newton, MA (work must be performed on site; no remote possible)
To apply for this position, please contact Joanne Halpern at hr@freedmanhealthcare.com. Interested candidates should reply with BOTH a thoughtful cover letter with salary requirements and a resume.</t>
  </si>
  <si>
    <t>Freedman Healthcare
5.0</t>
  </si>
  <si>
    <t>Data Scientist
*job details:**
+ location:San Francisco, CA
+ salary:$75 - $96 per hour
+ date posted:Thursday, March 19, 2020
+ job type:Contract
+ industry:Mining
+ reference:773777
*job description**
Data Scientist
job summary:
*Our client is currently seeking a Data Scientist for a 9+ month contract opportunity located in San Francisco, CA.**
Comments/Special Instructions
Open to local and non local candidates
Python modeling skills &amp; strong stats background.
Initially, this role is going to be all-remote
Qualifications:
Minimum Education/Skills:
Bachelor's Degree in Econometrics, Economics, Engineering, Mathematics, Applied Sciences, Statistics or job-related discipline or equivalent experience
Job-related experience, 5 years, OR Master's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 is open to being coached, has high EQ and is self-aware
Hungry - desires to get things done while honoring people, and seeks better ways to do the job
Collaborative - has strong interpersonal skills; cares about and works well with teammates
Experience working on an agile delivery team, using methods such as Scrum, Kanban.
Responsibilities:
Applies machine learning and other analytical modeling methods to develop robust and reliable analytical models, including visualizations, within software development environment.
Gathers, cleans, transforms, and/or reduces data from dissimilar sources from across
Collaborates with team members and stakeholders to effectively manage the lifecycle of a model, retraining, replacing or sunsetting models when appropriate.
Shares and collaborates with other data scientists.
Delivers best-in-class software as part of a software delivery team.
location: San Francisco, California
job type: Contract
salary: $75 - 96 per hour
work hours: 8am to 4pm
education: No Degree Required
responsibilities:
*Responsibilities:**
Applies machine learning and other analytical modeling methods to develop robust and reliable analytical models, including visualizations, within software development environment.
Gathers, cleans, transforms, and/or reduces data from dissimilar sources from across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 Experience level: Experienced
+ Minimum 5 years of experience
+ Education: No Degree Required
skills:
+ data scientist
+ data
+ enterprise software development
+ Python
+ Machine Learning (AI)
+ random forest
+ AWS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</si>
  <si>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Randstad
3.6</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</si>
  <si>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</si>
  <si>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</si>
  <si>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Bachelor’s degree in Computer Science, Engineering or related field, or equivalent training, fellowship or work experience</t>
  </si>
  <si>
    <t>RESEARCH SCIENTIST - BIOLOGICAL SAFETY</t>
  </si>
  <si>
    <t>$38K-$82K (Glassdoor est.)</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</si>
  <si>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</si>
  <si>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Southwest Research Institute
3.9</t>
  </si>
  <si>
    <t>San Antonio, TX</t>
  </si>
  <si>
    <t>Los Alamos National Laboratory, Battelle, SRI International</t>
  </si>
  <si>
    <t>Data Operations Lead</t>
  </si>
  <si>
    <t>Employer Provided Salary:$85K-$90K</t>
  </si>
  <si>
    <t>Data Operations Lead
Location: Flexible though San Francisco, CA preferred. Travel (e.g. 1-3 times per year) to Muso’s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</si>
  <si>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</si>
  <si>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Data Scientist
If you are a Sr. Data Scientist with experience, please read on!
Top Reasons to Work with Us
1. Top Remote Sensing Hardware Company for the DOD and IC Agencies!
2. Opportunity for Professional Growth!
3. Competitive Base Salary, Benefits, and Great Company Culture!
What You Will Be Doing
- Conceive, design, prototype and implement advanced algorithms aimed at generating solutions to critical problems.
- Assess algorithm performance on real-world data.
- Support multiple projects throughout the company.
- Engage customers and collaborators to provide technical results and recommendations.
- Document results via written reports, briefings and well-commented code.
- Additional duties as assigned.
What You Need for this Position
- Bachelor's, Master's or PhD degree in physical sciences, engineering, or mathematics.
- Ability to quickly pick up new skills and develop the expertise necessary to provide the best possible solution.
- Experience in prototype-level scientific programming (using Matlab, Mathematica, Python, and/or C/C++).
- Excellent interpersonal communications, technical writing, and briefing skills.
- Capacity to work in a team with minimal supervision.
- Agility to work multiple potentially disparate projects simultaneously.
- Proven capability to develop creative solutions to complex technical problems.
- Appetite to attack and solve interesting problems of critical importance to national security.
What's In It for You
For your hard work and dedication, you will be rewarded with a competitive base salary, and excellent benefits including but not limited to:
- Vacation/PTO
- Medical
- Dental
- Vision
- Bonus
- 401k
So, if you are a Sr.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</si>
  <si>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</si>
  <si>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</si>
  <si>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</si>
  <si>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</si>
  <si>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</si>
  <si>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</si>
  <si>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
The Integer Group®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 A key member of Omnicom Group Inc., The Integer Group has more than 1,100 associates in 25 offices across the globe, including locations in Africa, Asia, Australia, Europe, the Middle East, and North and South America. The Integer Group’s clients include AT&amp;T, FedEx, Mars/Wrigley, Michelin, Nestlé, P&amp;G, PepsiCo, Starbucks and more.
www.integer.com</t>
  </si>
  <si>
    <t>The Integer Group
2.2</t>
  </si>
  <si>
    <t>Geometry Global, TracyLocke, Saatchi &amp; Saatchi X</t>
  </si>
  <si>
    <t>Clinical Data Analyst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</si>
  <si>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</si>
  <si>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</si>
  <si>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</si>
  <si>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Business Intelligence Analyst
McCarthy is seeking a full-time Business Intelligence Analyst who will collaborate with teams across the organization to understand their business processes and from that understanding will develop reports and dashboards to provide foundational and feedback information to enable data-driven, intelligent business decisions.
Key Responsibilities: Business Analysis
In collaboration with business partners across the organization, develop in-depth understanding of key operational processes and needs and their underlying business drivers
Facilitate discovery sessions to gather data and reporting requirements
Utilize agile project delivery practices to plan, execute and support analytics initiatives in a collaborative manner
Represent the voice of the customer to the BI Team to ensure user needs are being met while maintaining the integrity of the analytics solution
Provide formal and informal analytics training to partners and assist the business to integrate analytics in all their processes
Key Responsibilities: Business Intelligence
Analyze data in order to extract market and business trends to increase safety, profit, performance, and efficiency
Create reports and dashboards that adhere to data visualization design best practices
Monitor and audit report data quality and performance
Assist in defining data architecture needed to support reporting needs
Assist with data profiling activities
Skills &amp; Qualifications
3-5 years using Power BI (including DAX, Power Query M, and the Power BI Service) in a business setting
3-5 years working with Microsoft SQL in a business setting
3-5 years’ experience in business analysis
Knowledgeable of visual design best practices
Experience delivering BI solutions within an agile project team, ideally as a product owner
Exceptional analytical, conceptual, and problem-solving abilities
Strong interpersonal skills with ability to communicate and influence at all levels of organization
Highly self-motivated and able to work independently as well as in a team environment
Azure Data Factory and/or experience with setting up and operating ETL/ELT pipelines preferred
Understanding of dimensional modeling concepts preferred
McCarthy is proud to be an equal opportunity and affirmative action employer regardless of race, color, gender, age, sexual orientation, gender identity, religious beliefs, marital status, genetic information, national origin, disability or protected veteran status.</t>
  </si>
  <si>
    <t>McCarthy Building Co
4.3</t>
  </si>
  <si>
    <t>Construction</t>
  </si>
  <si>
    <t>Construction, Repair &amp; Maintenance</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</si>
  <si>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</si>
  <si>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</si>
  <si>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</si>
  <si>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</si>
  <si>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Job Detail
Job ID IRC28471
Job Description
About the Role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Qualifications: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We are SciPlay! We make games!
The roots of our company are simple and strong: Our founder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New York Stock Exchange.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gameroom featuring current generation consoles and titles, ping pong tables, and arcade cabinets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</si>
  <si>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SciPlay
4.0</t>
  </si>
  <si>
    <t>Cedar Falls, IA</t>
  </si>
  <si>
    <t>Product Engineer –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</si>
  <si>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</si>
  <si>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</si>
  <si>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</si>
  <si>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3.6</t>
  </si>
  <si>
    <t>Singapore, Singapore</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</si>
  <si>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</si>
  <si>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</si>
  <si>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</si>
  <si>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</si>
  <si>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</si>
  <si>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</si>
  <si>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</si>
  <si>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West Palm Beach, FL</t>
  </si>
  <si>
    <t>Telecommunications Manufacturing</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</si>
  <si>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</si>
  <si>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</si>
  <si>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</si>
  <si>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</si>
  <si>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</si>
  <si>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</si>
  <si>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Redwood City, CA</t>
  </si>
  <si>
    <t>Splunk, Datadog, Elastic</t>
  </si>
  <si>
    <t>Associate Data Engineer</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</si>
  <si>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</si>
  <si>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</si>
  <si>
    <t>EAB
3.5</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</si>
  <si>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</si>
  <si>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</si>
  <si>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</si>
  <si>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</si>
  <si>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Newark, CA</t>
  </si>
  <si>
    <t>Scientist – Cancer Drug Discovery</t>
  </si>
  <si>
    <t>Scientist – Cancer Drug Discovery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</si>
  <si>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</si>
  <si>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</si>
  <si>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</si>
  <si>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</si>
  <si>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</si>
  <si>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</si>
  <si>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</si>
  <si>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Exton, PA</t>
  </si>
  <si>
    <t>TruMark Financial, North Island Credit Union, CommunityAmerica Credit Union</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</si>
  <si>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</si>
  <si>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</si>
  <si>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</si>
  <si>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CSC, Booz Allen Hamilton, ManTech</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</si>
  <si>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</si>
  <si>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</si>
  <si>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</si>
  <si>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$42K-$80K (Glassdoor est.)</t>
  </si>
  <si>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</si>
  <si>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</si>
  <si>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Cisco Systems, Huawei Technologies, IBM</t>
  </si>
  <si>
    <t>Scientist Manufacturing - Kentucky BioProcessing</t>
  </si>
  <si>
    <t>$68K-$139K (Glassdoor est.)</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</si>
  <si>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</si>
  <si>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Reynolds American
3.1</t>
  </si>
  <si>
    <t>Owensboro, KY</t>
  </si>
  <si>
    <t>Winston-Salem, NC</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</si>
  <si>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</si>
  <si>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</si>
  <si>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</si>
  <si>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Consultant - Analytics Consulting</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</si>
  <si>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</si>
  <si>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</si>
  <si>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</si>
  <si>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Hartford, CT</t>
  </si>
  <si>
    <t>Bengaluru, India</t>
  </si>
  <si>
    <t>Tata Consultancy Services, Accenture, Cognizant Technology Solutions</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</si>
  <si>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</si>
  <si>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</si>
  <si>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</si>
  <si>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</si>
  <si>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FrankCrum Staffing has an opening in the Tallahassee area for an Analytics Manager. The Analytics Manager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The Analytics Manager will work closely with leaders across product, sales, and marketing to support and implement high quality, data-driven decisions. The right person for the job will apply their exhaustive knowledge of data analysis to solving real-world problems faced by the company and finding opportunities for improvement across multiple projects, teams, and business units. The ideal candidate has a knack for seeing solutions in sprawling data sets and the business mindset to convert insights into strategic opportunities for our company.
Essential Duties and Responsibilities:
Examine, interpret, and report results of analytical initiatives to stakeholders in leadership, technology, sales, marketing, and product teams
Lead the team to build, develop, and maintain data models, reporting systems, data automation systems, dashboards, and performance metrics support that support key business decisions
Lead cross-functional projects using advanced data modeling and analysis technique to discover insights that will guide strategic decisions and uncover optimization opportunities
Recruit, train, develop, and supervise analyst-level employees
Design and build technical processes to address business issues
Oversee the design and delivery of reports and insights that analyze business functions,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 to implement solutions to meet these specific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All other duties as assigned
Qualifications:
Minimum 5 years of experience leading a team
Minimum 7 years of experience in a position monitoring, managing, manipulating, and drawing insights from data
Working knowledge of data mining principles; predictive analytics, mapping, collecting data from multiple data systems on premises, and cloud-based data sources
Strong programming skills with querying languages; SQL, SAS, etc.
Experience with big data tools; Teradata, Aster, Hadoop, etc.
Experience with testing tools such as Adobe Test &amp; Target
Experience with data visualization tools; SAP Analytics, etc.
C, C++, JAVA, or other programming languages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writing advanced SAS code statement,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manager numerous processes, people, and projects simultaneously
Excellent communication, collaboration, and delegation skills
Excellent computer skills; including but not limited to Excel, Word, and PowerPoint
All other duties as assigned
Minimum Qualifications:
High School Diploma or equivalent
Must be a minimum of 21 years of age
Must successfully complete a comprehensive background screening
Must pass a doctor certified fit test for wearing a respirator
Work Schedule:
40+ hours weekly with flexible hours depending on department needs. Must be available to work occasional evenings, weekends, and holidays
**Resumes are best viewed and optimized for system upload in a standard Word format**
FrankCrum is an equal opportunity employer prohibiting discrimination on the basis of race, color, sex, age, religion, national origin, disability, marital status and any other characteristic protected by local, state or federal law.</t>
  </si>
  <si>
    <t>FrankCrum Staffing
3.3</t>
  </si>
  <si>
    <t>Tallahassee, FL</t>
  </si>
  <si>
    <t>Senior Scientist (Neuroscience)</t>
  </si>
  <si>
    <t>$109K-$200K (Glassdoor est.)</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</si>
  <si>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</si>
  <si>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</si>
  <si>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</si>
  <si>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</si>
  <si>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Lenexa, KS</t>
  </si>
  <si>
    <t>Stock Exchanges</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</si>
  <si>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</si>
  <si>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</si>
  <si>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</si>
  <si>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Coleman Research, AlphaSights, Third Bridge</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</si>
  <si>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</si>
  <si>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</si>
  <si>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</si>
  <si>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</si>
  <si>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Concord, CA</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</si>
  <si>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</si>
  <si>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</si>
  <si>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</si>
  <si>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</si>
  <si>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</si>
  <si>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</si>
  <si>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</si>
  <si>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</si>
  <si>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</si>
  <si>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CO</t>
  </si>
  <si>
    <t>We Make a Difference
As one of the top behavioral health EHR providers in the country, Qualifacts Systems, Inc. has been changing the health care industry since our founding in 2000. A 5-time honoree on the Inc. 5000 list, we have an entrepreneurial spirit born from our start-up roots, and an amazing team of down-to-earth people who are empowered to be successful in their jobs every day.
Collaboration with industry leaders and mentors is a routine part of what we do, with the focus of making a meaningful impact in peoples lives. Our people get the best from themselves and their peers in an open and supportive environment. Join us and Make a Difference!
Life at Qualifacts
Operating from the 22nd and 23rd floors of the UBS Tower in downtown Nashville, weve worked hard to build a strong culture built on our core values of integrity, accountability, passion, compassion and collaboration. We know a lot of companies say similar things because they are easy things to say. Living up to those values is a different matter, and according to our most recent engagement survey, 80% of our employees say we do.
Like other companies, we offer competitive salaries, comprehensive medical, dental, and vision plans, a robust PTO plan, 401(k) plan with matching, and other goodies that are essential for downtown Nashville, such as free parking and Starbucks coffee. Qualifacts has created an atmosphere where our people can focus on whats important: empowering our behavioral healthcare partners to achieve better outcomes.
But dont get the idea that we are all work and no fun. Our environment is casual because its important to us that everyone feel comfortable being themselves. We celebrate our successes and achievements, and host relaxing get-togethers and team building events. From lunch and learn sessions to on-site training to volunteer days, we provide opportunities to learn and to grow, and to Make a Difference in the community.
About the Position
The Business Intelligence Analyst is a mid-level role within the Business Intelligence job family, working closely with our business and technical teams under direction of the manager to deliver BI solutions to our customers. This is a client facing and internal role that is responsible for documentation, development and quality analysis including all matters regarding our Analytics portfolio.
The BI Analyst can operate independently within the practice, supporting larger BI requests in complexity and scope, including client escalations. They can articulately and concisely explain the implications of complex data sets and various analytics solutions to customers. They regularly will be executing on parallel projects, and work closely with other BI peers to maintain established practice cycle times and mentoring junior members of the team. They may be required at times to analyze the CareLogic database for creative solutions, or to better understand the business use of the data being entered. They must be able to understand the nuances of reporting and BI needs of the behavioral health market in order to help prioritize work and recommend viable solutions to business and technical teams.
Please note that we will not sponsor visas for this position.
Primary Responsibilities
Participates in requirements capture sessions with clients and business stakeholders.
Design necessary mock-ups and conduct iterative reviews with clients.
Create, manage, and review with internal and external stakeholders.
Create and review analysis documentation with developers and report designers.
Testing and validation of report functionality, including engaging clients for acceptance testing.
Additional duties as directed by leadership
Key Qualifications
Bachelors degree in business intelligence, analytics, or a related field, or comparable work experience
1+ years demonstrated experience working as a Business Analyst within Information Technology
1+ years experience in BI and Analytics best practices, assessments, business processes, in-depth data analysis, requirements gathering, data modeling, relational and multidimensional databases.
1+ years experience with BI tools including reporting and data visualization
Demonstrated experience working with internal and/or external stakeholders
Experience working in a Professional Services environment and statement of work/contracts deliverables.
Demonstrated experience leveraging appropriate requirements elicitation techniques (e.g. JAD, Interview, Observation, etc.)
Intermediate Database design structure and relation data concepts
Intermediate SQL query writing
Knowledge of data warehouse design and usage
Experience managing data validations and exception reporting
Experience working with a diverse group of stakeholders in order to understand need and requirements
Additional Preferred Qualifications
Advanced degree in IT or a related field
One or more of the following certifications: CBIP, ITIL, Lean Six Sigma, TOGAF
2+ years demonstrated experience working as a Business Analyst within Information Technology
2+ years experience in BI and Analytics best practices, assessments, business processes, in-depth data analysis, requirements gathering, data modeling, relational and multidimensional databases.
2+ years experience with BI tools including reporting and data visualization
Natural curiosity with a strong desire to learn, maintain, and apply knowledge of emerging BI&amp;A tools, strategy, methodology, and general best practices
Outstanding verbal and written communication skills, with an ability to express complex technical concepts in business terms to effectively interface with peers and leads
Qualifacts provides equal employment opportunities (EEO) to all employees and applicants for employment without regard to race, color, religion, sex, national origin, age, disability or genetics. We believe in providing employees with a work environment free of unlawful discrimination and harassment. In addition to federal law requirements, Qualifacts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t>
  </si>
  <si>
    <t>Qualifacts Systems, Inc.
3.1</t>
  </si>
  <si>
    <t>Netsmart</t>
  </si>
  <si>
    <t>Business Intelligence Analyst
AddThis Sharing Buttons
Share to FacebookFacebookShare to TwitterTwitterShare to PrintPrintShare to EmailEmailShare to MoreAddThis
Category
Information Technology
Job Location
Dulles, VA
Tracking Code
ICS 3229-585
Position Type
Full-Time/Regular
CALIBRE Systems, Inc., an employee-owned Management Consulting and Digital Transformation company, is seeking a Business Intelligence Analyst to work full-time out in Dulles,VA. Candidate must possess an active TS/SCI with full scope poly security clearance to be eligible for this role.
The successful candidate will work with customers and within a small to medium team to design and develop business intelligence reports and products to analyze success metrics to evaluate and recommend enhancements to existing and new business processes. Analysis of existing customer requirements with attention on understanding the full picture will be critical to the success of this position. The applicant should have experience in various business intelligence and reporting platforms such as Cognos, Tableau, and SharePoint. Proven experience developing business performance reports and summaries is required.
The candidate is expected to actively participate in requirements capture and definition meetings with the client, and may be responsible for designing and executing reporting strategies as well as producing professional presentations and reports to be consumed at the executive level. Additionally, the candidate must be equally comfortable working independently or with a team, be self-motivated, exhibit exceptional problem-solving skills, and have an aptitude for learning new information and methodologies. The position is located in Northern Virginia, but exact location may vary. Up to 10% local travel is required.
Required Skills
Must hold an active Top Secret/SCI clearance with Full Scope Polygraph
Experience with business intelligence tools such as Cognos, Tableau, SharePoint
Strong analytical and comprehension skills
Excellent interpersonal, communication, and organization skills
Self-motivated, responsible, organized, detail oriented, quick learner, and a team player
Must possess a high attention to detail
Required Experience
A minimum of five years of business intelligence reporting experience
Two years of demonstrated Cognos, Tableau, or SharePoint reporting experience
Experience with business data analysis and reporting
Ability to multi-task and coordinate and prioritize multiple work streams
Two years in secure US Government environments (preferred)
Education Requirement:
Bachelor's Degree in IT field is preferred. (Other education, commensurate experience and demonstrated ability of individual may be substituted.)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</si>
  <si>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Dulles, VA</t>
  </si>
  <si>
    <t>Chief Data Officer</t>
  </si>
  <si>
    <t>Are you highly motivated, detailed
oriented and passionate about preparing for your career? Then we are looking
for someone just like YOU to
join our team!
We look for people who can dream, think, create and grow. Our culture thrives
on embracing and rewarding imagination and is characterized by an unwavering
commitment to high achievement. We pride ourselves on sharing ideas, diversity
of thought and embracing dedicated, talented and driven individuals who value
honesty, integrity and go above and beyond. As we continue to grow we need YOU
to meet
our demands for success.
Why Us?
We
have developed and executed differentiated strategies that are helping us
thrive in a rapidly changing industry.
There is no shortage of talent – we work
hard to make Sterling an employer of choice.
None of the bureaucracy found in larger
banks – open door policy with all executives.
One Dream, One Team, One Purpose, One Culture
Our Single Point of Contact model ensures every client and colleague feels
valued and knows who to reach out to for specific guidance. Our purpose is to
use the power of banking to move our company forward. We believe in a fair, ethical,
and sustainable future—one where everyone thrives on a compliant and level
playing field.
We are a results-driven culture, with a keen focus on collaboration
acceleration. We work hard, We win as a team, and We honor the diversity of
skills brought by the collective.
What’s in it for YOU
We aim to help you figure out exactly where you see yourself in our business.
Whatever your passion, we will support you in getting the skills necessary to
make your mark.
Sterling is a growing company which consistently generates top-tier results in the financial services industry. Our strategy and competitive edge depend critically on harnessing data and analytics to drive shareholder value across every dimension of the business. The Chief Data Officer is a senior level position responsible for establishing an overall data and information management architecture, overseeing the execution of the data transformation plan and driving advanced applications of analytics across the company.
The Chief Data Officer will lead our transformation to a company that leverages data as a core asset and growth driver. This will entail creating a best-in-class data and analytic capability that will result in quantifiable outcomes, enable identification of new product and market opportunities and deliver unique data partnerships that fuel innovation. The successful candidate will deploy technical expertise, superior strategic thinking, outstanding organizational leadership and a balanced approach to the mix of buy, build, partner strategies to deliver value.
Reporting to the Chief Administrative Officer (CAO), the Chief Data Officer is responsible for overseeing activities of the data development and business intelligence teams to ensure proper execution of duties and alignment with the company’s overall vision, through the creation of new data sciences capabilities for the company by envisioning and executing strategies to influence performance improvement by enabling informed decision-making.
This role will lead the development of big data capabilities and utilization as well as the coordination of cross-functional analytic initiatives; work with executives and various departmental heads across to provide advanced analytic data modeling systems as well as design and launch innovative and complex analytic models, utilizing a blend of contemporary and traditional data mining techniques, which he applies to both structured and unstructured data sets.
Directs and oversees the development of organizing, storing and analyzing hardware/software strategic information and operational/production data. Designs, develops and maintains data warehouses, data stores, customer relationship management and other business intelligence systems to ensure they meet organizational requirements.
Develops and recommends the organization's strategic and long-range goals based on analysis and studies of business conditions. Ensures the best use of the organization's resources for the establishment of key objectives and mission realization, considering organization's strengths, weaknesses, capacity, and products.
Monitors and evaluates results of existing plans to ensure growth and profitability and makes adjustments as necessary. Keeps leadership abreast of changes in the industry or sector and impact of events on the business climate and incorporates relevant trend data into all plans.
Act as executive sponsor and advocate for the continuous development of advanced data and analytics capabilities across the company. Regularly interface with client leadership and internal/external senior executives as appropriate to develop and execute a central data strategy.
Create an environment that makes data and information accessible with appropriate levels of access controls. Create strategic data access policies for internal and external constituents. Oversee all central data investment and decisions.
Ensure compliance with all regulations, policies, and procedures.
Who We Want
For this position you must have, at least 10 years of relevant and progressive experience managing or supporting in a significant role, the acquisition, integration, and acceptance lifecycle of one or more complex computational systems or system upgrades in a mission critical or production R&amp;D computational environment.
At least 5 years of demonstrated project management, analytical, strategic, problem solving experience; displaying an ability to work effectively within complex decision making and organizational structures.
At least 3 years of full-time programming experience within an operations or technical department
Candidates with advanced degrees (Associates, Bachelor’s, and/or Master’s) preferred, yet a High School diploma or GED is required. Candidates with some combination of coursework and experience, or else extensive related professional experience, are eligible for consideration
Demonstrated ability to lead technically oriented teams such as developers and/or data scientists
Understanding of programming concepts and application development. In-depth understanding of one or more computational technical areas such as advanced modeling and simulation
Domain knowledge in artificial intelligence and machine learning
Strong business acumen and judgment, with the ability think strategically about business issues and accurately assess key business metrics and situations from a “general manager’s” point of view; including solid knowledge of statistical methods and benchmarking techniques with the ability to identify performance metrics that accurately reflect the state of a given process and/or business
Proven track record of successfully driving bottom line results both individually and as part of a high-performance team
A passion for finding, understanding, documenting, and improving analytic insights and strategic data usage
Knowledge of data analysis languages and open source big data technologies preferred.
Experience with process management design and optimization
Familiarity with contemporary artificial intelligence practices and capabilities and data-centric enterprise risk management programs, preferred
Experience with implementing and leveraging leading analytic capabilities
An inclusive, hands-on leadership style with proven experience leading, motivating, developing and inspiring others.
Familiarity with Lean Six Sigma methodology preferred
At Sterling National Bank, we rely on diversity of culture and thought to deliver on our goals. To ensure this we seek talented, qualified people for all of our career opportunities, regardless of race, color, sex/gender, including pregnancy, gender identity and expression, national origin, religion, sexual orientation, disability, age, marital status, veteran status, or any other protected classification under federal, state and/or local laws. Sterling National Bank is proud to be an Equal Employment Opportunity/Affirmative Action Employer providing a drug-free workplace.
**All Applicants must be eligible to work in the U.S. without company sponsorship, now or in the future, for employment-based work authorization. H1-B and green card sponsorship is not available for any position and we will not consider F-1 visa holders with Optional Practical Training (OPT) who will require H-1B status, TNs, or current H-1B visa holders for employment opportunities.**
All offers for employment with Sterling National Bank are contingent on successful completion of background investigation, including drug and fingerprint screening.</t>
  </si>
  <si>
    <t>Sterling National Bank
2.7</t>
  </si>
  <si>
    <t>J.P. Morgan, New York Community Bancorp, Citi</t>
  </si>
  <si>
    <t>Head Data Scientist – NLP lead, Novartis AI Innovation Lab</t>
  </si>
  <si>
    <t>28-Jan-2020
Job ID
279188BR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NLP analytics capabilities for Novartis.
Your responsibilities:
In this newly created role, you will:
• Build Novartis’ NLP center of excellence to make it a team of international reputation
• Take a hands-on role and coach data science teams to deliver on multiple high visibility projects
• Serve as an ambassador for Novartis Data Science by presenting and publishing articles at conferences, business meetings and academic institutions
• Facilitate design and creation of knowledge repositories
• Collaborate with the digital and DSAI teams
• Coach and mentor associates
• Inspire others on culture change
Posting Title
Head Data Scientist – NLP lead, Novartis AI Innovation Lab</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</si>
  <si>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</si>
  <si>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</si>
  <si>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</si>
  <si>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</si>
  <si>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Cambridge, United Kingdom</t>
  </si>
  <si>
    <t>Roche, GlaxoSmithKline, Novartis</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</si>
  <si>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</si>
  <si>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</si>
  <si>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</si>
  <si>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</si>
  <si>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Natick, MA</t>
  </si>
  <si>
    <t>$76K-$142K (Glassdoor est.)</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</si>
  <si>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</si>
  <si>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</si>
  <si>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Our client is a leading hedge fund looking to hire a Data Engineer for their Macro Strategies business unit.
Responsibilities:
Driving innovation through product and platform development
Helping to facilitate bespoke custom basket trades for clients in a scalable infrastructure
Developing infrastructure and tools to administer basket rebalances for external clients and internal trading teams
Automation of corporate action adjustments and improvement of work-flow
Providing metrics for basket trades, to drive sales and trading decisions and to grow the business
Both independent and collaborative work, involving several sales/strat/trading teams globally
Requirements:
Expertise in Python
Strong SQL skills
Web scraping experience
Experience with Linux and Windows platform
Strong communication skills, both written and verbal
Exposure to non-relational databases
Exposure to web UI technologies
Data Warehousing and Modeling expertise
Financial knowledge
If you would like to be considered for the position of Data Engineer or wish to discuss the role further then please leave your details below. Your resume will be held in confidence until you connect with a member of our team
Email: info@njfsearch.com or call London (0207 604 4444,) New York (212 400 4845) or Chicago (312 204 72176) to speak to a member of our team. Thank you</t>
  </si>
  <si>
    <t>NJF Global Holdings
4.1</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</si>
  <si>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</si>
  <si>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</si>
  <si>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</si>
  <si>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Clinical Data Manager</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</si>
  <si>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The Clinical Data Manager (CDM) will be responsible for providing quality management of clinical trial data in a rapidly-evolving environment, meeting industry standards. The CDM will own the data management activities including Case Report Form (CRF) designing, database designing, oversight of CROs data managers and developing Data Management Plan, CRF annotation, implementing edit check programs, data entry and query status tracking, and database closure. The CDM is responsible for ensuring compliance with the corporate timelines and scope of work. This position will report to the Head of Clinical Operations. The CDM is also responsible for leading or contributing to company process improvement initiatives.
During your first year, your goals will include:
Responsible for standardization of DM processes and process improvement and efficiency
Supports the clinical study team by providing standards for Data Capture and safety data, assessing the overall quality of data and identifying and advancing key data issues, trends or patterns that may pose overall study compliance and/or data quality concerns, e.g., frequency of queries and protocol deviations
Responsible for vendor and technology (e.g., EDC) evaluation, qualification and selection
Supports RFP development and contract negotiation, as needed. Identifies and implements solutions to global DM and EDC issues and concerns
Work with the CRO pharmacovigilance and data management group to establish processes for reconciliation between the safety and clinical database on an ongoing basis
Able to use clear judgment to solve problems and to call out issues with proposed solutions, as necessary
Responsible for ensuring SOP and regulatory compliance with FDA regulations, GCP, ICH guidelines and Good Clinical DM Practices internally and with DM vendors via regular process auditing. Ensures DM project documentation is in an inspection-ready state
Oversees the development of data validation specifications and programs for assuring the accuracy of clinical trial data, e.g., data review guidelines, computerized edit check programs, Data Management Plans (DMP)
Coordinates the review of clinical data, analysis tables/listings/figures, and patient profiles for data consistency and accuracy.
We'd love to hear from you if:
Bachelor's Degree in a scientific discipline (Advanced degree preferred)
Minimum of 6+ years in a pharmaceutical/biotech or CRO setting; global/international experience a plus.
Experience supporting phase 1 to 3 clinical trials
Knowledge and experience in EDC, key technologies (eg, IXRS) and industry standards including regulatory regulations, ICH-GCP guidelines, and CDASH/CDISC with understanding of Basic, SAS, SQL and/or other clinical programming applications.
Strong interpersonal, organizational, and communication (oral and written) skills
Ability to work effectively in both a team setting and independently with minimal oversight
Logical thinking, attention to detail and accuracy, good organizational skills, and problem-solving abilities
Ability to prioritize and to adapt quickly to changing business conditions with a positive attitude
Willing to travel if required
Ability to prioritize workload and meet deadlines, demonstrate effective use of time and handle multiple assignments simultaneously
Capable of actively identifying project challenges and risks, and proposing appropriate and strategic solutions to issues.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</si>
  <si>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</si>
  <si>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</si>
  <si>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</si>
  <si>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</si>
  <si>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BioMarin Pharmaceutical, Sangamo Therapeutics, bluebird bio</t>
  </si>
  <si>
    <t>Scientist - Analytical Services</t>
  </si>
  <si>
    <t>$65K-$134K (Glassdoor est.)</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</si>
  <si>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</si>
  <si>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</si>
  <si>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</si>
  <si>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</si>
  <si>
    <t>National Interstate
3.3</t>
  </si>
  <si>
    <t>Richfield, OH</t>
  </si>
  <si>
    <t>Head Data Scientist – Image Analytics lead, Novartis AI Innovation Lab</t>
  </si>
  <si>
    <t>06-Feb-2020
Job ID
279186BR
{"QuestionName":"Job Description","AnswerValue":"Why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image analytics capabilities for Novartis.
Your responsibilities:
In this newly created role, you will:
• Build Novartis’ image analytics center of excellence to make it a team of international reputation
• Take a hands-on role and coach data science teams to deliver on multiple high visibility projects
• Serve as an ambassador for Novartis Data Science by presenting and publishing articles at conferences, business meetings and academic institutions
• Facilitate design and creation of knowledge repositories
• Collaborate with the digital and DSAI teams
• Coach and mentor associates
• Inspire others on culture change
Posting Title
Head Data Scientist – Image Analytics lead, Novartis AI Innovation Lab</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</si>
  <si>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</si>
  <si>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</si>
  <si>
    <t>Moser Consulting
4.5</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</si>
  <si>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</si>
  <si>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</si>
  <si>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</si>
  <si>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</si>
  <si>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</si>
  <si>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</si>
  <si>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</si>
  <si>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</si>
  <si>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</si>
  <si>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</si>
  <si>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</si>
  <si>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Scientist, Product Development</t>
  </si>
  <si>
    <t>Requisition Number:
VALA4948
Job Title:
Scientist, Product Development
Full Time:
Full Time - Regular
Shift:
1st Shift
Area of Interest:
Science &amp; Technology
Location:
Valencia A-VAL-A
Job Description: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Product Development Scientist is responsible for the successful development and commercialization of all products related to gummy and alternate forms. This role is responsible for all aspects of formula and process development from pre-formulation to commercialization to achieve new product development goals. The Product Development Scientist reports to the Manager of Product Development who manages a team of technicians.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must make sure each one is just right before we make it ready for use. With this great responsibility comes the satisfaction that your contribution makes a real and significant difference.
Critical contributions this role is counted on to deliver include:
Develop formulations and processes to support the development of new and novel products and/or optimization of existing products. Including coordination and execution of bench-top, pilot, manufacturing scale-up and verification batches with speed and robustness.
Independently design and conduct robust experiments to support new product development. Present relevant findings and provide guidance to R&amp;D Management and appropriate technical groups as needed.
Effectively troubleshoot and solve complex formulations &amp; technical challenges with speed and robustness.
Prepare stability, consumer and clinical samples, review and approve stability protocols and effectively work with R&amp;D Analytical to monitor, evaluate, summarize and interpret results.
Provides scientific leadership to Marketing, operations and other cross-functional disciplines to accomplish NPD (New Product Development) goals.
Effectively communicates and leads in a cross-functional team environment, serving as a core member or scientific SME in solving complex formulation/process issues.
Manage pilot plant equipment including scheduling maintenance and repair.
The ideal candidate is passionate about product development and able to drive multiple projects independently and in teams. You are highly process oriented and demonstrates the ability to make informed decisions based on knowledge and data. This person will take initiative to improve current processes, innovative ideas for new formula development and coach junior formulators on formula and process development.
You'll be most successful in this role if you have:
In-depth knowledge of formula development with gummy or confectionary products
Successful track record of robustly developing and commercializing new products in manufacturing
Ability to lead a cross-functional team environment especially with Marketing and Operations stakeholders
Comprehensive knowledge and practical experience in product/process development, laboratory techniques and regulatory requirements and a firm foundation in basic sciences
Demonstrates strong ability of independent decision-making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at least 8 years of relevant experience in product development in the Nutraceutical or Pharmaceutical industry
Master's degree requires a minimum of 3 years relevant experience
PhD degree requires a minimum of 2 years relevant experience
Ability to supervise, train, and develop staff in developing new products; conducting appropriate experiments and instructing in the proper use of laboratory and manufacturing equipment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</si>
  <si>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Senior Scientist - Regulatory Submissions</t>
  </si>
  <si>
    <t>$80K-$155K (Glassdoor est.)</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</si>
  <si>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</si>
  <si>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</si>
  <si>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</si>
  <si>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</si>
  <si>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</si>
  <si>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</si>
  <si>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</si>
  <si>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</si>
  <si>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</si>
  <si>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</si>
  <si>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</si>
  <si>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</si>
  <si>
    <t>Q2 Solutions
2.9</t>
  </si>
  <si>
    <t>Ithaca, NY</t>
  </si>
  <si>
    <t>Morrisville, NC</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</si>
  <si>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</si>
  <si>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</si>
  <si>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</si>
  <si>
    <t>Marietta, GA</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</si>
  <si>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</si>
  <si>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</si>
  <si>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</si>
  <si>
    <t>Arbella Insurance
3.4</t>
  </si>
  <si>
    <t>Quincy, MA</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</si>
  <si>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</si>
  <si>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</si>
  <si>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</si>
  <si>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</si>
  <si>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</si>
  <si>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</si>
  <si>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</si>
  <si>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Loading...
Title: Data Engineer
Location: Austin, TX
Type: Contract
Job #: WD50842311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 or any other jobs posted!
Project Scope:
Our client is looking for a Data Engineer to manage databases and data sets, and performs data transformations and analyses.
Responsibilities:
Create and maintain data pipeline architectures.
Assemble large, complex data sets for project teams and data scientists.
Build the infrastructure required for optimal extraction, transformation, and loading of data from a wide variety of data sources using SQL, NoSQL, and ‘big data’ technologies.
Design and implement automated solutions for common data transfer or transformation tasks.
Build analytics tools that utilize the data pipeline to provide actionable insights.
Work with stakeholders to assist with data ­related technical issues and support their data infrastructure needs.
Keep our data separated and secure across multiple data centers and cloud services.
Create data tools for data scientists that assist them in building and optimizing their models.
Document and version schema changes across all database stacks.
Requirements:
5+ years in a Data Engineering or similar position.
Previous system administration with linux and windows.
Must have strong SQL skills.
Extensive experience in managing large scale databases such as Postgres, MS SQL Server, or Oracle.
Extensive experience with NoSQL databases such as HBase, Cassandra, or Dynamo.
Fluency in one or more scripting languages for data task automation such as Unix shell, Python, Ruby, TCL, or Javascript.
Experience in data security and management of PII.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</si>
  <si>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4.8</t>
  </si>
  <si>
    <t>Slalom</t>
  </si>
  <si>
    <t>Staff Machine Learning Scientist, AI Foundation</t>
  </si>
  <si>
    <t>SmartNews is a leading mobile app of news aggregation services. We analyze millions of articles to deliver the most engaging information with high quality, in near-real time fashion, to millions of users around the world. Our AI Foundation team is responsible to research and develop world-class AI algorithms that can be applied at large scale to accomplish our mission. It works on a range of content understanding, user modeling and recommendation problems, which include natural language processing tasks of classification, entity recognition, summarization, computer vision of image/video processing, collaborative filtering, etc. The team generally produce good content/user signals and state-of-art recommendation models to News Ranking/Ads Ranking team to deliver the world's high quality information to the people who need it.
RESPONSIBILITIES
Set technical and research directions for one of more of major areas of AI Foundation and able to lead its implementation
Able to solve hardest issues of expertise areas ranging from fundamental algorithm development, implementation and optimization to deliver product metrics
Lead cross-functional projects to improve features/models that benefit company OKR
In this position, you are expected to have deep domain expertise on one or more of following R&amp;D areas to provide cutting edge solutions or core technologies for SmartNews recommendation systems (Ads, News, etc)
General Machine Learning, Deep Learning
Natural Language Processing (entity recognition, categorization, text embedding, etc)
Computer Vision, Image Processing
Knowledge Graph
Recommendation, Collaborative Filtering Algorithms
Requirements
Minimum Qualifications
6+ years of experience in designing and implementing machine learning algorithms, and applying them to real world problems
Solid Machine Learning background and deep understanding of certain domain of machine learning techniques, especially in natural language processing, recommendation systems, computer visions
Experienced to deliver improvement of features/models to production systems with support of cross-functional teams
Ability to optimize/debug hardest feature/model problems of the team
Have good record of publication in his/her domain of expertise
Good written and spoken communication skills, can work across functional teams
Strong coding abilities in multiple programming languages (e.g. Java, C++, Python, Scala)
MS in computer science, mathematics, physics or other quantitative fields
Preferred Qualifications
PhD Degree in computer science, mathematics, physics or other quantitative fields
Strong interest in news media and our mission
Benefits
Equity included
100% medical, dental and vision insurance coverage (60% coverage for dependents)
Monthly housing, commute, mobile phone and gym allowances
401k matching program
Free lunch, snacks, drinks, etc.
Pet friendly office</t>
  </si>
  <si>
    <t>Sr. Enterprise Account Exec- Data Science / ML - NYC</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</si>
  <si>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Flexible work hours and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
Powered by JazzHR</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</si>
  <si>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</si>
  <si>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</si>
  <si>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</si>
  <si>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The $21B Powersports market (motorcycles, ATVs, UTVs, PWCs, snowmobiles) is all about fast and fun, but the purchasing process is slow and frustrating. Octane enables consumers to live their passion by making powersports purchases instant, seamless, and widely available. Octane launched a credit product, branded as Roadrunner Financial, in 2016 to provide financing to prime and near-prime consumers who have historically been underserved by incumbent banks, expanding coverage to 50% of responsible consumers. Together with our automated underwriting and digital buying experience, Octane and RoadRunner cut the time to close a transaction from hours to minutes.
The market is choosing the Octane solution, as evidenced by ~25% of powersports merchants active on our platform (up 50% Y/Y), annualized origination run rate that is up over 3 X Y/Y. We are both the platform and the lender, which means we have both high growth and positive unit economicsrare for a fintech. We have raised &gt;$100M in venture capital from leading investors such as IA Ventures, Valar Ventures, and Contour Venture Partners.
Octane Lending is looking for a Data Engineer to focus on facilitating our company's data needs. Data is the fuel that we use to drive decisions for the company. From informing credit policy to creating product enhancements to updating servicing protocols, availability and accessibility of data is critical. As a Data Engineer, you will collaborate with a team to architect a data infrastructure that is stable and scalable to support data analytics, reporting, and visualization. Your input and contribution will have a direct impact on our future data strategy and our technology roadmap.
Specifically, you will:
Expose a variety of data sources into a centralized data warehouse capable of supporting analytics, reporting, and visualization
Build and manage ETL processing that is efficient, scalable, and performant
Design and implement secure and auditable cloud based data infrastructure
Test and optimize data architecture performance
Collaborate with teammates and internal teams to improve products
Learn from experienced senior engineers and follow engineering best practices
Requirements
Passion for data processing and 1-3 years experience working in backend software engineering and/or data engineering
Knowledge of ETL processing, data pipelines, and data warehouses
Proficiency with Python and SQL
Desire to learn Spark and data operations (experience is a plus)
Some experience using AWS or other cloud services provider or the desire to do so
Experience working with data that has regulatory, privacy, auditing, and security requirements (ideally in the Consumer Lending Industry) is a plus
Benefits
Robust Health Care Plans (Medical, Dental &amp; Vision)
Generous Parental Leave
Up to 5 weeks PTO (self-managed)
Retirement Plan (401k) with Company contribution
Educational Assistance/Tuition Reimbursement up to $3K/year
Life Insurance (Basic, Voluntary &amp; AD&amp;D)
Short Term / Long Term Disability &amp; Life insurance
Pre-Tax Commuter Benefits
Office snacks, full fridge, and drinks
Weekly catered Lunches
Monthly team outings
Fun company outings like bowling, yoga, cycling, mixology, cooking classes, &amp; more!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t>
  </si>
  <si>
    <t>Advanced Analytics Manager</t>
  </si>
  <si>
    <t>Job Title: Advanced Analytics Manager or Director
Location: Philadelphia, PA
Overview:
The Advanced Analytics Manager will serve as an expert in understanding Health Union’s advertising campaign performance and delivery needs within the Health/Pharmaceutical space. She/he will support media delivery and sales teams by understanding measurement, integrating, interpreting, and leveraging statistical models/forecasted data, and applying best practices to Health Union’s campaigns in order to improve media performance and ultimately drive increased revenue. His/her analyses will serve as the foundation for Health Union’s campaign strategies and will allow the larger media team to anticipate campaign needs in real time, offset the impact of measurement and privacy limitations, and understand the anticipated impact of optimization efforts. She/he will also supervise a small group of analytics professionals and will provide statistical and analytical guidance to the team.
What You Do:
Develop Campaign Measurement Expertise. Develop expertise in all Health Union partnerships and third-party measurement studies (Comscore, Crossix, IQVIA and others) and associated measurement limitations. Provide recommendations to minimize/mitigate impact of data &amp; measurement limitation on HU campaigns.
Lead Audience Quality Modeling:
Oversee forecasting process and statistical modeling of campaign results
Leverage learnings to drive campaign performance in real-time
Enhance and better understand internal measurement of audience quality through additional internal studies, delivery tests, third party data/models etc.
Determine content/engagement models that link audience quality to contextually relevant content to provide feedback on community content creation
Determine Optimal Campaign Blends: Through advanced analytics and forecasted data, provide recommendations for optimal campaign delivery breakouts, including: desktop vs. mobile, on-site vs. off-site, HU audience vs. lookalike, social vs. nonsocial, etc. against key KPIs of AQ, Rx Lift, ROI, etc.
Investigate alternative campaign or site traffic drivers: Measure and test DMP and other traffic drivers (Insta, Snap, Twitter, Taboola, etc.) against traditional FB investment drivers to enhance or deliver alternative traffic drivers.
ROI Improvement &amp; Budget Forecasting: Through modelling and an understanding of historical spend (socially and programmatically), provide budget goal recommendations and analyze ROI, profit across platforms, and efficiency, while incorporating the impact of SEO.
Forecast Inventory: Develop models to forecast site &amp; extension inventory incorporating factors such as incidence rate, community growth, DMP match rates, and other external factors (FB/Insta Reach/targeting, awareness, competition etc...).
Qualifications
What You Bring:
Experience working in the digital advertising ecosystem for a marketer/advertiser, publisher, agency, and/or ad technology company is a must
Strong preference for candidates with experience with the pharmaceutical/health space
Bachelor’s degree in statistics, mathematics, computer science or a related discipline is required. Advanced degree is a plus
A passion for digital advertising and emerging trends in the digital ecosystem
Experience sourcing, cleaning, analyzing and interpreting data from 1st, 2nd and 3rd party sources.
Knowledge of digital media reporting platforms such as DoubleClick, Facebook, DSP’s and others
The ability to clearly and efficiently present information and insights to internal and client teams in order to move beyond ‘what happened’ to deeper discussions of ‘what is important’, ‘why it happened’ and ‘what should be done’
Experience with business intelligence/ data visualization tools such as Looker, Mode, Metabase, Tableau or similar tools. Hands on experience with Looker a strong plus
Previous experience managing a team
The ability to partner effectively across internal and external teams, embrace accountability and deadlines, and to thrive in a fast-paced environment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a complimentary, family-style lunch once a week.
Full-time team members are immediately eligible for comprehensive health benefits, FSA for transit, parking, and dependent care, as well as PTO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</si>
  <si>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Health Union
4.8</t>
  </si>
  <si>
    <t>Publishing</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</si>
  <si>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</si>
  <si>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</si>
  <si>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</si>
  <si>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</si>
  <si>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</si>
  <si>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</si>
  <si>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</si>
  <si>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Green Bay, WI</t>
  </si>
  <si>
    <t>Wells Fargo, BMO Harris Bank, U.S. Bank</t>
  </si>
  <si>
    <t>Senior Imagery Scientist - SAR TO 11 #78 (TS/SCI)</t>
  </si>
  <si>
    <t>Clearance: Active TS/SCI and willing to undergo CI Poly
Required Skills:
Experience in the following:
Synthetic Aperture Radar (SAR) AGI collections systems (both space-borne and airborne), operations, phenomenology, and their impact on SAR AGI processing, analysis, and exploitation
Spectral sensor disciplines (spectral, radar, LiDAR, infrared, or photogrammetry).
Advanced formal training in remote sensing and/or earth science/physical science, or engineering/mathematical disciplines
Knowledge in the science of infrared image formation, imaging radar system technology and collection parameters, processing, and radiometric analysis
Detailed experience using AGI processing and exploitation software
Demonstrated experience using COTS image software (e.g. ENVI, ERDAS Imagine), COTS desktop software (e.g. MS Office), and the Windows and UNIX operating environments Of particular importance are software packages used for the processing and analysis of imaging radar data.
Demonstrated strong writing and briefing skills consistent with national-level performance; this includes the skills needed to prepare NGA Imagery Intelligence Brief reports
Experience with SAR instruction highly desired</t>
  </si>
  <si>
    <t>Shine Systems
3.6</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</si>
  <si>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</si>
  <si>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</si>
  <si>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</si>
  <si>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</si>
  <si>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</si>
  <si>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</si>
  <si>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</si>
  <si>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Durham, NC</t>
  </si>
  <si>
    <t>Daly City, CA</t>
  </si>
  <si>
    <t>Avaya, Five9, Salesforce</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</si>
  <si>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</si>
  <si>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</si>
  <si>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YOOX NET-A-PORTER GROUP, Farfetch, MATCHESFASHION</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</si>
  <si>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</si>
  <si>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</si>
  <si>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</si>
  <si>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</si>
  <si>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</si>
  <si>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</si>
  <si>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</si>
  <si>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Clovis, CA</t>
  </si>
  <si>
    <t>Visalia, CA</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</si>
  <si>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</si>
  <si>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</si>
  <si>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</si>
  <si>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</si>
  <si>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Madrid, Spain</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</si>
  <si>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</si>
  <si>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</si>
  <si>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</si>
  <si>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</si>
  <si>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Franklin, TN</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</si>
  <si>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</si>
  <si>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</si>
  <si>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</si>
  <si>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</si>
  <si>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</si>
  <si>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</si>
  <si>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Orlando, FL</t>
  </si>
  <si>
    <t>Salesforce Analytics Consultant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</si>
  <si>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</si>
  <si>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</si>
  <si>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Jacksonville, FL</t>
  </si>
  <si>
    <t>Technology-Minded, Data Professional Opportunities</t>
  </si>
  <si>
    <t>$40K-$101K (Glassdoor est.)</t>
  </si>
  <si>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</si>
  <si>
    <t>Veterans United Home Loans
4.7</t>
  </si>
  <si>
    <t>Columbia, MO</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</si>
  <si>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</si>
  <si>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</si>
  <si>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</si>
  <si>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Managing Data Scientist/ML Engineer</t>
  </si>
  <si>
    <t>$81K-$134K (Glassdoor est.)</t>
  </si>
  <si>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</si>
  <si>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</si>
  <si>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</si>
  <si>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</si>
  <si>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</si>
  <si>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</si>
  <si>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</si>
  <si>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</si>
  <si>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</si>
  <si>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We are looking for strong Big Data Engineers and Data Analysts. This person will be handling petabytes of consumer data for analytics. Excellent salary and benefits.
Locations – Connecticut, Los Angeles, Seattle and New York.
Basic Qualifications:
Have 5+ years of experience developing with a mix of languages (Scala, Python, SQL, etc.) and frameworks to implement data ingest, processing, and serving technologies. Experience with real-time and very large scalable online systems are preferred.
• Cloud experience is must (AWS-S3, Snowflake, Redshift, Big Query etc.)
• Experience with open source such as Hadoop, Spark, Kafka, Druid, Pilosa and Yarn/Kubernetes.
• Experience in SQL, ETL Tools is required
• Are passionate about data, technology, &amp; creative innovation.
• Experience in working with Data Scientists to operationalize machine learning models.</t>
  </si>
  <si>
    <t>Meridian Technologies, Inc
4.0</t>
  </si>
  <si>
    <t>Farmington Hills, MI</t>
  </si>
  <si>
    <t>Senior Clinical Lab Scientist, Clinical Lab Svcs - FT/Nights (8hr)</t>
  </si>
  <si>
    <t>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
Position Summary
The
Clinical Laboratory Scientist will (CLS) will perform laboratory duties as
scheduled; produce accurate and timely laboratory results in accordance with
Orange Coast Memorial Medical Center Laboratory Services department standards
and procedures. The Clinical Laboratory Scientist must be able to assess and
interpret data about the patient's status to identify each patient's age specific
needs and provide the care needed for that patient population.
The
Senior Clinical Laboratory Scientist will oversee the general operation of the
laboratory in the absence of the Blood Bank Supervisor, assumes responsibility
of special projects, and ensures protocols required for accreditation. The
Senior Clinical Laboratory Scientist will assist in the development of programs
and procedures to assure the department is aligned with community standards. In
addition, the Senior CLS will perform work assignments as scheduled, produce
accurate and timely results on current patient population in accordance with
Orange Coast Memorial Medical Center Laboratory Services department standards
and procedures
Essential Functions and Responsibilities
of the Job
Perform
pre-analysis, analysis, and post-analysis of laboratory tests according to the
Blood Bank department’s protocols and procedures.
Oversee
the general operation of the laboratory in the absence of the Blood Bank
Supervisor.
Assume
responsibility of special projects and assist in the development of programs
and procedures.
Assist
with training and orientation of staff.
Follow
laboratory protocol to ensure proper identification of patients and specimens.
Evaluate
test results, test processes, quality control and assurance requirements where
applicable.
Ability
to meet department scheduling and attendance requirements.
Require
effective communication, verbally, in writing and through other means.
Consistently
apply infection control policies and procedures.
Attend
and actively participate in department specific education, training,
in-services, process improvement initiatives and staff meetings.
Participate
in performance improvement projects in the laboratory.
Ensure
equipment and safety devices are used as intended and designed.
Ensure
compliance at all times with hospital and laboratory policies and procedures.
Perform
data management and documentation activities.
Perform
other reasonably related duties as assigned.
Ability
to be at work and be on time
Ability
to follow company policies, procedures and directives
Ability
to interact in a positive and constructive manner
Ability
to prioritize and multitask
Minimum Requirements
Minimum
five years of experience in general laboratory, including two years of
experience in Blood Bank.
Knowledge
of current information system preferred
Bachelor’s
degree in a science discipline preferred.
Currently
licensed as a Clinical Laboratory Scientist by the state of California</t>
  </si>
  <si>
    <t>Orange Coast Memorial Medical Center
3.4</t>
  </si>
  <si>
    <t>Fountain Valley, CA</t>
  </si>
  <si>
    <t>St. Joseph Health System, Cedars-Sinai Medical Center, Children's Hospital Los Angeles</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</si>
  <si>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</si>
  <si>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</si>
  <si>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</si>
  <si>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</si>
  <si>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Mill Valley, CA</t>
  </si>
  <si>
    <t>Indeed, LinkedIn</t>
  </si>
  <si>
    <t>Product Engineer –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</si>
  <si>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</si>
  <si>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</si>
  <si>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</si>
  <si>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</si>
  <si>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</si>
  <si>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</si>
  <si>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Westlake, OH</t>
  </si>
  <si>
    <t>Asurion, SquareTrade, National General Insurance</t>
  </si>
  <si>
    <t>Sr. Data Engineer (ETL Developer)</t>
  </si>
  <si>
    <t>$83K-$148K (Glassdoor est.)</t>
  </si>
  <si>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</si>
  <si>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</si>
  <si>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Des Moines, IA</t>
  </si>
  <si>
    <t>Sr. Microsoft Data Engineer</t>
  </si>
  <si>
    <t>As a Senior Data Engineer, you will contribute to database management of large-scale web-based applications through the use of SQL, Cloud (AWS or Azure), and the Microsoft BI stack. These technologies enable the client's business while supporting architectural vision of quality, scalability, performance and function. The proprietary software is created with the goal to simplify transportation for our customers and carriers and is one of our largest competitive advantages in an ever growing market.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3+ years in commercial-grade business applications environment leveraging the following:
SQL Server, T-SQL, SSIS, stored procedures, user-defined functions and table functions
Managing design risk
3+ years leveraging OO programming techniques
Software development lifecycles, Unit test techniques, debugging/analytical techniques
2+ years of Cloud Platform experience with either AWS (preferred) or Azure</t>
  </si>
  <si>
    <t>Collinwood Technology Partners, LLC
4.7</t>
  </si>
  <si>
    <t>Schaumburg, IL</t>
  </si>
  <si>
    <t>SPR, MATRIX Resources, NueVista</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</si>
  <si>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</si>
  <si>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</si>
  <si>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Scientist, Upstream Process Development (Bioreactors)</t>
  </si>
  <si>
    <t>Homology Medicines seeks an outstanding science in the upstream process development group to assist in the development of viral manufacturing processes. The individual in this role will be a highly motivated scientist with experience in bioreactor cell culture production processes who will focus on the development and scale up of cell-based methods for producing AAV vectors. We seek candidates with proven ability to work independently after initial training and collaboratively to achieve optimized project plans, with the goal to deliver products that transform the lives of patients.
Participate in the management of bioreactor operations in the suspension lab including the authoring and review of protocols and data entry templates
Support the design and execution of experiments to optimize critical scientific and engineering parameters for AAV production including cell culture growth, feed strategies, harvest, lysis, and clarification. Optimize vector production process using DOE based studies
Work collaboratively with development and manufacturing teams to integrate new discoveries and scale-up strategies into the production process. Analyze and compare data across multiple scales. Support the generation of tech transfer documents and review manufacturing batch records
Author technical reports and prepare scientific presentations as needed
BS/MS in chemical/biochemical engineering or biology/biochemistry with 5+ years industry experience
Cell culture experience required. Production of viral product with a transfection-based platform preferred
Operation of lab scale bioreactor systems and single use bioreactor systems required
Experience with data management and ELN preferred
Experience performing the tech transfer and scale up of disposable bioreactor processes preferred
Able to effectively manage and prioritize multiple parallel laboratory activities is essential
Independently motivated, highly organized, detail oriented and good problem-solving ability
Excellent interpersonal written and oral communication skills</t>
  </si>
  <si>
    <t>Homology Medicines, Inc.
4.4</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</si>
  <si>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</si>
  <si>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</si>
  <si>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3.7</t>
  </si>
  <si>
    <t>Lab Head, Principle Scientist, Dupixent/Type 2 Inflammation &amp; Fibrosis - Cambridge, MA</t>
  </si>
  <si>
    <t>The Type 2 Inflammation &amp; Fibrosis Cluster within the Immunology &amp; Inflammation Therapeutic Area is focused on discovering new mechanisms of immune-mediated diseases and developing these findings into novel drugs that improve the lives of patients. In addition to internal programs, we are a center for Sanofi activities in a number of publicprivate partnerships, including the BIOMAP consortium for multi-omic research into inflammatory skin diseases (http://biomap-imi.eu/network/industry-partners/sanofi)
Our Cluster is currently focusing on new biology and mechanisms relevant to Dupixent, our approved biologic targeting the IL-4/IL-13 pathway. We are therefore in search of a creative, innovation-driven scientist who will bring new perspectives to the Type 2 Inflammation and Fibrosis field, leading a team of 2-4 lab members focused on new biology, indication expansion and competition is this area. Bringing academic inquiry to the pharma environment, you will work closely and collaboratively with the Cluster Head, Dr Paul Bryce, to turn our ideas into impact research. Your team will be an important interface between us and other partners across the company, including Clinical Development and Medical Affairs..
Your position will involve working alongside our experienced cluster team members and technology-driven internal partners here at Sanofi, as well as several external academic and industry partners we collaborate with. We work in a very active, collaborative environment and you should have the people skills necessary to inspire colleagues, mentor team members and represent our ideas and opportunities to our senior leadership.
We are searching for someone with a strong knowledge of immunology and a focus on allergic disease and the associated biology, and an ability to lead discoveries through cutting-edge technologies and innovation. Experience in research related to human immune profiling and/or relevant animal models of disease are important.
Job Responsibilities:
Lead the scientific strategy for programs related to Type 2 immunity and oversee the execution of experiments needed to identify and develop targets for disease.
Build and maintain collaborative relationships and working across a matrix environment that includes partners at the forefronts of science and medicine, including Digital Strategy, Translational Medicine, Clinical Development, Drug Metabolism &amp; Pharmacokinetics, and Medical Affairs.
Oral and written communication of projects and data packages to varied audiences.
Demonstrate the ability to overcome hurdles and challenges by effectively utilizing available information and technical expertise.
Communicate research through peer-reviewed publications and presentations at scientific conferences.
Maintain a thorough and up to date knowledge of scientific developments in our field and utilize this in our activities.
Ensure productive and efficient utilization of department resources to meet project timelines.
Understand and adhere to corporate standards regarding code of conduct, safety, appropriate handling of materials such as controlled drug and radioactive compounds.
May mentor/supervise a team several Ph.D. and non-Ph.D. scientists, guide and evaluate the performance of those individuals, and be accountable for the effective performance of the team/individuals.
Basic Qualifications:
PhD with minimum 8 years of relevant industrial/pharma experience or Bachelor or Master degree with significant relevant experience (minimum of 15 years) and accomplishments.
Proven ability of innovation and project inception, such as successful grant writing.
Ability to Interact well with a diverse group and maintain strong working relationships with internal and external collaborators.
Effective writer and communicator of research or other regulatory materials.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</si>
  <si>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</si>
  <si>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</si>
  <si>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</si>
  <si>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</si>
  <si>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</si>
  <si>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</si>
  <si>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</si>
  <si>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</si>
  <si>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Associate Director/Director, Safety Scientist</t>
  </si>
  <si>
    <t>$102K-$178K (Glassdoor est.)</t>
  </si>
  <si>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</si>
  <si>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</si>
  <si>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</si>
  <si>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</si>
  <si>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</si>
  <si>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</si>
  <si>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</si>
  <si>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</si>
  <si>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</si>
  <si>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UnitedHealth Group, Molina Healthcare, Centene</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</si>
  <si>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</si>
  <si>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</si>
  <si>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</si>
  <si>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</si>
  <si>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</si>
  <si>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</si>
  <si>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</si>
  <si>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</si>
  <si>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</si>
  <si>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</si>
  <si>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</si>
  <si>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Englewood, CO</t>
  </si>
  <si>
    <t>Dignity Health, Trinity Health</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</si>
  <si>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</si>
  <si>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</si>
  <si>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</si>
  <si>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</si>
  <si>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Peachtree Corners, GA</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</si>
  <si>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</si>
  <si>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</si>
  <si>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</si>
  <si>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</si>
  <si>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</si>
  <si>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</si>
  <si>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Geospatial Software Developer and Data Scientist</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</si>
  <si>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</si>
  <si>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</si>
  <si>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</si>
  <si>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Chief Scientist - Emerging Technology Center</t>
  </si>
  <si>
    <t>What We Do:
At the SEI Emerging Technology Center (ETC), we describe our work as “making the recently possible mission-practical.” We help our government customers stay on the leading edge of new technology by identifying, demonstrating, extending, and applying emerging software technologies to solve real government problems.
As the center of AI Engineering expertise within the SEI, the ETC is leading the SEI’s movement to mature the discipline of AI Engineering for Defense and National Security. As our government customers adopt AI and machine learning to provide leap-ahead mission capabilities, we are working to provide the processes, practices, and tools to support operationalizing AI for robust and trustworthy mission capabilities. Our work includes scalable AI and ML; the tailoring of modern software practices for AI-enabled systems; architectures, design patterns, modeling, and representations; building tools and processes for trustworthy development of AI-enabled capabilities; and test, evaluation, verification, and validation of AI systems. Of course, building and maturing the discipline of AI Engineering also requires building real-world, mission-scale AI capabilities through solving practical engineering problems and learning from those experiences.
We also work in emerging technologies such as human-machine teaming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the SEI ETC Chief Scientist or Chief Technologist on our team, you will shape and direct our research and technology portfolio.
Requirements:
BS with ten (10) years of relevant experience, MS with eight (8) years; or PhD with five (5) years.
Flexible to travel to Pittsburgh and Washington, D.C., sponsor sites, conferences, and other meetings. Moderate (20-40") travel outside of your home location.
You will be subject to a background investigation and must be eligible to obtain and maintain a Department of Defense security clearance.
Duties:
Research Leadership: You will oversee and lead a portfolio of novel research in rapidly advancing technical fields such as human-machine interaction, artificial intelligence, machine learning, and advanced computing.
Talent Development: You will help identify, recruit, retain, mentor, and develop a high-caliber, interdisciplinary team of research scientists and advanced technology developers.
Strategy: You will lead the Center’s process to plan, develop, and carry out an overall research and technology development strategy, and influence the national research agenda regarding future technology.
Customer and Innovation Community Engagement: You will engage with customers and stakeholders. You will represent the Center’s research portfolio regularly presenting our work at collaboration venues and to customers. You will build and maintain relationships with the DoD innovation ecosystem including relevant research and technology communities.
Collaboration: You'll actively participate on teams of software developers, researchers, designers, and technical leads. You'll collaborate with researchers and our government customers to understand challenges, needs, and possible solutions. You'll contribute to improving the overall technical capabilities of the Center by mentoring and teaching others, participating in design (software and otherwise) sessions, and sharing insights and wisdom across the SEI. You will work closely with the SEI CTO and other SEI Chief Scientists.
Knowledge, Skills and Abilities: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
Dedication and Motivation: You can meet deadlines while multi-tasking–sometimes under pressure and with shifting priorities. You are self-motivated and can work toward a common vision with little oversight.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artificial intelligence.
Desired Experience:
Technical Leadership and Portfolio Management: You have created, grown, and led research and advanced technology initiatives and portfolios. You have mentored, managed, and led teams of researchers and technology developers.
Deep technical knowledge: You have performed and led extensive work in machine learning, artificial intelligence, advanced computing, human-computer interaction, computer vision, machine emotional intelligence, augmented and virtual reality, or related fields. You have worked with tools, software, and programming languages associated with your field.
Research and advanced technology practices and publications: You have a track record that includes leading research, applying scientific methods, and developing advanced technologies. You have a reputation for the highest level of integrity. You have demonstrated technical contributions and have published your work across multiple fields.
Engagement: You regularly scan and maintain awareness of technology trends and opportunities. You are familiar with technical challenges and emerging trends in computing and information science, and you are aware of opportunities in government and industry.
Idea Generation and Proposal Creation: You have experience participating in and leading idea creation process, have formulated and delivered successful research and advanced technology proposals to research funding agencies, and led the resulting projects.
Government projects: You have worked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</si>
  <si>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Senior Scientist - Toxicologist - Product Integrity (Stewardship)</t>
  </si>
  <si>
    <t>$47K-$101K (Glassdoor est.)</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</si>
  <si>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</si>
  <si>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Senior Scientist Protein/Oligonucleotides</t>
  </si>
  <si>
    <t>Position Summary:
We are seeking a talented and highly motivated individual to join the Pharmacology group at Apellis Pharmaceutical’s new Innovation laboratory in Watertown, MA. The individual will be part of the Innovation Research &amp; Translational Development group that is focused on the discovering novel treatments for neurologic, ocular and hematologic diseases by targeting the complement cascade. The applicant will be expected to participate in team based mechanistic interrogation of the immunologic, pharmacodynamic and pharmacokinetic effects of potential drug candidates in support of non-clinical drug development. The primary responsibility of this position is to function independently, developing, executing and interpreting novel protein and RNA pharmacology related assays to support in-vivo and in-vitro pharmacology in neurology, ophthalmology and hematology related studies. The secondary responsibilities of this position include design and execution of in-vivo pharmacology studies to be run with CROs, integration of PK/PD relationships, identification of novel biomarkers and ability to perform in-vitro cell-based pharmacology studies.
In addition to their lab-based responsibilities, the candidate will be expected to: 1) maintain a working knowledge of current experimental techniques and theories in their scientific specialty in order to apply these principles to the development of inventions, products, and areas of research that align with company goals and interests; 2) conceive novel research studies to support the generation of intellectual property; 3) support discovery project team activities; 4) present scientific data at national and international scientific meetings; 5) write scientific manuscripts and regulatory documents. The person in this position will be expected to work collaboratively with others across multiple disciplines.
Key Responsibilities:
Develop and qualify novel high-sensitivity protein (MSD, Quanterix etc.) and qPCR/digital PCR assays for assessment of pharmacodynamic endpoints from in-vitro and ex-vivo samples.
Develop protein and RNA assays to support the analysis of analytes in multiple matrices (blood, tissue, CSF, aqueous humor).
Execute in-vitro and ex-vivo pharmacology evaluation of prospective therapeutics of differing modalities. Experience with genetic biology methodologies is preferred.
Represent pharmacology interests at interdisciplinary project teams and within the Apellis Innovation &amp; Translational Development Team.
Identify novel translational biomarkers of target engagement and disease state.
Manage and mentor junior scientists in pharmacology, and assay development.
Oversee external CROs and collaborators.
Contribute to building a data-driven scientific culture at Apellis.
Education:
PhD in Biochemisty, Pharmacology or life-sciences with 4+ years of industry experience
MS in Biochemistry/Pharmacology with 7 years industry experience
Experience:
4+ years of industry experience performing in-vitro or ex-vivo neurology or ophthalmology centered pharmacology experiments is required.
Significant experience developing and qualifying high-sensitivity immunoassays (MSD, Quanterix etc.) and qPCR assays to support pharmacodynamic evaluation of protein and RNA from different matrices and from different species is required.
In-vitro cell based assay development experience is required. Experience with primary human microglia or hIPSC based cellular models is preferred.
Significant experience working with CRO and academic collaborators is required.
Strong understanding of the drug discovery and development process from hit to lead up to IND submission required; Experience with regulatory document writing and submission is preferred.
Pharmacokinetic &amp; pharmacodynamic data analysis and modeling is a plus.
Skills, Knowledge &amp; Abilities:
Strong interpersonal skills.
Proven track record in collaborating with a diverse group of people in different locations and of different background.
Ability to present strategies and data to a broad range of audiences in a credible and engaging manner.
Independent individual with high integrity &amp; courage.
Championing collaboration in high performing teams.
Superior written and oral communication skills and the ability to work with different levels of management.
Skilled in the use of ELN, LIMS and related technologies.
Highly motivated with the ability to be flexible in a fast-paced environment.
Physical Demands and Work Environment:
This position is primarily a lab-based position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Apellis offers a great benefit package which includes: health insurance with full premium coverage, 401K with company match, paid time off (PTO), long- term disability insurance, life insurance and more! Visit http://apellis.com/careerbenefits.html to learn more.
Company Background:
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Visit http://apellis.com/about.html to learn more.
EEO Statement: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pneumocononiosis or any other characteristic protected under applicable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</si>
  <si>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Systems Engineer II - Data Analyst</t>
  </si>
  <si>
    <t>$49K-$76K (Glassdoor est.)</t>
  </si>
  <si>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</si>
  <si>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</si>
  <si>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OneThree Biotech is a VC backed startup working to change how new medicines are discovered using biology-driven AI. We all know someone who’s been affected by cancer, and we’ve proven that our technology can help get life-saving treatments to patients faster (https://people.com/health/teacher-brain-tumor-week-to-live-now-thriving/). Having already signed a set of Fortune 500 paying clients, we’re ramping up for our next phase of growth and are looking for a bold and self-motivated engineer to join us as we change healthcare for the better.
More about us:
Currently developing a single new drug can take over $1B and 15 years, with over 99% of drugs failing along the way. This is why over 70% of all known diseases have no treatments and millions of patients are left with no viable treatment options.
At OneThree Biotech we’re working to change this using biology-driven AI. Founded after members of our team lost family members to rare cancer, the team at OneThree has spent the last 5+ years researching how we can combine AI with systems biology to stop this from happening to anyone else. We’re building a platform to not only predict new potential therapeutics, but also to pinpoint the mechanisms driving efficacy, and we pride ourselves on building a new form of biology-driven AI that values interpretability as much as accuracy. After raising a multi-million round of funding, we’re looking for a Lead Data Engineer to join our interdisciplinary team as we look to ramp up external partnerships and internal development.
About the Role:
Data is core to OneThree’s strategy and business. You will work directly with our Chief Data Scientist and founding team to take ownership of developing a backend data infrastructure to both support OneThree’s internal AI scientists and platform as well as external-facing partnerships. You will have the opportunity to work with cutting edge data tools and be part of a team working on the bleeding edge of machine learning + biology (based on years of peer-reviewed and partnerships with leading medical centers).
The ideal candidate will have an entrepreneurial mindset, be comfortable with creative problem solving, and will be excited to build a data processing pipeline from the ground-up in a flexible, fast-paced environment. This is a rare opportunity to get in at the early stage and take ownership over a product and strategy. If working on challenging problems that have a real positive impact excites you, then OneThree is the place for you!
Responsibilities:
• Help set company’s overall data strategy from developing technical
infrastructure to building the data engineering team
• Build scalable APIs for data access and modification
• Take ownership of building efficient data ingress pipelines for both existing
data assets and newly identified data sources
• Optimize and manage data and algorithm storage using commercially
available cloud systems (e.g. AWS)
• Work with an interdisciplinary team consisting of computational biologists
and machine learning scientists to make sure ingested data is easily
accessible and useable for downstream machine learning methods
Requirements:
• 3-5+ years experience working in Engineering/Development environments
• Experience building optimized and scalable data infrastructures using
traditional, open source and cloud native technologies
• Understanding of modern engineering design principles (distributed
systems, stateless processes, etc)
• Proficient working knowledge of relational and non-relational databases
• Proficient working knowledge of AWS
• Experience building ETL pipelines in a cloud-native environment (bonus
points for using Luigi, Airflow, or AWS Glue)
• Working knowledge of scripting languages, Python strongly preferred
• Experience in Version control and Agile
Nice To Have:
• Experience in Big Data Development (incl. Hive, Hadoop, and/or Spark)
• Past working experience in a start-up environment
• Biology or healthcare experience
Benefits:
• Comprehensive Healthcare, Dental, and Vision
• 25 days PTO
• 401K
• Flexible work environment
• Office at the exclusive Grand Central Tech hub, directly across from
Grand Central Station
• Free coffee, nitro cold brew, tea, and work events
• Monthly team snack budget
• Private access to a large terrace with Manhattan views
• Subsidized cafeteria for lunch
• Early access to Bergamo’s before opening hours</t>
  </si>
  <si>
    <t>OneThree Biotech</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</si>
  <si>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</si>
  <si>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</si>
  <si>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</si>
  <si>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</si>
  <si>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Research Triangle Park, NC</t>
  </si>
  <si>
    <t>Westat, Abt Associates, Chemonics International</t>
  </si>
  <si>
    <t>Director Data Science</t>
  </si>
  <si>
    <t>$124K-$199K (Glassdoor est.)</t>
  </si>
  <si>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</si>
  <si>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</si>
  <si>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Sr Data Analyst - IT</t>
  </si>
  <si>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</si>
  <si>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2.1</t>
  </si>
  <si>
    <t>Blue Bell, PA</t>
  </si>
  <si>
    <t>Covance, ICON</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</si>
  <si>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</si>
  <si>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</si>
  <si>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</si>
  <si>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Senior Scientist, Logic Gated CAR T Cell Therapy</t>
  </si>
  <si>
    <t>Thank you for your interest in a career at Senti Biosciences. We are seeking individuals who are passionate about the future of genetic circuit therapeutics and have the energy and boldness to thrive and grow in a dynamic and fast entrepreneurial environment.
Senti Biosciences seeks to create smarter cell therapies with computer-like logic, enhanced functionality, and greater control. Towards this goal, we are seeking a passionate, experienced, talented, and driven Senior Scientist to play an integral role in leading one of our growing CAR T cell teams generating next-generation cell therapies for cancer. The successful candidate will not only have a thorough understanding of the CAR T cell field and literature, but be highly experienced in designing, executing, and overseeing well-controlled in vitro and in vivo T cell experiments.
Responsibilities
Employ expert knowledge to help lead the company’s efforts to develop next-generation logic gated CAR T cell therapies for treating cancer patients in need
Work collaboratively with fellow researchers to plan, execute, analyze, and discuss CAR T cell experimental strategies and data
Optimize CAR designs for enhanced T cell function, efficacy, and safety
Independently design, execute, and troubleshoot in vitro CAR T cell cytotoxicity and cytokine production assays, using multi-color flow cytometry, Luminex, and IncuCyte instruments.
Collaborate with in vivo team to design and oversee in vivo CAR T cell experiments
Develop and write experimental protocols and detailed lab records
Perform and coordinate data analysis, summaries, and presentations
Mentor fellow team members in areas of technical expertise
Approximately 50% bench work - 50% desk work
Promote a positive work environment
Qualifications
Ph.D. in immunology, cancer biology, cell biology, gene therapy or related field
&gt;4 years of postdoctoral or industry experience in T cell biology, CAR T cell therapy, or related field
Thorough understanding of the CAR T cell landscape, with a working knowledge engineering and assaying in vitro and in vivo T cell activity
Proficient in multi-color flow cytometry and FlowJo-based data analysis
Demonstrated ability to work independently and as part of a multi-functional team
Successful experience in mentoring, training, and leading a small research team
Excited by the challenge of working in a dynamic, flexible, and fast-paced start-up company environment
You are motivated, detail-orientated, and eager to be part of a positive work environment with other researchers to develop next generation CAR T cell therapies targeting cancer
Compensation and title commensurate with qualifications and experience. Significant growth opportunities are available as the company expands.
Senti Bio is the next generation therapeutics company that designs gene circuits and programs cells for tremendous therapeutic value. Our mission is to engineer an entirely new class of medicine that will transform people’s lives by curing the most challenging diseases. We are proud to count NEA, 8VC, Amgen Ventures, Pear Ventures, Lux Capital, Menlo Ventures, Allen &amp; Company, Nest.Bio, Omega Funds, Goodman Capital, and LifeForce Capital among their investors. Senti Bio is based in South San Francisco, CA, USA.</t>
  </si>
  <si>
    <t>Senti Biosciences
5.0</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</si>
  <si>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</si>
  <si>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</si>
  <si>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</si>
  <si>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</si>
  <si>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</si>
  <si>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</si>
  <si>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</si>
  <si>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</si>
  <si>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</si>
  <si>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</si>
  <si>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</si>
  <si>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</si>
  <si>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</si>
  <si>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</si>
  <si>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</si>
  <si>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Jersey City, NJ</t>
  </si>
  <si>
    <t>Principal Machine Learning Scientist</t>
  </si>
  <si>
    <t>$176K-$289K (Glassdoor est.)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</si>
  <si>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</si>
  <si>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</si>
  <si>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$92K-$149K (Glassdoor est.)</t>
  </si>
  <si>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</si>
  <si>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</si>
  <si>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Job Description
Our client headquartered in Manhattan is looking for driven individuals to join our team of passionate data engineers and data scientists in creating their generation of data products and capabilities. Candidates should possess deep knowledge of machine learning algorithms along with modern data processing technology stacks and have a strong problem solving skills. We are a small and efficient team building scalable data pipelines on cloud platform for data analysis and reporting process and providing a solution with machine learning and data mining techniques.
Responsibilities
-Implement machine learning based predictive models such as churn prediction.
-Write production worthy code, ensuring it runs efficiently on the target system.
-Apply data analytics and statistical techniques to identify relevant ML features.
-Overcome common ML problems such as overfitting, cold start, and logging.
-Detect flaws in the existing machine learning systems and suggest improvements.
-Collaborate with management to align developed models with stakeholders’ needs and
business requirements.
-Develop, deploy, and maintain the data products and systems with documentations.
Qualifications
-Bachelor’s degree or Master’s degree from Computer Science, Data Science, or equivalent practical experience. Master’s degree preferred.
-Strong knowledge of machine Learning algorithms.
-Strong understanding of programming and computer science fundamentals.
-Experience in producing algorithms and improving their efficiency and runtime.
-Fluent in Python and SQL.
-Experience with cloud platform is a plus.
-Knowledge of Big Data technologies such as Spark or Hadoop is a plus.
-Ability to learn modern data technologies.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</si>
  <si>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</si>
  <si>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</si>
  <si>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Sr. BI Data Engineer III</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</si>
  <si>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5 to 8 years’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t>
  </si>
  <si>
    <t>Astreya
3.4</t>
  </si>
  <si>
    <t>Milestone Technologies, Taos, GDH Consulting</t>
  </si>
  <si>
    <t>$118K-$188K (Glassdoor est.)</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</si>
  <si>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</si>
  <si>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</si>
  <si>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Emeryville, CA</t>
  </si>
  <si>
    <t>$108K-$146K (Glassdoor est.)</t>
  </si>
  <si>
    <t>Build the future of mobile games with MZ!
As a global leader in mobile gaming, we’re dedicated to developing games the world can’t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</si>
  <si>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</si>
  <si>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</si>
  <si>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</si>
  <si>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</si>
  <si>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</si>
  <si>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</si>
  <si>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</si>
  <si>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Carle Place, NY</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</si>
  <si>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</si>
  <si>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</si>
  <si>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</si>
  <si>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NBCUniversal, Comcast, Netflix</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</si>
  <si>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</si>
  <si>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Bachelor’s degree in an analytic or technical field, (Math, Stat, Computer Science, etc.)
PREFERENCES
Hands-on experiences with data processing, reporting or analysis tools
Experiences with Hadoop/Spark/Kafka/Presto/etc.</t>
  </si>
  <si>
    <t>King of Prussia, PA</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</si>
  <si>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</si>
  <si>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</si>
  <si>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</si>
  <si>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Sony, LG Electronics, Nokia</t>
  </si>
  <si>
    <t>Position Data Scientist Location Phoenix, AZ ResponsibilitiesJob DutiesJob DescriptionQualifications Lead the deployment of ensemble machine learning methods, deep learning, and advanced optimization techniques to drill into our toughest challenges. Test hypotheses and draw insights to support our goal of being industry-leading and resource-efficient. Utilize modern cloud technologies, such as Microsoft Azure, to deliver innovative analytics solutions at scale and craft the policies to support them as a thought leader. Steer and manage cross-functional teams through all stages of building practical, analytical assets and contribute to their growth. Minimum Qualifications Bachelor's degree in a related field AND seven (8) years of relevant work experience OR Master's degree in a related field AND five (6) years of relevant work experience OR Ph.D. in a related field and two (4) years of relevant work experience PreferredSome of the skills needed for Freeport Data Scientists are (I highlight in yellow the must-haves) Databases and SQL Data ETL missing data treatment Advanced decision trees like Random Forest andor Gradient Boosting Machine (GBM, XGBoost) Culturally aware of artificial neural network K-Means clustering Anomaly detection R and Python, Python is becoming more important than R, lately BI (Business Intelligence) tools like Tableau, PowerBI, SAP Business Object, etc. Cloud computing experience would be good to have AWS, Azure, GCP (Google Cloud Platform) Culturally aware of modern AI Deep Learning. Hands on experience would be great. CNN (Convolutional Neural Network), LSTM (Long Short Term Memory) machine, Autoencoder Culturally aware of NLP (Natural Language Processing) word embedding (word2vec, doc2vec), topic classification, sentiment analysis ImageVideo analytics is a plus Culturally aware of the four families of optimization methods (1) LP Linear Programming, Integer Programming, Mixed Integer Programming (2) Gradient Descend, Newton-Raphson, Quasi-Newton (3) Genetic algorithm (4) Simulated Annealing</t>
  </si>
  <si>
    <t>Cuboid IT Solutions
3.9</t>
  </si>
  <si>
    <t>$80K-$134K (Glassdoor est.)</t>
  </si>
  <si>
    <t>Immediate need for a Data Scientist. This is a 12 month contract opportunity with long-term potential located in Piscataway, NJ. Please review the job description below Job ID 20-12276 Job Description Hadoop, scripting in Hive Good database skills, SQL, PL-SQL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Requirements Programming experience with at least 6 years of Oracle PLSQL, 3 years of Hadoop and 1 year of Java experience. Data scientist experience with building statistical models and intelligence around it ndash AIML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Our client is a leading Telecommunications Industry and we are currently interviewing to fill this and other similar contract positions. Qualified candidates should apply online for immediate consideration. ldquoThose authorized to work in the United States without sponsorship are encouraged to apply.s and all those authorized to work in US on W2 are encouraged to applyrdquo</t>
  </si>
  <si>
    <t>Pyramid Consulting, Inc.
3.9</t>
  </si>
  <si>
    <t>Piscataway, NJ</t>
  </si>
  <si>
    <t>Alpharetta, GA</t>
  </si>
  <si>
    <t>TEKsystems, Collabera, Artech Information Systems</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</si>
  <si>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</si>
  <si>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</si>
  <si>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</si>
  <si>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Plainsboro, NJ</t>
  </si>
  <si>
    <t>Accounting</t>
  </si>
  <si>
    <t>Accounting &amp; Legal</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</si>
  <si>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</si>
  <si>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</si>
  <si>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Brisbane, CA</t>
  </si>
  <si>
    <t>Sequenom</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</si>
  <si>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</si>
  <si>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</si>
  <si>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</si>
  <si>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</si>
  <si>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</si>
  <si>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</si>
  <si>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</si>
  <si>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</si>
  <si>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</si>
  <si>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</si>
  <si>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Brea, CA</t>
  </si>
  <si>
    <t>Health Care Products Manufacturing</t>
  </si>
  <si>
    <t>Abbott Laboratories, Roche, Thermo Fisher Scientific</t>
  </si>
  <si>
    <t>$61K-$100K (Glassdoor est.)</t>
  </si>
  <si>
    <t>Who we are:
automotiveMastermind currently provides U.S. automotive dealers with AI/behavior prediction analytics software and marketing solutions that improve the vehicle purchase process and results. The company’s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</si>
  <si>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</si>
  <si>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</si>
  <si>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</si>
  <si>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</si>
  <si>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</si>
  <si>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</si>
  <si>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</si>
  <si>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Canton, MI</t>
  </si>
  <si>
    <t>Health, Beauty, &amp; Fitness</t>
  </si>
  <si>
    <t>Consumer Services</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</si>
  <si>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</si>
  <si>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</si>
  <si>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
4.8</t>
  </si>
  <si>
    <t>North Brunswick, NJ</t>
  </si>
  <si>
    <t>$63K-$111K (Glassdoor est.)</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</si>
  <si>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</si>
  <si>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Biz2Credit Inc
4.0</t>
  </si>
  <si>
    <t>Fundera, Bond Street, OnDeck</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</si>
  <si>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</si>
  <si>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·Analyze, interpret and visualize complex datacreating conceptual, logical and physical data models to determine the most appropriate method to represent data for business consumption
·Lead analytic projects and track overall performance of assigned projects including conversion rates and retargeting; recommend process and procedure improvements as a result of analytics.
·Manage the Marketing platform by working closely with the marketing team to identify opportunities and implement campaigns for the Marketing team.
·Manage ad hoc analyses to supportbank wide initiatives
·Direct and perform a variety of advanced analyses including data mining and research; provide recommendations based on key findings.
·Work with Data Liaisons to manage and improveexisting customer data points to identify customer demand and trends to drive strategy. Create dashboards to provide on demand tracking of bank wide KPI’s and metrics. Evaluate the data and determine and recommend next steps based off this information.
·Manage large&amp; complex analytical projects, data exploration, model building&amp; testing.
·Work cross-functionally with multiple internal teams developing strong working relationships and have a hands-on mentality.
·Explore new data sources, analytical techniques and industry trends to ensure ongoing competitive advantage.
·Measure and report performance of bank promotions and assess against goals; Identify trends and insights and make recommendations to optimize performance based on insights.
·Manage,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·Create new and manage existing folders, reports, dashboards, and agents in the data management system to ensure timely and accurate data reporting for use by bank managers for decision purposes.
·Completes all yearly compliance training and testing and complies with bank, federal, and state regulations.Adheres to departmental and bank-wide service standards.
·Adheres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</si>
  <si>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</si>
  <si>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Holyoke, MA</t>
  </si>
  <si>
    <t>Data Scientist Manager</t>
  </si>
  <si>
    <t>$110K-$184K (Glassdoor est.)</t>
  </si>
  <si>
    <t>5-10 years professional work experience as a data scientist or on advanced analytics / statistics projects.
Preferred sector focus with 3 years’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 Qualifications: 7 – 10 (3 years min relevant experience in the role), Bachelor’s Degree.
• Must have experience in Software Engineering Techniques, Software Engineering Architecture, Software Engineering Lifecycle and Data Management.
•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</si>
  <si>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</si>
  <si>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Accenture, CGI, Sopra Steria</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</si>
  <si>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</si>
  <si>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</si>
  <si>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</si>
  <si>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Travelers, Chubb, Crum &amp; Forster</t>
  </si>
  <si>
    <t>Watchful is a platform that makes machine teaching easy, scalable, and automated. The biggest blocker to delivering ML models in production is no longer the algorithms, but the data (or lack thereof) to train the models. Currently, this has been solved by scaling-out human annotators or labelers and there are a number of managed services that have risen to meet this need. However, for use cases that require specific context (intelligence, legal, cyber, etc.) and/or is based on sensitive or classified data, these solutions are untenable.
Watchful is a disruptive automated annotation platform that puts the power back in the hands of data scientists and subject matter experts to label orders of magnitude more data, in orders of magnitude less time.
We are backed by some of the best investors in tech - Foundation Capital, Quest Venture Partners, FF VC, and Haystack. We are currently hiring engineers and data scientists to join our focused team. We have a number of pilot customers and are currently working towards launching a private beta in Q1 2020, with a wider release slated for Q2/Q3 2020. Engineers and Data Scientists who join us can expect to work with an extremely interesting technology stack (ClojureScript/Rust/Python), touch exotic environments, and solve deep pains for our users across a number of verticals.
We're looking for qualified Data Scientists to help us build the next evolution of our ML stack. Specifically, you might work on our "Statistical label model", Explainability &amp; Feedback Loop, Data Exploration functionality, and other core areas of our product. We use Unsupervised, Active, Transfer, and Weakly Supervised learning in various capacities throughout our product so you'll have an opportunity to touch many different forms of machine learning across our stack.
As a company, we focus on having a healthy work-life balance and supporting an environment where the best ideas win, regardless of who came up with them. Our team is passionate about both self and team improvement, and we’ve cultivated a supportive culture that gets results.
About You
You have 3+ years of experience working on Machine/Deep Learning systems in a professional capacity
You have real-world experience using PyTorch, Tensorflow, or some other framework
Bonus: You have a PhD/MS with relevant experience in the field of Machine Learning or Deep Learning
Bonus: You have a deep background in Statistics or Probability Theory
Bonus: You have experience with one (or more) of: Active, Transfer, or Weakly Supervised learning
Bonus: You know Clojure, Rust, or Python
This is a role at an early stage startup, so you'll have opportunities to work on very high-impact projects and have significant ownership of the product. You'll work with our founding team members who all hail from marquee tech companies (i.e: Facebook/LinkedIn/Splunk) and were previously in senior positions.
This is a role at an early stage startup, so you'll have opportunities to work on very high-impact projects and have significant ownership of the product. You'll work with our founding team members who all hail from marquee tech companies (i.e: Facebook/LinkedIn/Splunk) and were previously in senior positions.</t>
  </si>
  <si>
    <t>Watchful
4.4</t>
  </si>
  <si>
    <t>Apopka, FL</t>
  </si>
  <si>
    <t>Process Development Scientist</t>
  </si>
  <si>
    <t>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You'll be a fit for this job if you have:
Bachelors degree in Life Sciences or Engineering.
5 years of Scientific experience.
Fully Bilingual (written and speaking).
In this position you'll:
Conceives and designs, executes or evaluates, and interprets experimental strategies.
Provides input to new processes to generate robust and reliable data.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novel protocols to address specific issues.
Advises or assists others in experimental design and/or interpretation/diagnosis of data and implementing innovative remedies.
May assume lead role in department-wide support efforts such as safety, recruiting and committees.
May develop supervisory and mentoring skills. Develops and follows timelines for completing project teamwork.
To get hired at QUALITY CONSUTING GROUP, you MUST be:
Process Validation
Formulation Knowledge
Technical Writing
PI Vision System
The details:
We're a growing 60+ person company.
We are actively looking for the best candidate.
We accept applications and RESUMEs
Positions Available: One (1)
Powered by JazzHR</t>
  </si>
  <si>
    <t>Quality Consulting Group
5.0</t>
  </si>
  <si>
    <t>Juncos, PR</t>
  </si>
  <si>
    <t>Guaynabo, PR</t>
  </si>
  <si>
    <t>Ultimate Solutions, Flexible &amp; Integrated Technical Services, Mentor Technical Group</t>
  </si>
  <si>
    <t>$70K-$118K (Glassdoor est.)</t>
  </si>
  <si>
    <t>Hello Associates,
*****Greetings from Conch Technologies*****
Â
Title: Data Scientist
Length: 12+ month's contract
Location:ÂWaltham,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Â
With Regards,
Â
NageeshÂGÂ
Main:Â901-313-3066
Email:Ânagesh@conchtech.com
Web:Âwww.conchtech.comÂ</t>
  </si>
  <si>
    <t>Conch Technologies, Inc
4.6</t>
  </si>
  <si>
    <t>Memphis, TN</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</si>
  <si>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</si>
  <si>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</si>
  <si>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</si>
  <si>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</si>
  <si>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Sr Data Scientist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</si>
  <si>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</si>
  <si>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2.9</t>
  </si>
  <si>
    <t>EmblemHealth, UnitedHealth Group, Aetna</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</si>
  <si>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</si>
  <si>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</si>
  <si>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</si>
  <si>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</si>
  <si>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</si>
  <si>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</si>
  <si>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</si>
  <si>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</si>
  <si>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</si>
  <si>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</si>
  <si>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School / School District</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</si>
  <si>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</si>
  <si>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</si>
  <si>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</si>
  <si>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</si>
  <si>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</si>
  <si>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The Execu|Search Group, Prime Staffing</t>
  </si>
  <si>
    <t>This role requires you work closely with a variety of teams (Planning, Decision, Prediction, Simulation, Product) to analyze and leverage wide variety of data from road test and simulated driving in order to improve the self-driving performance of WeRide's Robotaxi.
You will be responsible for:
-Evaluate the safety performance based on road test and simulated data
-Analyze and improve existing data sources and metrics
-Coordinate with different functional teams to implement models and monitor outcomes
-Develop processes and tools to monitor and analyze model performance and data accuracy
-Bring statistical depth, general analytical rigor, and accurate causal interpretation of data
Requirements:
-MS/PhD degree in Statistics, Mathematics, Computer Science or other quantitative area
-2+ years of experience manipulating large data sets and building statistical models
-Solid skills using R/Python and statistical libraries to manipulate data and draw insights form data sets
-Knowledge of advanced statistical techniques and concepts (regression, properties of distributions, statistical tests and proper usage, etc.) and experience with applications
-Proven ability to understand a complex system and its various components
-Experience with tools for manipulating big data
Preferred to have:
-Experience with C++
-Familiarity with Spark/MapReduce
-Knowledge of a variety of machine learning techniques (clustering, decision tree learning, artificial neural networks, etc.) and their real-world advantages/drawbacks
WeRide.ai offers competitive salaries with demonstrated experience. Employee benefits include:
· Premium Medical, Dental and Vision Plan
· Free Daily Breakfast, Lunch and Dinner
· Paid vacations and holidays
· Phone reimbursement
· Gym reimbursement
Driven by artificial intelligence, WeRide is a smart mobility company that intends to create Level 4 autonomous vehicles for the Chinese market. WeRide was founded in Silicon Valley in April 2017 and established its global headquarters in Guangzhou, China.</t>
  </si>
  <si>
    <t>WeRide.ai</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</si>
  <si>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</si>
  <si>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</si>
  <si>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Harvard Business School, Coursera, edX</t>
  </si>
  <si>
    <t>This is a post on behalf of a hiring partner.
Recruiters from this company will be at the first ever Virtual AI Career Expo that will take place on April 15, 2020
Register for free: http://bit.ly/3a76PZE
Submit Resume To: https://share.hsforms.com/1XnFwfJRKR6Gs71Qp_oiUsQ13zdw
As a Data Scientist, you will provide cutting-edge algorithms, visualizations, and expert insight for business challenges throughout their organization. You’ll partner with business stakeholders to define problems and develop models that impact their business across markets (North American, Europe, and beyond) and across product lines.
You will initially focus on the Pricing and Promo domains, working with their Pricing &amp; Promo data products and central teams to develop, implement, and evaluate data-driven approaches to the Company's pricing strategy globally. However, Data Scientists at The Company are encouraged to rotate through different domains to expand their knowledge and experience and to bring fresh insights to new areas, so you will also have the opportunity to apply your skills to challenges in other areas of the business.
You will join a community of Data Scientists in our Data and Analytics (DNA) organization, working alongside data product owners, business analysts, technologists, data engineers, and business general managers, product and market specialists to solve critical challenges and drive tremendous business value. You’ll seek ways to improve, communicate openly, and be an active problem-solver. Throughout the design, development, and delivery stages you will surprise yourself with new levels of professional and personal growth.
The involvement in adjacent areas like insights &amp; visualization, data engineering or software engineering will depend on the experience and seniority level of the applicant.
Essential Functions
Engage with stakeholders to consult around analytical project requirements, define success metrics, explain methodologies and results, and negotiate deliverables
Being a close thought partner for the business owners to identify the key levers of improvement and continuously monitor the impact of advancing the product
Partner with colleagues from our tech tribes to bring data products to production
Being prepared and willing to take over development of other data products in the commercial or manufacturing space of The Company in the future
Interact regularly with other Data Scientists to discuss technical feedback on your work and provide technical feedback on their work.
Build new models, as well as analyze and improve pre-existing models and algorithms.
Prioritizing and completing the backlog of improvements envisioned for the current data product
Build the underlying codes and algorithms as part of a team of data scientists, data engineers, and software developers
Ideal Experience
MSc in computer science, math/statistics, technical discipline such as engineering, or in quantitative natural sciences (e.g. physics, chemistry)
Ideally 1+ years of work experiences as a data scientist or analyst
Proficiency in at least one data science programming language (Python, R, Scala, Julia) and SQL
Excellence conceptional problem-solving skills, ideally paired with an engineering mindset
Good knowledge of data visualization theory and tools (e.g. Tableau, looker, plotly, ggplot, etc)
Confidence in translating technical content and numbers to non-technical stakeholders to create business impact
Familiarity with advanced machine learning and modeling techniques will be beneficial
Familiarity with infrastructure topics (e.g. AWS, Databricks, Azure) is a huge plus
Prior experience in e-commerce/retail will also consider a strong plus
Considered As a Plus
Spark, Java, Scala
S3, Azure, Databricks
Experience using standard libraries (scikit-learn, MLlib, TensorFlow, MXNet, PyMC3)
Advanced machine learning and modeling experience
Agile working methodology
Relevant work in an e-commerce environment
Equal Opportunity Employer
The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they strive to do more than the law requires.
This is a post on behalf of a hiring partner.
Recruiters from this company will be at the Accelerate AI Career Lab &amp; Expo
Register for free: http://bit.ly/3a76PZE
Submit Resume To: https://share.hsforms.com/1XnFwfJRKR6Gs71Qp_oiUsQ13zdw
Job Type: Full-time
Salary: $80,000.00 to $150,000.00 /year
Experience:
Java: 1 year (Preferred)
R: 1 year (Preferred)
data scientist: 1 year (Preferred)
Data Visualization: 1 year (Preferred)
Education:
Master's (Preferred)</t>
  </si>
  <si>
    <t>ODSC Hiring Partner</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</si>
  <si>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</si>
  <si>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</si>
  <si>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</si>
  <si>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Lorton, VA</t>
  </si>
  <si>
    <t>Harris, Fibertek</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</si>
  <si>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</si>
  <si>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</si>
  <si>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</si>
  <si>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</si>
  <si>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</si>
  <si>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</si>
  <si>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$89K-$144K (Glassdoor est.)</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</si>
  <si>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</si>
  <si>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</si>
  <si>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</si>
  <si>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</si>
  <si>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</si>
  <si>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</si>
  <si>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</si>
  <si>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World Wide Technology, Presidio, Optiv</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</si>
  <si>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</si>
  <si>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</si>
  <si>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</si>
  <si>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</si>
  <si>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</si>
  <si>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Accenture, Deloitte, IBM</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</si>
  <si>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</si>
  <si>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</si>
  <si>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</si>
  <si>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</si>
  <si>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</si>
  <si>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</si>
  <si>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</si>
  <si>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</si>
  <si>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</si>
  <si>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</si>
  <si>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</si>
  <si>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</si>
  <si>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</si>
  <si>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Consumer Product Rental</t>
  </si>
  <si>
    <t>National Debt Relief, Freedom Financial Network</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</si>
  <si>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</si>
  <si>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</si>
  <si>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</si>
  <si>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Norwalk, CT</t>
  </si>
  <si>
    <t>Healthfirst (New York), naviHealth</t>
  </si>
  <si>
    <t>$150K-$238K (Glassdoor est.)</t>
  </si>
  <si>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</si>
  <si>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</si>
  <si>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Granular, Intuit, John Deere</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</si>
  <si>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</si>
  <si>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</si>
  <si>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</si>
  <si>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</si>
  <si>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</si>
  <si>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</si>
  <si>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</si>
  <si>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</si>
  <si>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</si>
  <si>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</si>
  <si>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</si>
  <si>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Aliso Viejo, CA</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</si>
  <si>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</si>
  <si>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</si>
  <si>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</si>
  <si>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</si>
  <si>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</si>
  <si>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</si>
  <si>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</si>
  <si>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</si>
  <si>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Foursquare</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</si>
  <si>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</si>
  <si>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</si>
  <si>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</si>
  <si>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</si>
  <si>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Dublin, CA</t>
  </si>
  <si>
    <t>Paychex, Insperity, ADP</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</si>
  <si>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</si>
  <si>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</si>
  <si>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</si>
  <si>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</si>
  <si>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</si>
  <si>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</si>
  <si>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</si>
  <si>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</si>
  <si>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Apple, Microsoft</t>
  </si>
  <si>
    <t>Scientist - Analytical Development - Pharmaceutics</t>
  </si>
  <si>
    <t>Analytical Development Scientist (Pharmaceutics)
UPM Pharmaceuticals, Inc., (www.upm-inc.com), a contract drug development and manufacturing company for the pharmaceutical industry, located in Bristol, Tennessee, is seeking an Analytical Development Scientist.
Under the direction of analytical development management, performs analytical method transfer, optimization, development and validation. Develops protocols and conducts experiments using wet chemistry and appropriate laboratory equipment; conducts testing on drug substance, drug products and stability samples in support of drug development and manufacturing. Collects and interprets analytical data and writes reports in accordance with laboratory SOPs. Performs the role of lead chemist on multiple projects. Assists in training and mentoring of other analysts.
Essential Duties and Responsibilities:
Performs analytical method transfer, optimization, and development/validation design and analytical methods development/validation of drug substances, drug product and residual testing, using guidelines from USP and ICH.
Performs method development/validation using HPLC, UPLC, GC (direct inject/headspace) and ICP-MS as well as other analytical equipment.
Develops protocols under which the methods transfer, optimization, and development are conducted and executes such protocols.
Evaluates statistically the validation data and writes the method validation report for submission.
Writes test methods into company SOPs; reviews, writes, or assists in writing SOPs for analytical development.
Performs USP Compendial testing and other Compendial testing as required.
Investigates analytical methods failures by performing root cause analysis techniques.
Works with and consults quality control, raw materials, release and stability labs to resolve analytical method issues.
Consults with scientific professionals and scientific literature for problem solving assistance.
Provides analytical testing support for manufacturing process validation.
Documents laboratory activity and files all data using appropriate log books, records, files, and equipment calibration logs.
Observes safety rules and assists in keeping the laboratory a safe environment.
Operates laboratory equipment such as balances, pH-meters, hardness testers, Karl Fischer titrators and dissolution baths in the performance of required and scheduled test procedures and in accordance with laboratory SOPs.
Performs routine sample processing and dosage form analysis using HPLC and UV-Vis analysis equipment.
Collates test results and prepares certificates of analysis and stability reports.
May assist in conducting peer reviews of other analytical chemists and scientists work prior to submission to quality assurance.
Trains other analysts within the department.
Performs the role of lead chemist on project teams for multiple projects.
Performs other duties as required.
Competency:
To perform the job successfully, an individual should demonstrate the following competencies:
Problem Solving:
Ability to troubleshoot technical issues and provide satisfactory resolution in a timely manner.
Technical Skills:
Ability to operate analytical balance, computer, HPLC, GC, UV/VIS Spectrophotometer, ICP-MS, ph meter, FTIR, Karl Fischer Titrator, Automatic Titrator, Polarimeter, Specific Gravity Meter, and Melting
Point Apparatus, and other modern analytical equipment.
Oral Communication:
Effectively communicate with clients and other staff members from multiple departments, in a clear and concise manner.
Written Communication:
Completes documents/logs clearly and accurately. Writes clear and accurate technical documents.
Qualifications:
The requirements listed below are representative of the knowledge, skill, and/or abilities required of the position. Reasonable accommodations may be made to enable individuals with disabilities to perform the essential functions.
Education/Experience:
Bachelor’s degree in Chemistry or related scientific field with at least 5 years of analytical chemistry method development / method validation experience. Advanced degree preferred. Pharmaceutical laboratory experience required. Equivalent combination of education and experience or training is acceptable.
Language Ability:
Ability to read, analyze, and interpret USP/NF methods, SOPs, technical procedures manuals, and batch records. Ability to write reports and effectively present information, and respond to inquiries from laboratory management.
Math Ability:
Ability to apply advanced mathematical concepts in the laboratory environment.
Reasoning Ability:
Ability to define problems, collect data, establish facts, and draw valid conclusions; interpret an extensive variety of technical instruction in mathematical or diagram form and deal with several abstract and concrete variables.
Computer Skills:
To perform this job successfully, an individual should have basic computer skills with knowledge of Word, Excel, Access, Outlook and ability to use internet tools.</t>
  </si>
  <si>
    <t>UPM Pharmaceutical Inc
2.3</t>
  </si>
  <si>
    <t>Bristol, TN</t>
  </si>
  <si>
    <t>$102K-$165K (Glassdoor est.)</t>
  </si>
  <si>
    <t>Arvada, CO</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</si>
  <si>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</si>
  <si>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</si>
  <si>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</si>
  <si>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</si>
  <si>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</si>
  <si>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Qlik, Tableau Software, Informatica</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</si>
  <si>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</si>
  <si>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</si>
  <si>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</si>
  <si>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</si>
  <si>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</si>
  <si>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</si>
  <si>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</si>
  <si>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</si>
  <si>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</si>
  <si>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eClinicalWorks, NextGen Healthcare, athenahealth</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</si>
  <si>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</si>
  <si>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</si>
  <si>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</si>
  <si>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</si>
  <si>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</si>
  <si>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</si>
  <si>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</si>
  <si>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</si>
  <si>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</si>
  <si>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</si>
  <si>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</si>
  <si>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</si>
  <si>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</si>
  <si>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</si>
  <si>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</si>
  <si>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PPD, INC Research, PRA Health Sciences</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</si>
  <si>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</si>
  <si>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</si>
  <si>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</si>
  <si>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</si>
  <si>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</si>
  <si>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</si>
  <si>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</si>
  <si>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</si>
  <si>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 Security and Privacy</t>
  </si>
  <si>
    <t>$61K-$126K (Glassdoor est.)</t>
  </si>
  <si>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</si>
  <si>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</si>
  <si>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</si>
  <si>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</si>
  <si>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</si>
  <si>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</si>
  <si>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 Defining what the data is, where it is coming from, how it will be captured, and how it will be consumed
Data Quality Assessment
• Validation of data quality including sources, reliability, completeness, validity, and uniqueness
Organize the Data
• Address accessibility, usability, data modeling &amp; structuring, aggregation, field definition &amp; use, statistical validity, data warehouse creation
Configuring Data for Accessing
• Channeling the data to where it is needed, predictive/statistical modeling, query building, data sources, quality assurance
Reporting
• Using business requirements to tell the story, developing dashboards &amp; reports that are actionable and measurable, quality assurance
Security &amp; User Acceptance
• Audience access, viewing including how the data will be received, communications, instruction on data use
Outcomes/Insights
• Data that enables business leaders to make informed decisions"
Qualifications
"Education:
BS/BA Degree in mathematics, statistics, computer science, or a related field.
Work Experience:
• Minimum 3 years performing multiple system data validation, quality assessments, and configuration of reports and standardized dashboards
Demonstrated Skills &amp; Abilities:
• Intermediate knowledge and skill in Business Objects and Tableau
• Writing of queries, and reports, using R and SQL
• Seeing and understanding the story data tells
• Presentation and data storytelling
• Works with minimal to moderate oversight and meets established deadlines
• Delivers defined projects with regular oversight
• Problem solving, debugging/troubleshooting and the designing and implementation of solutions to complex technical issues
•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</si>
  <si>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</si>
  <si>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</si>
  <si>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SUMMARY
The Supply Chain Data Analyst analyzes Icon’s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</si>
  <si>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</si>
  <si>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Logan, UT</t>
  </si>
  <si>
    <t>Life Fitness, Brooks Running, Under Armour</t>
  </si>
  <si>
    <t>Data Engineer - ETL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</si>
  <si>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</si>
  <si>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Shipt
3.8</t>
  </si>
  <si>
    <t>Birmingham, AL</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</si>
  <si>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</si>
  <si>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</si>
  <si>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</si>
  <si>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</si>
  <si>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Clinical Document Review Scientist</t>
  </si>
  <si>
    <t>PACT Pharma is an exciting, well-funded clinical stage company developing personalized adoptive T cell therapies for the eradication of solid tumors. Our private designer T cells are created by analyzing a patient’s individual tumor signature and by engineering T cells to specifically killing that tumor.
If you desire a stimulating fast paced environment, working with intelligent people who are making an impact in cancer, you will want to join the PACT Pharma team. We are a rapidly expanding, innovative, and collaborative workforce working towards one main goal, eradicating cancer!
We are in the San Francisco bay area, the heart of the world’s premier biotechnology research hub. PACT Pharma offers a competitive compensation and benefits package, including participation in the aggressive growth of the company in the form of stock option grants.
We are currently recruiting for a Clinical Document Review Scientist who will report to the VP of Translational Immunology and continue advancing PACT’s cutting edge engineered cell product. This will be a unique opportunity to see your ideas rapidly translate into the clinic and impact patient lives.
What you will do: This is a newly created position which has arisen based on our personalized medicine approach and the need to oversee our data findings for each of our patients. Every patient we serve has about 60 pages of scientific data that is generated by each of our teams here at PACT. We are in search of a person that will review all of this data and documentation gathered by each of teams; red flag interesting finds, red flag incorrect issues, make recommendations based on data, flag anything out of the ordinary good and bad plus create a summary of the findings to select a product for after the review. This requires a throughout understanding of molecular biology, T cells biology and Immuno-Oncology. This is a very detail orientated role where you will be doing mostly paperwork and reviewing documents though it is very pivotal role to ensure getting the best results for our patients.
Minimal Qualifications:
Masters/PhD plus at least 2 years’ post-graduate experience in areas that have granted a deep understanding of T cell biology and/or Immuno-Oncology as it relates to T cells
Detail orientated is a must
Experience in data review would be a plus
Experience in large data analysis and writing code is a plus
The candidate should be highly goal-driven and have demonstrated the ability to effectively prioritize and focus on time-sensitive objectives
Ability to work with minimal supervision
Physical Demands and Work Environment: Mostly sitting and standing at a desk.
PACT Pharma is proud to be an equal opportunity employer and strives to build a diverse and inclusive team. We do not discriminate on the basis of race, color, national origin, religion, gender, sexual orientation, age, marital status, veteran status, or disability status.</t>
  </si>
  <si>
    <t>PACT Pharma
3.5</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</si>
  <si>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</si>
  <si>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</si>
  <si>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</si>
  <si>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</si>
  <si>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
Your responsibilities will include:
• Conceive, design, and execute exploratory analyses as Lead Biomarker Analyst within First In Human, Phase I-III clinical trials, applying advanced analytical methods as required
• Provide Statistical Genetics subject matter expertise and analysis solutions to inform patient stratification and enrichment strategies
• Participate in and lead cross-functional biomarker collaborations with Discovery and Development partners to support target selection and registration activities
•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</si>
  <si>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</si>
  <si>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</si>
  <si>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Master’s degree preferred (Economics, Data Science, Marketing)</t>
  </si>
  <si>
    <t>Senior Data Scientist –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</si>
  <si>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 Conduct end-to-end Visualization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</si>
  <si>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</si>
  <si>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</si>
  <si>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</si>
  <si>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Machine Learning Scientist</t>
  </si>
  <si>
    <t>My biotech client is expanding and seeks a Machine Learning Scientist to develop and apply cutting-edge machine learning methods to analyze biological data sets for discovery of novel cancer therapies and treatment.
The ideal candidate will take on the following tasks:
Liaise with systems biology team to analyze biological data sets by developing, optimizing and implementing machine learning models
Automate model training, testing and deployment and ensure proper code documentation
Implement metrics to verify model and algorithm effectiveness
Stay current with emerging trends in machine learning, deep learning and natural language processing
Help develop analytical tools that meet operational requirements associated with interrogation and management of clinical and non-clinical data sets
The ideal candidate will possess the following qualities:
MS/PhD in computer science, statistics, or similar and 2+ years experience in developing and applying machine learning algorithms to high-dimensional data sets
Strong understanding of machine learning and deep learning
Proficient in Python/R scripting and expertise in machine and deep learning frameworks
Ability to write high-quality, production-ready code and experience with version control systems like GIT
Experience with biological data sets (DNA, RNA, next-generation sequencing), cloud computing, and relational databases and SQL
Knowledge of cancer biology and immunology</t>
  </si>
  <si>
    <t>Job Juncture
4.7</t>
  </si>
  <si>
    <t>Scientist – Cancer Discovery, Molecular Assay</t>
  </si>
  <si>
    <t>Employer Provided Salary:$100K-$135K</t>
  </si>
  <si>
    <t>Scientist –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</si>
  <si>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</si>
  <si>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 Mongo or Cassandra
Experience with AWS cloud services: Lambda, S3, Glue, Redshift, and Athena, or their open source equivalent (Zeppelin, Presto, etc)
Data storage formats –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 Cloudwatch, CloudFormation, Security (IAM)
AWS certification
Job Requirements</t>
  </si>
  <si>
    <t>IntraEdge
3.4</t>
  </si>
  <si>
    <t>Scottsdale, AZ</t>
  </si>
  <si>
    <t>$84K-$153K (Glassdoor est.)</t>
  </si>
  <si>
    <t>Overview
Technology is constantly changing, and our adversaries are digitally “going dark” at a rate that is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you’ll do…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You’d be a great fit if…
You’ve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 ETL tools to perform data cleansing, data profiling, transforming, and scheduling various workflows
You have a current Top Secret security clearance with SCI eligibility and the ability to obtain a polygraph
It would be even better if you…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you’ll get…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</si>
  <si>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</si>
  <si>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</si>
  <si>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“Community of Excellence”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</si>
  <si>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</si>
  <si>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Bloomington, IL</t>
  </si>
  <si>
    <t>Northwestern Mutual, American Family Insurance, MetLife</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</si>
  <si>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</si>
  <si>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</si>
  <si>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</si>
  <si>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</si>
  <si>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</si>
  <si>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</si>
  <si>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</si>
  <si>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</si>
  <si>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</si>
  <si>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</si>
  <si>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</si>
  <si>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</si>
  <si>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Westminster, CO</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</si>
  <si>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</si>
  <si>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</si>
  <si>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</si>
  <si>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Liberty Mutual Insurance, EMPLOYERS, Travelers</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</si>
  <si>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</si>
  <si>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 Conduct protein expression from various shake flask scales to scale up with bioreactor systems using Mammalian/E coli/BEVS cultures.
• Responsible for operating and maintenance of all fermentation as well as cell culture equipment. Stocking Protein Expression supplies and media.
• Experimentally determine methods for optimizing yield and other process parameters for protein expression.
• Perform protein pull-down using relevant protein/resin interaction and protein chemistry.
• Prepares and organizes data for presentation using analysis and visualization software; presents data and reports on project status at individual, group, and departmental research meetings under general supervision.
• Maintain familiarity with current scientific literature relevant to the research experiments or program
• Maintain laboratory notebook in a complete, consistent, and concise manner in accordance with company intellectual property policies and practices.
• Perform additional tasks or assist with special projects as assigned or needed.
• Adhere to good health and safety practices in compliance with applicable EH&amp;S rules and participate in mandatory safety training programs.
SUPERVISORY RESPONSIBILITIES:
• None
EDUCATION/EXPERIENCE/SKILLS:
Education:
• Bachelor’s degree (B.A./B.S.) in related discipline and four to six years of relevant experience; or
• Master’s degree (M.A./M.S.) in related discipline and two to four years of relevant experience; or
• Equivalent combination of education and experience.
Experience:
• Extensive experience with cell cultures (HEK293 and E coli a must, insect cell desirable).
• Demonstrated expertise in the execution of protein expression at bench as well as scale-up production in WAVE Bioreactor.
• Expert level operator of WAVE Bioreactor system. Proficient at method development with Unicorn.
• Experience with recombinant protein purification (protein pulldown with appropriate protein/resin interaction and protein chemistry) is a plus.
• Experience in metabolite-detection assay as well as protein characterization (SDS-PAGE, and Western Blotting, etc.) is a desired.
• Proficiency with computer software including MS Word, MS PowerPoint, MS Excel is desired.
Knowledge/Skills/Abilities:
• Working knowledge of molecular and cellular biology techniques as applied to protein production.
• Ability to work independently while following protocols.
• Complete understanding and wide application of scientific principles, theories and concepts in field of specialty as well as general understanding and knowledge in other related disciplines
• Ability to read and interpret documents such as safety rules, operating and maintenance instructions, procedure manuals and scientific articles.
• Ability to write routine reports and correspondence.
• Strong communication skills including effective public speaking before groups and individuals from other departments. Ability to effectively capture data and results.
• Excellent work ethic, strong self-motivation, and ability to work effectively in a either a team environment or independently.
• Strong collaboration skills with other team members.
JOB COMPLEXITY:
• Works on problems of diverse scope where analysis of data requires evaluation of identifiable factors.
• Exercises judgment within generally defined practices and policies in selecting methods and techniques for obtaining solutions.
•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</si>
  <si>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</si>
  <si>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Alameda, CA</t>
  </si>
  <si>
    <t>Genentech, Novartis, AstraZeneca</t>
  </si>
  <si>
    <t>Head Data Scientist, Predictive Analytics Lead AI Innovation Lab</t>
  </si>
  <si>
    <t>10-Oct-2019
Job ID
279335BR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analytics capabilities for Novartis .
In this newly created role, you will:
• Build Novartis’ Causal &amp; Predictive center of excellence to make it a team of international reputation.
• Take a hands-on role and coach data science teams to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Coach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Head Data Scientist, Predictive Analytics Lead AI Innovation Lab</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</si>
  <si>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</si>
  <si>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</si>
  <si>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</si>
  <si>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</si>
  <si>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“take charge” and “lead by example”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•Select vehicles, excipients and/or new technologies appropriate to prepare formulations of novel investigational small molecules for in vivo studies.
•As the formulation and manufacutring process Subject Matter Expert, provide on-site technical support as “person-in-plant” during critical formulation/process developmenet activities and manufacturing of clinical trial materials at CMOs as needed.
•Evaluate physico-chemical characteristics of small molecules such as pH, pKa, solubility, pH-solubility profile, particle size, solid and solution state stability studies, excipient compatibility, dissolution characteristics and polymorphism.
•Design and implement experimental protocols to select prototype formulations to support toxicokinetic and pharmacokinetic studies including stability data analysis.
•Design experimental studies to select formulation and process for Phase I First In Human Clinical trial including selection of protype formulation, stability, and manufacture of clinical trial material (CTM).
•Apply statistical design of experiments to optimize and scale-up formulations and manufacturing process.
•Manage technology transfers for scale-up, process validation, and clinical manufacture of Phase I, II and III supplies including troubleshooting issues with formulation and manufacturing processes..
•Assess technical capability of a potentially new CMOs to support early and late stage drug product development activities.
•Create criteria for the CMO selection process.
•Author and review IND quality eCTD modules for new molecule.
•Manage development timelines for multiple molecule projects.
SUPERVISORY RESPONSIBILITIES:
•None
EDUCATION/EXPERIENCE/SKILLS:
Education:
•MS/MA degree in bioengineering, biophysics, chemical engineering, pharmaceutics, or pharmaceutical sciences and five years of related experience; or,
•PhD in bioengineering, biophysics, chemical engineering, pharmaceutics, or pharmaceutical sciences and two years of related experience, or;
•Equivalent combination of education and experience.
•May require certification in assigned area.
Experience:
•Typically requires a minimum of ten years of related experience and/or combination of experience and education/training.
•Experience in Biotech/Pharmaceutical industry preferred.
•Demonstrated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•Must have proven skills in the areas of solid state characterization.
•Extensive experience in technical assessment and selection of CMOs for early and late stage drug product development.
•Experience in developing oral and hands on experience in particle sizing, fluid bed granulation, roller compaction, direct compression, aqueous and solvent-based coating is required.
•Previous participation in project teams and internal/external collaborations, and preparation and review of regulatory/CMC documents are also important aspects of this position.
•Must be able to provide thorough formulation analysis results in a timely manner.
•Experience with other dosage forms or advanced formulations (e.g., controlled release) is a plus.
•Strong experience with solid-state characterization and analytical instrumentation.
•Operation and maintenance of various scientific instrumentation such as, High Performance Liquid Chromotography (HPLC), Fournier Transfer Infrared Spectroscopy (FTIR), Thermogravirmetric Analysis (TGA), and Differential Scanning Calorimeter (DSC), etc. is a plus.
Knowledge/Skills/Abilities:
•Knowledge of formulation development and process optimization/scale up and validation of solid oral dosage forms.
•Strong knowledge of and experience of the various phases of drug development for oral dosage forms is required.
•Ability to manage multiple project assignments and function in a driven and fast moving team environment.
•Familiarity and working knowledge of current Good Manufacturing Practices (cGMP)/International Conference on Harmonization (ICH) regulations, with experience working in a GMP facility is required.
•Experience with statistical tools to design and evaluate experiments for formulation and process development. Proficient with use of statistical software such as JMP or Minitab.
•Leads the work of others by providing guidance to subordinates or teams based on organizational goals and company policy, with responsibility for results, costs, methods and staffing.
•Proficient with broad use of computer applications such as MS Office.
•Applies strong analytical and excellent verbal and written communication skills.
•Possesses extensive experience in relevant industry/profession and area of specialization.
•Utilizes professional concepts and company objectives to resolve complex issues in creative and effective ways.
•Identifies and implements methods and procedures to achieve results.
•Performs a variety of complicated tasks with a wide degree of creativity and latitude.
•Possesses complete understanding and wide application of technical principles, theories, concepts and technique and has a good general knowledge of other related disciplines.
•Applies strong analytical and business communication skills.
JOB COMPLEXITY:
•Works on complex problems where analysis of situations or data requires an in-depth evaluation of various factors.
•Exercises judgment within broadly defined practices and policies in selecting methods, techniques and evaluation of criteria for obtaining results.
•Uses professional concepts and company’s policies and procedures to solve a wide range of difficult problems in imaginative and practical ways.
•Networks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</si>
  <si>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</si>
  <si>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Health’s 2018 Fastest Growing Company, Grand Rounds works with inspiring employers and doctors to empower them to be the change agents we need to make our shared vision a reality.
The Role:
Data Scientists at Grand Rounds work on problems that are core to the company’s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“get-it-done”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</si>
  <si>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</si>
  <si>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</si>
  <si>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 We communicate with clarity, honesty and respect in all situations and embrace opportunities to provide solution-oriented feedback.
Determined– We are committed to overcoming all obstacles to achieve results. We adapt to change, seek opportunities to learn and rapidly translate that learning into action.
Passionate– We go above and beyond to help our partners achieve their goals. We challenge assumptions and are comfortable forging new paths.
Collaborative–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</si>
  <si>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</si>
  <si>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Senior Quantitative Analyst</t>
  </si>
  <si>
    <t>$118K-$228K (Glassdoor est.)</t>
  </si>
  <si>
    <t>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</si>
  <si>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DTCC
3.3</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</si>
  <si>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</si>
  <si>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</si>
  <si>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Tech Manager, Software Engineering - Data</t>
  </si>
  <si>
    <t>Job Overview:
The Manager of Software Engineering at Macys Technology reports to the Director, Enterprise Data Engineering, and plays a key role in leading the software engineering technical direction and integration of enterprise solutions. The person in this role will form effective partnerships across Macys Technology organization.
At Macys, data sits in the center of our business, providing insights into the effectiveness of our physical and digital product &amp; features and customer experience. We believe data brings everything together and it is the only way we make decisions Macys Data &amp; Analytics is a team constantly striving to create an amazing experience for our customers and internal teams. We regard culture and trust highly and believe you will have positive influence in your own way.
If you're passionate about building highly scalable data &amp; analytics models and architecture in the cloud, and you are motivated to make an impact in creating robust and scalable data models used by every team, come join us. You will help shape the vision and architecture of Macys next generation of enterprise data landscape, making it easy for reporting, analytics, data scientist and other data consumer to build data-driven products, features and insights. Youll be responsible for developing a reliable data &amp; analytics architecture that scales with the company's incredible growth. You will be a part of an experienced engineering team and work with passionate leaders on challenging data space. Perform other duties as assigned.
Essential Functions:
Lead team to deliver large-scale projects, set and drive roadmap execution through resource planning and allocation. Inculcate strong Agile delivery philosophy.
Partner with the Product Management team to define and execute an effective back-log.
Architect and design large scale data analytics infrastructure in cloud (performance, reliability, monitoring, self-service).
Evolve platform maturity in automation, operations, stability, and support.
Thinking through long-term impacts of key design decisions and handling failure scenarios.
Building self-service platforms to power Macys cross functional teams and drive the whole organization to be data-driven. Serve data models as a product to entire organization.
Maintain awareness of industry trends and evaluate applicability of new software tools to platform development.
Lead overall team in innovation of technical and business concepts and drive the test and learn mindset across the team.
Consistently demonstrate regular, dependable attendance and punctuality.
Qualifications:
Education/Experience:
Bachelor's degree in Computer Science and/or Engineering. Masters Degree preferred.
8+ years of experience in data engineering.
3+ years hiring, managing and mentoring teams of data engineers.
Experience working closely with Analytics/Data Science teams.
Experience with one or more of the following technologies:
Database and Data Warehouse Solutions: Oracle, Redshift, Snowflake, Postgres
Batch processing: Spark, Hadoop, DataProc, Dataflow, etc.
Workflow management: Airflow, Oozie, Azkaban
Cloud storage: GCS, S3, ADLS
Reporting and Business Intelligence Solutions: Tableau, Power BI, Cognos etc.
Distributed logging systems Kafka, Pulsar, Kinesis, Pub/Sub etc.
IDL: Avro, Parquet, Protobuf or Thrift
Communication Skills:
Excellent communication skills, empathy, initiative and ownership.
Has excellent written and verbal communication skills with the ability to present complex technical information of the platform in a clear and concise manner to executives and non-technical leaders.
Must have excellent presentation skills to wide spectrum of audience types (Sr. Executives to Technical Architects and Developers).
Mathematical Skills:
Strong technical aptitude, along with analytical skills.
Advanced statistical knowledge, including experience with application of statistic to predictive analytics, probabilistic modeling, and unstructured text analysis.
Reasoning Ability:
Decides and prioritizes the deliverables of platform components, participates and recommends the technical direction of the platform, and influences how project teams in departments develop and support dependent applications.
Make management decisions, as well as make recommendations for advancement and promotions.
Must be able to work independently with minimal supervision.
Physical Demands:
This position involves regular ambulating, sitting, hearing, and talking.
May occasionally involve stooping, kneeling, or crouching.
May involve close vision, color vision, depth perception, and focus adjustment.
Involve use of hands and fingers for typing on keyboard and using a mouse.
May be a need to move or lift items under 10 pounds.
Other Skills:
Strong leadership profile and excellent prioritization and negotiation skills, capable of managing multiple streams of work in parallel with aggressive timelines.
Strong background in concept and design in data warehousing and software engineering.
Proficiency in SQL and at least one of the programming languages (Python, Java, Scala etc.).
Eager to learn new things and passionate about technology.
Work Hours:
Ability to work a flexible schedule based on department and company needs.
This job description is not all inclusive. In addition, Macy's, Inc. reserves the right to amend this job description at any time. Macys, Inc. is an Equal Opportunity Employer, committed to a diverse and inclusive work environment.</t>
  </si>
  <si>
    <t>Macy's
3.2</t>
  </si>
  <si>
    <t>Johns Creek, GA</t>
  </si>
  <si>
    <t>Dillard's, J. C. Penney, Nordstrom</t>
  </si>
  <si>
    <t>Business Development - Data Supply Partnerships (Veraset)</t>
  </si>
  <si>
    <t>Veraset, a division of SafeGraph, is recruiting a Business Development professional to grow and manage our data supply network. Source new data partners, manage ongoing data partnership relationships, oversee data privacy compliance initiatives, and contribute to our product roadmap.
Reports To: Parker Ence, GM of Veraset
Your Opportunity:
Have big impact on the company's data products as you source US and Global data for our leading geo-location data products
Work directly with the Veraset business GM to implement our data partnerships strategy
Contact and work with hundreds of app developers in search of new data partners
Negotiate data partnership terms and pricing and close supply contracts
Maintain strong relationships and communication with our data partners
Monitor health of partnerships using internal KPIs and analytics
Lead the implementation of data privacy compliance across our supply network
About You:
You are excited about our mission to gather, curate, and deliver geo-spacial data products to data scientists and product teams to Fortune 10 companies, startups, and public sector orgs
You have direct marketing, SDR, Sales AE, and/or data sourcing experience and are excited about owning a prospect-to-close data partnerships pipeline
You can negotiate, redline, and close terms and pricing for a data partnership
You have experience or interest in data privacy initiatives and compliance
You are excited about running your own very hands on, high volume, prospect-to-close data supply pipeline, including tracking of everything in Salesforce
You can analyze data for insights in Excel. You know or will teach yourself SQL
You thrive in a scrappy startup environment and can manage yourself
About Veraset:
Veraset is affiliated with SafeGraph. SafeGraph raised a $20M Series A in 2017 and is profitable
Veraset is a B2B company that sells data to data scientists and machine learning engineers
Remote company with team members in San Francisco, Salt Lake City, New York City
Travel up to 20%. Our entire team works from the same location once per month
Customers have used our data to:
Map out places which could provide food or shelter during natural disasters
Inform equity trading decisions
Determine how far people will travel to restaurants based on type of cuisine
Retail real estate site selection
Create advertising audiences
Quantify the effectiveness of advertising campaigns
In-app personalization</t>
  </si>
  <si>
    <t>SafeGraph
4.4</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</si>
  <si>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</si>
  <si>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</si>
  <si>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</si>
  <si>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Roanoke, VA</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</si>
  <si>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</si>
  <si>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</si>
  <si>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</si>
  <si>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Research Scientist or Senior Research Scientist - Computer Vision</t>
  </si>
  <si>
    <t>$81K-$161K (Glassdoor est.)</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</si>
  <si>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</si>
  <si>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Mitsubishi Electric Research Labs
4.6</t>
  </si>
  <si>
    <t>Google, Amazon, NVIDIA</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</si>
  <si>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</si>
  <si>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</si>
  <si>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</si>
  <si>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Beauty &amp; Personal Accessories Stores</t>
  </si>
  <si>
    <t>Sr. Manager, Data Science - Marketing Mix Media</t>
  </si>
  <si>
    <t>ABOUT OPORTUN
Oportun is a mission-driven, technology-powered provider of inclusive, affordable financial services and a certified Community Development Financial Institution (CDFI).
We seek to serve the 100 million people in the US who are shut out of the financial mainstream because they are credit invisible or are mis-scored because they have limited credit history. By lending money to hardworking, low-to-moderate income individuals, we help them move forward in their lives, demonstrate their creditworthiness, and establish the credit history they need to access new opportunities.
Since 2006, we have lent over $6.8 billion through over 3.1 million affordable small dollar loans and have helped over 730,000 people start establishing credit. In recognition of inventive approach, we were recognized by Time Magazine as one of 50 Genius Companies inventing the future.
The Bay Area News Group recognized Oportun as a Top Workplace in 2019. Come and be a part of our community of employees, partners, and customers who are devoted to expanding financial opportunity for millions. When we work together, we can make life better.
SUMMARY
We are growing our world-class team of mission-driven, entrepreneurial Data Scientists who are passionate about broadening financial inclusion by untapping insights from credit and non-credit bureau data. Be part of the team responsible for developing and enhancing Oportun’s core intellectual property used in scoring risk for underserved consumers that often lack a traditional credit bureau score or are mis-scored by traditional credit bureaus.
In this role you will be working with large and diverse alternative data sets (i.e. data from dozens of sources including transactional, mobile, utility, other financial services, etc..) utilizing machine learning to build scores and strategies for target direct marketing campaigns (Direct Mail, Digital, etc.). You will also drive growth and optimize marketing spend across channels by leveraging alternative data to help predict which consumers would likely be interested in Oportun’s affordable, credit building products.
Develop targeting response and risk models used to market affordable and inclusive financial products to underserved consumers that often lack a traditional credit bureau score or are mis-scored by traditional credit bureaus.
Build a consumer centric marketing engine to optimize marketing spend across different channels such as direct mail, paid search, display, video, radio and affiliates.
Build scalable rapid learning pipeline leveraging advanced techniques and tools
Build end-to-end reusable pipelines from data acquisition to model output delivery
Lead initiatives to drive business value from start to finish including project planning, communication and stakeholder management
Develop actionable tools, strategies, analysis and insights that drive business outcomes and communicate findings with well-organized presentations
Recommend analytic solutions to increase Oportun’s marketable universe and identify profitable prospects
Discover insights from a myriad of data sources to understand and influence consumer financial behavior
Build experimental design-based testing framework for rapid experimentation and learning
Design and build marketing data infrastructure by partnering with data and production engineering teams
Communicate and partner with third party data vendors
Master’s degree or PhD in Statistics, Mathematics, Computer Science, Engineering or Economics or other quantitative discipline (Bachelor’s degree with significant relevant experience will be considered)
5+ years data science experience preferably with targeting and risk models
Direct Digital Marketing &amp; Media Mix experience is required
Hands on experience leveraging machine learning techniques such as Gradient Boosting, Clustering, Logistic Regression or Random Forest to solve real world problems
5+ years of hands-on experience with data extraction, cleaning, analysis and building reusable data pipelines; Proficient in SQL, Spark SQL and/or Hive
3+ years of experience in leveraging modern machine learning toolset and programming languages such as Python, SAS or Scala
Excellent written and oral communication skills
A relentless problem solver and out of the box thinker with a proven track record of driving business results in a timely manner
Strong stakeholder management and project management skills
Experience working with AWS EMR, Spark or other cloud-based platforms is a plus
Comfortable in a high-growth, fast-paced and agile environment
#LI-RD1</t>
  </si>
  <si>
    <t>Oportun. Inc
3.8</t>
  </si>
  <si>
    <t>Maryland</t>
  </si>
  <si>
    <t>San Carlos, CA</t>
  </si>
  <si>
    <t>LendingClub, SoFi, Capital One</t>
  </si>
  <si>
    <t>Sr. Scientist, Toxicology</t>
  </si>
  <si>
    <t>Our Research team is growing and we have a need for an experienced Scientist, Toxicology to help us grow our Non Clinical development programs.
Apellis is looking to hire a highly analytical and knowledgeable toxicologist to join the Nonclinical Development team. Reporting into the Sr Director, Toxicology, this individual will be uniquely positioned to contribute to a multitude of projects in early discovery through late-phase development. This is a unique opportunity to work with a proven and well-funded drug discovery and development team in a collaborative environment in Waltham, MA. Candidates should have in-depth working knowledge of toxicology and safety assessment and demonstrate the ability to succeed in a fast-paced environment.
Key Responsibilities
Provide expert support and guidance on nonclinical safety assessments to the project teams. Serve as a key resource for toxicology, providing scientific knowledge and expertise to cross-functional project teams;
Design &amp; execute investigative toxicology studies, based upon off &amp; on-target safety profiles of the candidate drugs;
Develop nonclinical safety assessment strategies for lead candidates with respect to clinical development plans for Ph I to Ph III;
Oversee nonclinical toxicology studies at various external Contract Research Organizations (CRO). Initiate appropriate processes for contract implementation, protocol development, and timeline optimization for toxicology studies;
Monitor toxicology studies for appropriate conduct, accuracy and timely execution; audit raw data for accuracy, review draft reports and finalize as submission-ready documents for regulatory authorities;
Proactively respond to study issues and facilitate timely resolutions with CROs and consultants;
Prepare verbal and written summaries for internal discussions;
Liase with cross-functional teams (e.g. Research and Translational Medicine, Clinical, Regulatory, CMC) to develop optimal strategies to address specific safety issues;
Review and/or author relevant pharmtox sections of various regulatory documents (e.g., pre-IND briefing documents, INDs, IBs) and ensure their compliance with various regulatory agencies/guidelines;
Other duties as assigned.
Education, Registration &amp; Certification:
M.S. with 8 -12 years or Ph.D. with 5 -7 years industry or CRO experience in safety assessment of large and small molecules, biologics, and gene therapy products;
Board Certification in Toxicology (DABT) preferred;
Extensive experience with outsourcing and vendor selection and management covering all aspects of non-GLP and GLP outsourced studies;
Familiarity with US, EU, and Japan regulatory requirements;
Ability to work independently in a fast-paced environment with frequent course correction;
Excellent communication (verbal and written) and presentation skills;
Ability to travel to manage CRO/vendor collaborations (up to 20%).
Experience, skills, knowledge and abilities:
Extensive experience with outsourcing and vendor selection and management covering all aspects of non-GLP and GLP outsourced studies
Familiarity with US, EU, and Japan regulatory requirements and GLP/ICH guidelines
Ability to work independently in a fast-paced environment with frequent course corrections
Excellent communication (verbal and written) and presentation skills
Ability to travel to manage CRO/vendor collaborations (up to 20%)
Physical Demands and Work Environment:
This is largely focused on Lab work and requires standing for prolonged periods of time. This would require the ability to lift files, open filing cabinets and bend or stand on a stool as necessary.
This job operates in a professional office environment and/or laboratory one and routinely uses standard office equipment such as computers, phones, photocopiers, filing cabinets and fax machines.
Benefits and Perks:
Apellis offers a great benefit package which includes: health insurance with full premium coverage, 401K with company match, paid time off (PTO), long- term disability insurance, life insurance and more! Visit http://apellis.com/careerbenefits.html to learn more.
#LI-BE1</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</si>
  <si>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</si>
  <si>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</si>
  <si>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</si>
  <si>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</si>
  <si>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</si>
  <si>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</si>
  <si>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</si>
  <si>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</si>
  <si>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</si>
  <si>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</si>
  <si>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</si>
  <si>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</si>
  <si>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</si>
  <si>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</si>
  <si>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Glen Burnie, MD</t>
  </si>
  <si>
    <t>MedStar Health, University of Maryland Medical Center, LifeBridge Health</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</si>
  <si>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</si>
  <si>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</si>
  <si>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</si>
  <si>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3.7</t>
  </si>
  <si>
    <t>Senior Engineer, Data Management Engineering</t>
  </si>
  <si>
    <t>Western Digital®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</si>
  <si>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</si>
  <si>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</si>
  <si>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</si>
  <si>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</si>
  <si>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</si>
  <si>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candidate’s position and title will be commensurate with experience.
Bachelor’s degree with at least 5 years’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</si>
  <si>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</si>
  <si>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Watertown, MA</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</si>
  <si>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</si>
  <si>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</si>
  <si>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</si>
  <si>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</si>
  <si>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</si>
  <si>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</si>
  <si>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</si>
  <si>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</si>
  <si>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</si>
  <si>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</si>
  <si>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</si>
  <si>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We’re a rapidly-growing start-up in the heart of Sawtelle Japantown, just blocks away from the 405 and the 10. Our loft-style office houses a passionate, hard-working team of ramen-slurpers, beachcombers, and LA-daydreamers. At our core, we’re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S3’s (and customer, where applicable) networks, systems and data
You are responsible for maintaining the confidentiality of all S3’s customer data to which you are granted access.
Any suspected compromises of S3’s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</si>
  <si>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</si>
  <si>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</si>
  <si>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</si>
  <si>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</si>
  <si>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</si>
  <si>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 Dig into our data to find leverage in our business. This includes data wrangling, data cleaning, and exploratory analysis
· Execute new projects and develop predictive models that inform our data products and / or business strategy.
· Work cross functionally with different stakeholders across the business and join meetings to learn about other parts of the company
· Act as a subject matter expert with all things data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2+ years of experience in a data science role, building predictive algorithms and data products ideally related to marketing, business operations, or customer retention
· Excellent understanding of machine learning techniques and algorithms such as decision forests, logistic regression, k-means clustering, etc.
· Ability to communicate findings clearly and deep understanding of your current business
· Excellent technical ability, including proficiency with Python, SQL, Excel, and data visualization tools (Tableau, Power BI, etc.)
· Experience with big data platform (i.e. Hadoop)
· Intensely curious – always asking questions and not being OK with the status quo. Obsessed with making things better and more efficient.
· A lifelong learner that is excited to learn new data science technologies and apply those to technologies to our business
· Ability to be objective and follow the facts, cut through noise and create a story with data.
· Strong organizational skills including time management
· Thrives in a fast-paced environment that is constantly changing
· BS/MS in a quantitative field (Computer Science, Engineering, Mathematics, Statistics, etc.)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</si>
  <si>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</si>
  <si>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</si>
  <si>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</si>
  <si>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North Salt Lake, UT</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</si>
  <si>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</si>
  <si>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</si>
  <si>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Dear Candidates, I hope you are doing great!! Currently, we have a job opening of Data Scientist at Bellevue, WA with our client. If you are interested then please reply me with your updated resume or please call me at 602-698-7013. Role Data Scientist Location Bellevue, WA Job Type Contract Job Description Machine learning experience especially in PythonR. bull Experience in Data Bricks and Azure ADLS bull strong data analysis skills bull Experience using statistical computer languages (R, Python, spark, etc.) to manipulate data and draw insights from large data sets. bull Data Modelling, SQL, R, Python Knowledge of a variety of machine learning techniques bull Strong communication skills should be able to communicate complex information to technical and non-technical stakeholders bull We should be able to write complex and efficient -SQL queries. bull Should be able to design Implement end-end data pipelines using big data technologies bull Problem analysis and troubleshooting complex and large data sets. Thanks Regards, M Dinesh kumar Sr. Recruitment Executive VBeyond Corporation I PARTNERING FOR GROWTH Website www.vbeyond.com httpwww.vbeyond.com Email dineshmvbeyond.com mailtodineshmvbeyond.com Contact details 602-698-7013 Note VBeyond is fully committed to Diversity and Equal Employment Opportunity.</t>
  </si>
  <si>
    <t>Vbeyond Corporation
4.4</t>
  </si>
  <si>
    <t>Hillsborough, NJ</t>
  </si>
  <si>
    <t>This is Adyen
Speed is the foundation of our company. We think fast. We work fast. We launch fast. We put our merchants at the center of everything we do, and we never stop until the job is done. We're creating our own path, with a global team driving sustainable growth. We don't do hierarchy, egos or boundaries. "Not possible" is not in our vocabulary "freedom" is. This is who we are: honest, direct and always bringing an element of fun into our work. If you're ready to join the power of fast, keep reading.
What you'll do:
Analyze, research and build machine learning algorithms on our terabytes of data, creating products that have never been seen in the payment industry. Some examples could be:
Optimization algorithms for payment routing to improve payment success rates;
Fraud detection systems to stop the bad guys;
Anti-Money Laundering (AML) systems;
Real-time anomaly detection based on time-series modeling;
Ad-hoc analysis of specific customer requests using Looker, SQL, Python, PySpark, ElasticSearch, Graphana and present the results to stakeholders in dashboards, graphs, presentations;
Help develop ETL pipelines in Python for creating new datasets and speeding up the work of the other data scientists;
Consult companies that work with Adyen (in the office and abroad) to help them solve problems, make the best use of our platform, and find new features to build to help them in the future.
Who you are:
Note that depending on experience, the criteria for the following skills will differ, but they're what we're looking for in general.
Experience programming and doing data analysis and data science using Python;
Experience querying data from databases using SQL;
Experience working with BI tools (Looker / Tableau / Qlikview / etc.);
Experience working with big data technologies Spark / Hadoop;
Experience working with ETL orchestration tools (Airflow);
Basic Java experience is a plus, as the main Adyen platform is built in Java and being able to bridge the gap between data science and the payment platform will be a big advantage for you;
Good knowledge of machine learning techniques, tool sets and algorithms. This means that you know what happens "under the hood";
A strong mathematical background.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
SDL2017</t>
  </si>
  <si>
    <t>Adyen N.V.</t>
  </si>
  <si>
    <t>Amsterdam, NY</t>
  </si>
  <si>
    <t>Title Data Scientist Location Detroit, Michigan Type Full Time Description This role will be responsible for researching, designing, engineering, and scaling advanced analytics models (statistical, neural networks, genetic algorithms, and others). Closely partnering with respective technical and business teams and data subject matter experts to deliver a comprehensive model strategy, roadmap, and actual models leveraging data sets synthesized from multiple data sources by the data engineering teams The Data Scientist will constantly seek to improve the performance and business impact of Advanced Analytical Models, as well as support the Digital Monetization team in monetization of Data and Analytics. Principal Subject Matter Expert for Data Science Strong background, knowledge and understanding of Data Science both in traditional statistical based methods as well as machine learning methods such as neural networks, genetic algorithms, etc. Proven track record of working across the enterprise and with IT. Data Science Management Work with Senior technology stakeholders to articulate opportunities for Advanced Analytics Identify and facilitate x-divisionfunction synergies and collaborative Data Science opportunities deliver whole is greater than the sum of the parts in the designated area. Manage the technical content, education, best practices, and technical competency in data science and advanced analytics in designated domain. Required Experience and Skills Passion for technology with the requisite operations expertise and an entrepreneurial spirt Strong managing, organizing and evaluating skills with a track record of developing and implementing sophisticated advanced analytics models and managing their lifecycle. Demonstrated capability to communicate findings, orally and visually, to senior leadership members and outside partners and customers in the technology ecosystem Deep technical understanding of Data Science as well as a demonstrated track record of envisioning the application of these methods to achieve documented results. Ability to impact outcomes via influence versus authority Effective negotiation and influencing skills, including strong written and verbal communication and strong presentation abilities Develops loyalty and commitment in others by articulating an appealing vision for the future, communicating high expectations and leading by example A playercoach who is focused on mentorship and development A technical degree from an accredited college or university is required an advanced degree or equivalent technical standing a plus Creative and organized problem solver who is passionate about driving strategy through technology Strategic mind-set to maintain enterprise-level vision, while driving daily operational goals and controls Clear and efficient communicator</t>
  </si>
  <si>
    <t>Technosoft Corporation
3.5</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</si>
  <si>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</si>
  <si>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</si>
  <si>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</si>
  <si>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As a Data Scientist at SentiLink, you will be responsible for developing and maintaining our core product: models that identify fraudsters and synthetic identities. You will also interface with teams across the company to develop new products, provide analysis to support different business needs (product management, business development, risk operations), and help to productionalize insights and ensure their scalability.
This is a full-stack data science role, involving model development, analysis, and writing tested, production-quality code. Candidates should have previous data science work experience and be interested in a fast-moving company where deep domain understanding drives development.
Responsibilities
Be responsible for SentiLink’s fraud detection models through the model development lifespan - from data acquisition decisions through featurization, focusing labeling resources, model training, productionalization, and monitoring
Work with product and engineering teams to develop new identity verification products
Write production-ready code that can be relied on for real-time decision making by our partners
Perform analyses that will inform data acquisition, product development, risk operations priorities, and sales efforts
Work with engineering to access necessary data, maintain data quality, and support data access for other teams
Dig deep to identify new trends in fraud and update our models to capture them
Work Experience
A graduate degree in a technical field and 1+ years relevant work experience OR 3+ years relevant work experience (e.g. data scientist, machine learning engineer)
Interest in developing domain expertise for product-focused work - a background in fraud is not required, but willingness to learn is
Understanding of different machine learning models and their trade-offs
Ability to perform statistical analysis
Experience writing production code and tests
Detail oriented and thoughtful -- someone we can rely on to make business-changing decisions
Ability and desire to take initiative and drive projects to completion
Bonus for familiarity with: fintech or adjacent industries; identity solutions; distributed computing frameworks; data engineering; AWS; SQL
Perks
Work culture that gives you the time, space, and support required to build great things
Awesome co-workers and cool team activities (go-karting, scuba diving, blacksmithing, etc.)
Insurance (medical/dental/vision) for you and your dependents
401k with matching
Unlimited PTO</t>
  </si>
  <si>
    <t>SentiLink</t>
  </si>
  <si>
    <t>Job Summary:
The GA Telesis Business Applications Team focuses on creating a competitive advantage for our business units by helping them make quick decisions based on the analytics we provide them. We are a small but growing team that builds and leverages state-of-the-art analytics systems.
The ideal candidate will use their passion for data modeling and their expert ability as an analytical thinker to provide insights to the business. This position will be responsible for gathering and evaluating business requirements and translating them into functional solutions. Solutions will range from process automation to business intelligence reporting.
Responsibilities:
Review, analyze and evaluate business systems, processes and company needs
Create KPI reporting
Create self-service reporting
Develop forecasting models
Write or optimize automation steps with the use of PL/SQL scripts
Create ETL processes
Be able to help end users digest information thru end user training and support
Test and document all changes
Qualifications:
2-3 yrs experience in a BA role using Business Intelligent Development Software
Experience using SQL Developer-PL/SQL
Knowledge of Oracle
Advanced Excel skills
Strong business acumen
Excellent verbal and written skills
HTML/CSS/JavaScript preferred
WebFOCUS knowledge preferred
Able to work independently and under limited supervision
Able to multitask on simultaneous requests, learn and react quickly, and meet deadlines.</t>
  </si>
  <si>
    <t>GA Telesis
3.8</t>
  </si>
  <si>
    <t>AAR, HEICO, AerSale</t>
  </si>
  <si>
    <t>Data Scientist
Strategic Employment
Irvine, CA
An established South OC-based Saas company is looking to grow with another Data Scientist. The ideal candidate is looking to continue, or grow, their career with Machine Learning whilst working with Python and SQL. This role is crucial for next steps the company will take as well as the services they provide.
Qualifications:
Experience with Python and SQL
Experience with Machine Learning - Keras, Tensorflow
Experience with Pandas, Numpy, Scikit-Learn
Pluses:
R
Deep Learning
Neural Networks
Natural Language Processing
H2O
Big Data
Phd Degree in Data Science or relevant field
Posted On: Thursday, March 26, 2020
Compensation: $120,000 -$140,000
Apply now</t>
  </si>
  <si>
    <t>$51K-$88K (Glassdoor est.)</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</si>
  <si>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</si>
  <si>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Solugenix Corporation
4.3</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</si>
  <si>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</si>
  <si>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Bachelor’s
degree in statistics, mathematics, or a related field required.
Master’s
degree in statistics, mathematics, or a related field preferred.
EXPERIENCE:
1 –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</si>
  <si>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</si>
  <si>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</si>
  <si>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</si>
  <si>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</si>
  <si>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</si>
  <si>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</si>
  <si>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3.3</t>
  </si>
  <si>
    <t>Princeton, NJ</t>
  </si>
  <si>
    <t>Our industry-leading client is seeking a talented Data Scientist to join them in Atlanta, GA. This is a full-time, permanent opportunity, offering a competitive salary and comprehensive benefits package. Responsibilities of the Data Scientist Develop algorithms that translate large datasets into business insights Generate scalable processes for large-scale data analysis and model development Provide QA of output and provide advanced solutions by collaborating with cross functional teams and external data specialists Stay apprised of developments within data science, technical skill sets, and additional data sources Requirements of the Data Scientist Bachelor's degree in a relevant field At least 5 years of relevant experience Knowledge of machine learning techniques and their pros and cons Comprehension of advanced statistical techniques, concepts, and applications Experience using statistical and data manipulation computer languages like Python, R, and SQL Experience presenting data using Tableau or similar applications Keywords Data Scientist, Tableau, Python, R, SQL Job ID 335762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</si>
  <si>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4.5</t>
  </si>
  <si>
    <t>Reading, MA</t>
  </si>
  <si>
    <t>TEKsystems, Kforce, Randstad US</t>
  </si>
  <si>
    <t>The Role
Come help us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a key addition to a growing and stellar data science team, you will be responsible for helping industry-leading companies understand how purchase and travel behavior is changing in America. Armed with our rich, up-to-the-minute, behavioral dataset, you will have a front row seat to the most interesting competitive battles in the global marketplace today. And your insights will have the power to inform essential strategic decisions at companies that touch millions of consumers.
You
You are deeply curious and thrive on seeing your ideas applied in the real world. You creatively work through problems with statistically sound thinking and have the natural itch to follow obstacles to their root cause. You are expert at extracting signal out of flawed data to make valid inferences. You think deeply about the problems ahead and are comfortable moving between tools in your toolbelt. And you are quick to learn, implementing new approaches when facing questions that demand it.
You are a gifted storyteller and are passionate about helping others make sense of data. You are an excellent communicator and relish the opportunity to empower leaders in finance, technology, and consumer goods with data to shape their long term strategy. You are a strong advocate for well grounded science and data best practices within the company.
Requirements
Substantial expertise in either probability and sampling, natural language processing, optimization, or causal inference
Ability to extract data from varied stores (t-sql, hadoop) and write code for models that can stand up to large datasets (python, spark)
PhD in Statistics, Math, Economics, related discipline or equivalent experience
3+ years of practical data modeling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</si>
  <si>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Edison Software, Inc.
5.0</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</si>
  <si>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</si>
  <si>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</si>
  <si>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</si>
  <si>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</si>
  <si>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 is a dynamic, fast-paced, venture-backed software innovator based in the Ann Arbor tech cluster, with remote Syncopaths in all US time zones. Our quirky and unique workforce excels at managing our customer’s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</si>
  <si>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</si>
  <si>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Ann Arbor, MI</t>
  </si>
  <si>
    <t>Data Scientist Location Sandy, UT Start Date Jan 22, 2020 Apply Now Sign Up For Job Alerts Email Job Refer a Friend Apply with LinkedIn Job Description Data Scientist Greater Salt Lake City Contract to Hire Target Pay 45-70 per hour 90-130k annual Our client is global leader in their industry and is looking for a Data Scientist to join their team. In this role you engage with machine learning algorithms, pattern analysis, data modeling that includes predictive model building. You will engage with other team members to build out machine learning solutions and marrying high volumes of data with data models. The ideal candidate will have a passion for data and be an expert in machine learning and data science. Require Skills Master's degree in a quantitative field 3 years of experience within a technology company High level proficiency in Machine Learning Python Expertise in Data Science Solid version control tools Experience with SQL, Spark, Hadoop and similar Bonus skills PhD in a quantitative field Experience with Jupyter Notebooks Able to work in LinuxMac development Experience with production software platforms (GoLang, Java, C++) Perks Unlimited PTO Full benefits Reimbursement for fitness members Charitable donation matches Casual worklife balanced environment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20-00155</t>
  </si>
  <si>
    <t>ConsultNet, LLC
4.3</t>
  </si>
  <si>
    <t>Sandy, UT</t>
  </si>
  <si>
    <t>South Jordan, UT</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</si>
  <si>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</si>
  <si>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Bachelor’s/Master’s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</si>
  <si>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</si>
  <si>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</si>
  <si>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</si>
  <si>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Olympia, WA</t>
  </si>
  <si>
    <t>Centennial, CO</t>
  </si>
  <si>
    <t>Job Description
Responsibilities:
Provides expert support to run analysis and analytical experiments in a methodical manner, using both structured and unstructured data. valuate alternate models via theoretical approaches. Identify and exploit data assets, creating new patterns/business value. Create analyses and models to improve customer and operational Key Process Indicators (KPIs), enhancing measurable value for the Agency and its customers. Build predictive models, developing advanced algorithms that extract and classify information from large datasets. Analyze data, developing robust statistical and predictive algorithms/models that drive the product outputs. Identify meaningful patterns and trends, exposing new business opportunities, and translate results into understandable and actionable output that answer real business questions. Creates and maintains a training curriculum for the “Apprentice” level for Data Science, Artificial Intelligence and Machine Learning. Facilitates appropriate training courses to the DLA staff. Provide staff-augmentation support to DLA staff for Data Science, Artificial Intelligence and Machine Learning. Ability to help the ACE team reach out to other DLA organizations to identify projects suitable for using DS/AI/ML as a way to solve their problems.
REQUIRED QUALIFICATIONS
Master’s Degree in Computer Science, Statistics, Applied Math or related field.
Minimum Five (5) years’ relevant and practical experience with SAS, R, Python, Keras, TensorFlow or other ML engineering experience.
Must possess a DOD Secret Security Clearance.
Relevant certification meeting IAT - Level II.
U.S. Citizen
COMPETENCIES
Establish Focus
Change Management
Oral Communication
Written Communication
Interpersonal Awareness
Analytical Thinking
Conceptual Thinking
Strategic Thinking
Initiative
Foster Innovation
Results Oriented
Teamwork
Customer Service
Company Description
Hiring-Resources you can count on ...
HireResources recruiters are not generalists; they are specialists in their industries providing quick access to industry top talent in select industry sectors. We speak your language and understand the factors critical to your business. Each HireResources Sector Team has a specialized target recruitment function. In fact, if we do not have expertise in your industry, we will let you know this up front.
HireResources was established in 2002, in 2015 we began a growth phase by restructuring our core business, today, HireResources is a fast growing Staffing &amp; Recruitment platform headquartered in Connecticut. HireResources is an open source staffing and recruiting model giving flexibility and support to top executive recruiters across the country. HireResources recruiters are thoroughly vetted and are proven professionals in the recruiting industry.
The cornerstone of HireResources success is in its commitment to ethical business practices and superb consumer service. Our "Code of Ethics" is the foundation of this success.
Integrity - Work honestly, every day.
People - Develop and deliver diverse talent
Customer Focus - Anticipate priorities &amp; exceed their expectations
Respect - Value all customers and collaborate with one another
Performance - Be accountable, manage risks and deliver a high level of quality.</t>
  </si>
  <si>
    <t>HireResources a Tailored Solutions Company (WO)
5.0</t>
  </si>
  <si>
    <t>Monroe, CT</t>
  </si>
  <si>
    <t>Jr. Data Scientist - Fast-growing, Location Analytics SaaS Startup!
This Jobot Job is hosted by: Luke Swift
Are you a fit? Easy Apply now by clicking the "Apply Now" button and sending us your resume.
Salary: $100,000 - $130,000
A bit about us:
Based in San Francisco, we are a leading geo-location analytics company that measures the way media influences people to visit places online, in real-time. We are working with massive amounts of data...a few BILLION DATA POINTS A DAY!!!!
We are now looking for a Junior Data Scientist to help us enhance our next generation online analytics platform. The right individual should have 1+ years of professional Data Scientist or Data Analyst experience with strong data analysis and virtualization experience. This individual should be well-versed or highly comfortable Python and SQL. This is a great opportunity to get in on the ground floor as we continue to grow and work side by side with our Data Team Lead / CTO.
Why join us?
Next Generation Product
Massive Growth
Disrupt an Industry
Job Details
Is your background a fit? Apply if you meet this criteria:
What You Need for this Position
1-3 years of professional Data Science or Data Analyst experience
Good Business Acumen and ability to identify new ways the business should be leveraging it's data
Strong Data Analytics, Analysis, and/or Virtualization expertise
Product Analysis experience
Comfortable working with unstructured data or large-data sets
Proficient Python programming experience
Strong SQL programming and Relational database knowledge
Knowledge of Software Development Life Cycle (SDLC)
Bachelor in Computer Science or similar degree is highly desired
Nice to Have Skills, but Not Required:
Familiarity with Machine Learning and/or Artificial Intelligence (A.I.)
Experience with Python data science packages like Scikit-Learn, Pandas, NumPy, and/or SciPy
Experienced with Unix and Linux
Experience with NoSQL databases
Experience with Vertica or similar high-performance databases (snowflake, big query)
Experience working in an Amazon Web Services (AWS) or cloud computing environment
Experience scripting with Bash
Interested in hearing more? Easy Apply now by clicking the "Apply Now" button.</t>
  </si>
  <si>
    <t>Jobot
5.0</t>
  </si>
  <si>
    <t>Position Data Scientist Location Houston Status Full Time Estimated Duration Full Time Starts March 2020 Rate 85,000 - 100,000 DOE Job Description A local healthcare system is looking for Data Scientist to join their team. This is a FULL-TIME position working 9 a.m. - 5 p.m. Monday - Friday. The Data Scientist will be responsible for auditing existing data, implementing analytics systems and reporting . The Data Scientist MUST HAVE + Minimum 5 years of web analytics experience + Bachelor's degree in analytical related field + Experience in web development and data analysis + Strong attention to detail + Proficiency in Google Analytics, Tableau and Alteryx + Familiarity with CRM systems and Microsoft Dynamics preferred + Analytic tool certifications is a plus The Data Scientist RESPONSIBILITIES + Data analyzation and manipulation + Data mining + Audits + Conduct testing when necessary + Creating forecasts using operational and statistical tools and models + Make recommendations for process improvements + Assist with creating performance policies and procedures MAR. 2020 If you feel you are qualified for this position please send your resume (and samples if applicable) to View additional job opportunities at www.creativecircle.com Creative Circle is an Equal Employment Opportunity Employer. All qualified applicants will receive consideration for employment without regard to race, color, religion, sex, age, sexual orientation, gender identity, national origin, disability,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</si>
  <si>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Creative Circle, LLC
3.6</t>
  </si>
  <si>
    <t>Aquent, 24 Seven Talent</t>
  </si>
  <si>
    <t>Job Description
Data Scientist
HIGHLIGHTS
Location: Tempe, AZ
Position Type: Direct Hire
Hourly / Salary: BOE
Residency Status: US Citizen or Green Card Holder ONLY
ONSITE ONLY
Job Description:
Responsible for identifying and exploring relevant data sources, building full business understanding of the data, developing algorithms, and maintaining statistical and deposit forecast models
Become an analytical subject matter expert for product performance and client insights
Bring business understanding of data, analytics for decision-making, statistical analysis, product performance metric reporting as well as reporting tool (Tableau) design and development
Provide analytics that support revenue generation by applying product knowledge, statistics and/or machine learning, and various analytic techniques.
Understand and connect the dots to different aspects of analytics to support our clients Product strategy
Produce actionable results by working with product managers and other analytics teammates.
Produce essential analytics that enable product decisions to maximize revenue (e.g., pricing optimization and segmentation), support product initiatives (i.e., analytics that support agile initiative sizing or adjustments when needed), and provide deep understanding of rising trends
Support product advisors and sales teams by identifying potential risks and opportunities via data-driven analytics
Automate recurring reporting and empower partners to self-serve for regular data and analysis needs
Develop efficient and scalable processes by leveraging data skills and visualization tools (Tableau, etc.) that empower
Product Management team and partners to self-serve for regular data and analysis needs
Research, analyze, and interpret large data sets to develop data-driven insights
Partner with teams such as product analytic specialists, product managers, business managers, and other analytical teammates to understand data and resolve business problems
Translate business issues into data problems and use analytics to provide actionable solutions/recommendations that support overall product strategy
Exercise creativity, critical thinking, analytical thinking, and collaboration to solve problems
Develop spreadsheet and/or statistical models using a combination of banking and product knowledge, statistical techniques, and machine learning/optimization techniques
Assist in querying data and creating metrics for product performance monitoring and analysis Lead and support data needs for special projects
Participate in strategic planning of projects and initiatives
Apply sound judgment in determining how to collect, interpret, transform, and analyze data to produce meaningful results
Routinely recommend analytical solutions, data mining approaches, and scenario analysis to solve business problems
Execute tasks independently and exercises judgment based on the analysis of multiple resources
Requirements:
Strong data knowledge with the ability to distill and synthesize various data into cohesive insights, analysis, and/or recommendation
Knowledge of statistical modeling methods, machine-learning algorithms, and various advanced analytic techniques
Knowledge of bank products (e.g., credit cards, payments, deposits, and cash management products used by business and commercial clients)
Intellectual curiosity Collaborative work style and approach to problem solving Strong analytical and problem-solving skills
Knowledgeable in data science project methodologies
Strong Data analysis Skills
Thought Leadership skills
Process management skills
Effective time management and organizational skills
Strong written and verbal communication skills
Flexibility to work and manage variety of projects
Strong attention to detail Tableau building knowledge and strong SQL experience, also SAS, R, and BOXI skills
UX design skill and knowledge preferred Competencies
Problem-solving aptitude
Independent judgment/critical thinking
Analytical Data Proficiency Business acumen Initiative Collaboration
Detail Oriented Thought Leadership Strong Communication Proficiency Agile methodology
Required Skills:
Bachelor or Masters in Engineering, Math, Computer Science, Econometrics, Statistics, Operational Research, or equivalent analytical or technical fields that use large data and statistics
5+ years of banking experience, analytics and/or business intelligence space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</si>
  <si>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4.2</t>
  </si>
  <si>
    <t>MATRIX Resources, The Insource Group, TEKsystems</t>
  </si>
  <si>
    <t>Steel Point Solutions is an amazing SBA Certified (8a), HUBZone, Small Disadvantaged Business (SDB) and a Woman Owned Small Business (WOSB) company. Established in 2013 with a vision of offering world class, integrated business solutions for all levels of Government and commercial enterprises. We are represented by a team of talented and qualified professionals who know how essential efficient, cost-effective integrated solutions are to your organization's success. Leveraging these resources, we strive daily to lead the industry in program management and service delivery.
Steel Point Solutions is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for Data Scientist
Strong problem solving skills with an emphasis on product development.
Experience using statistical computer languages (R, Python, SQL, etc.) to manipulate data and draw insights from large data sets.
Strong quantitative and analytical skills with minimum of 5 years of experience in data science tools, including Python, R, Scala,
Julia, or SAS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3-5 years of experience manipulating data sets and building statistical models,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Steel Point Solutions, LLC is an Equal Opportunity Employer, Qualified applicants will receive consideration for employment without regard to race, color, religion, sex, national origin, sexual orientation, gender identity, disability or protected veteran status.</t>
  </si>
  <si>
    <t>Steel Point Solutions, LLC
4.7</t>
  </si>
  <si>
    <t>Calverton, MD</t>
  </si>
  <si>
    <t>Data Scientists</t>
  </si>
  <si>
    <t>Position Description:
The Analytics Research and Development team within the organization is looking for a highly skilled quantitative analyst / data scientist to assist in all levels of model development, evaluation, and deployment. The analyst will have significant autonomy in conducting research and selecting modeling methodologies. You will have the opportunity to work with some of the brightest global subject matter experts that are transforming the automobile industry. Responsibilities include, but are not limited to: - Work with Optimization Solutions group, Operations and Finance teams to support optimal pricing reflecting the risk/return tradeoff. - Employ statistical/econometric procedures to produce quarterly forecasts of vehicle loan characteristics to be included in pricing model. - Develop tracking methodologies and reports to monitor model accuracy and evaluate performance. - Prepare analysis to back-test and compare competing modeling methodologies. - Responsible for maintenance and enhancements of all developed models. - Utilize structural models to simulate business performance over different competitive and economic scenarios. - Support deployment of upgraded analytical tools to dynamically price vehicle financing. - Utilize optimization software to evaluate pricing methodologies. - Use data mining techniques to find opportunities within the pricing area. - Develop/evaluate marketing strategies to take advantage of pricing opportunities. - Utilize deep learning technology to extract vehicle features. - Work with various data sources and platforms (PC, Mainframe, Unix/Linux, Teradata, Hadoop) to gather data. - Execute both descriptive and inferential ad hoc requests in a timely manner
Skills Required:
Demonstrated skills in conducting complex statistical analysis in a business or academic environment - Demonstrated skills in large scale data manipulation and mining/pattern recognition - Strong oral and written communication skills. - Strong programming skills in Python, C / C++/C# , Matlab, R, Pyspark</t>
  </si>
  <si>
    <t>Miracle Software Systems
3.3</t>
  </si>
  <si>
    <t>Michigan</t>
  </si>
  <si>
    <t>Novi, MI</t>
  </si>
  <si>
    <t>CSC, IBM</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</si>
  <si>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</si>
  <si>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</si>
  <si>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</si>
  <si>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</si>
  <si>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Ancestry, Verily Life Sciences, Abbott Laboratories</t>
  </si>
  <si>
    <t>Machine Learning Engineer (NLP)</t>
  </si>
  <si>
    <t>$80K-$142K (Glassdoor est.)</t>
  </si>
  <si>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“Machine Learning Engineer (NLP)” in the subject line.
It is a full-time position at our office in Palo Alto, CA (no telecommuting)
The applicant must be authorized to work in the US for any employer</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</si>
  <si>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</si>
  <si>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 write sophisticated and optimized queries against large databases
Python – create efficient and scalable pipelines and solutions
Business Acumen – understand the questions we are trying to answer through data
Problem Solving – apply structured methods to analyze problems and develop solutions
Communication – explain technical concepts clearly and concisely
Relationships –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</si>
  <si>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</si>
  <si>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Belly, SpotOn</t>
  </si>
  <si>
    <t>SN</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</si>
  <si>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</si>
  <si>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</si>
  <si>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</si>
  <si>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</si>
  <si>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</si>
  <si>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$110K-$150K</t>
  </si>
  <si>
    <t>$200K-$275K</t>
  </si>
  <si>
    <t>$80K-$105K</t>
  </si>
  <si>
    <t>$190K-$220K</t>
  </si>
  <si>
    <t>$15K-$16K</t>
  </si>
  <si>
    <t>$90K-$110K</t>
  </si>
  <si>
    <t>$82K-$129K</t>
  </si>
  <si>
    <t>$150K-$160K</t>
  </si>
  <si>
    <t>$120K-$145K</t>
  </si>
  <si>
    <t>$200K-$250K</t>
  </si>
  <si>
    <t>$85K-$90K</t>
  </si>
  <si>
    <t>$25-$28 Per Hour</t>
  </si>
  <si>
    <t>$100K-$140K</t>
  </si>
  <si>
    <t>$110K-$130K</t>
  </si>
  <si>
    <t>$100K-$135K</t>
  </si>
  <si>
    <t>$120K-$140K</t>
  </si>
  <si>
    <t>Ratings</t>
  </si>
  <si>
    <t>Minimum Salary</t>
  </si>
  <si>
    <t>Maximum Salary</t>
  </si>
  <si>
    <t xml:space="preserve">$94K-$162K </t>
  </si>
  <si>
    <t>Glassdoor est.)</t>
  </si>
  <si>
    <t xml:space="preserve">$94K-$154K </t>
  </si>
  <si>
    <t xml:space="preserve">$94K-$153K </t>
  </si>
  <si>
    <t xml:space="preserve">$94K-$139K </t>
  </si>
  <si>
    <t xml:space="preserve">$93K-$151K </t>
  </si>
  <si>
    <t xml:space="preserve">$93K-$149K </t>
  </si>
  <si>
    <t xml:space="preserve">$92K-$150K </t>
  </si>
  <si>
    <t xml:space="preserve">$92K-$149K </t>
  </si>
  <si>
    <t xml:space="preserve">$92K-$146K </t>
  </si>
  <si>
    <t xml:space="preserve">$91K-$159K </t>
  </si>
  <si>
    <t xml:space="preserve">$91K-$149K </t>
  </si>
  <si>
    <t xml:space="preserve">$91K-$148K </t>
  </si>
  <si>
    <t xml:space="preserve">$91K-$138K </t>
  </si>
  <si>
    <t xml:space="preserve">$90K-$179K </t>
  </si>
  <si>
    <t xml:space="preserve">$90K-$157K </t>
  </si>
  <si>
    <t xml:space="preserve">$90K-$153K </t>
  </si>
  <si>
    <t>Employer est.)</t>
  </si>
  <si>
    <t xml:space="preserve">$89K-$153K </t>
  </si>
  <si>
    <t xml:space="preserve">$89K-$144K </t>
  </si>
  <si>
    <t xml:space="preserve">$88K-$162K </t>
  </si>
  <si>
    <t xml:space="preserve">$88K-$148K </t>
  </si>
  <si>
    <t xml:space="preserve">$87K-$158K </t>
  </si>
  <si>
    <t xml:space="preserve">$87K-$141K </t>
  </si>
  <si>
    <t xml:space="preserve">$87K-$140K </t>
  </si>
  <si>
    <t xml:space="preserve">$86K-$144K </t>
  </si>
  <si>
    <t xml:space="preserve">$86K-$143K </t>
  </si>
  <si>
    <t xml:space="preserve">$86K-$142K </t>
  </si>
  <si>
    <t xml:space="preserve">$86K-$141K </t>
  </si>
  <si>
    <t xml:space="preserve">$86K-$139K </t>
  </si>
  <si>
    <t xml:space="preserve">$86K-$137K </t>
  </si>
  <si>
    <t xml:space="preserve">$85K-$159K </t>
  </si>
  <si>
    <t xml:space="preserve">$85K-$142K </t>
  </si>
  <si>
    <t xml:space="preserve">$85K-$140K </t>
  </si>
  <si>
    <t xml:space="preserve">$85K-$139K </t>
  </si>
  <si>
    <t xml:space="preserve">$85K-$134K </t>
  </si>
  <si>
    <t xml:space="preserve">$84K-$157K </t>
  </si>
  <si>
    <t xml:space="preserve">$84K-$153K </t>
  </si>
  <si>
    <t xml:space="preserve">$84K-$146K </t>
  </si>
  <si>
    <t xml:space="preserve">$84K-$136K </t>
  </si>
  <si>
    <t xml:space="preserve">$83K-$166K </t>
  </si>
  <si>
    <t xml:space="preserve">$83K-$148K </t>
  </si>
  <si>
    <t xml:space="preserve">$83K-$144K </t>
  </si>
  <si>
    <t xml:space="preserve">$97K-$181K </t>
  </si>
  <si>
    <t xml:space="preserve">$83K-$137K </t>
  </si>
  <si>
    <t xml:space="preserve">$83K-$135K </t>
  </si>
  <si>
    <t xml:space="preserve">$83K-$133K </t>
  </si>
  <si>
    <t xml:space="preserve">$82K-$133K </t>
  </si>
  <si>
    <t xml:space="preserve">$82K-$132K </t>
  </si>
  <si>
    <t xml:space="preserve">$81K-$167K </t>
  </si>
  <si>
    <t xml:space="preserve">$81K-$161K </t>
  </si>
  <si>
    <t xml:space="preserve">$81K-$159K </t>
  </si>
  <si>
    <t xml:space="preserve">$81K-$140K </t>
  </si>
  <si>
    <t xml:space="preserve">$81K-$134K </t>
  </si>
  <si>
    <t xml:space="preserve">$81K-$133K </t>
  </si>
  <si>
    <t xml:space="preserve">$81K-$132K </t>
  </si>
  <si>
    <t xml:space="preserve">$81K-$130K </t>
  </si>
  <si>
    <t xml:space="preserve">$80K-$90K </t>
  </si>
  <si>
    <t xml:space="preserve">$80K-$155K </t>
  </si>
  <si>
    <t xml:space="preserve">$80K-$148K </t>
  </si>
  <si>
    <t xml:space="preserve">$80K-$142K </t>
  </si>
  <si>
    <t xml:space="preserve">$80K-$139K </t>
  </si>
  <si>
    <t xml:space="preserve">$80K-$135K </t>
  </si>
  <si>
    <t xml:space="preserve">$80K-$134K </t>
  </si>
  <si>
    <t xml:space="preserve">$80K-$133K </t>
  </si>
  <si>
    <t xml:space="preserve">$80K-$130K </t>
  </si>
  <si>
    <t xml:space="preserve">$80K-$129K </t>
  </si>
  <si>
    <t xml:space="preserve">$80K-$120K </t>
  </si>
  <si>
    <t xml:space="preserve">$79K-$222K </t>
  </si>
  <si>
    <t xml:space="preserve">$79K-$147K </t>
  </si>
  <si>
    <t xml:space="preserve">$79K-$136K </t>
  </si>
  <si>
    <t xml:space="preserve">$79K-$134K </t>
  </si>
  <si>
    <t xml:space="preserve">$79K-$127K </t>
  </si>
  <si>
    <t xml:space="preserve">$78K-$147K </t>
  </si>
  <si>
    <t xml:space="preserve">$78K-$126K </t>
  </si>
  <si>
    <t xml:space="preserve">$77K-$136K </t>
  </si>
  <si>
    <t xml:space="preserve">$77K-$135K </t>
  </si>
  <si>
    <t xml:space="preserve">$77K-$132K </t>
  </si>
  <si>
    <t xml:space="preserve">$77K-$124K </t>
  </si>
  <si>
    <t xml:space="preserve">$76K-$145K </t>
  </si>
  <si>
    <t xml:space="preserve">$76K-$142K </t>
  </si>
  <si>
    <t xml:space="preserve">$76K-$140K </t>
  </si>
  <si>
    <t xml:space="preserve">$76K-$127K </t>
  </si>
  <si>
    <t xml:space="preserve">$76K-$126K </t>
  </si>
  <si>
    <t xml:space="preserve">$76K-$125K </t>
  </si>
  <si>
    <t xml:space="preserve">$75K-$143K </t>
  </si>
  <si>
    <t xml:space="preserve">$75K-$140K </t>
  </si>
  <si>
    <t xml:space="preserve">$75K-$127K </t>
  </si>
  <si>
    <t xml:space="preserve">$75K-$126K </t>
  </si>
  <si>
    <t xml:space="preserve">$75K-$125K </t>
  </si>
  <si>
    <t xml:space="preserve">$75K-$124K </t>
  </si>
  <si>
    <t xml:space="preserve">$74K-$149K </t>
  </si>
  <si>
    <t xml:space="preserve">$74K-$140K </t>
  </si>
  <si>
    <t xml:space="preserve">$74K-$138K </t>
  </si>
  <si>
    <t xml:space="preserve">$74K-$137K </t>
  </si>
  <si>
    <t xml:space="preserve">$74K-$126K </t>
  </si>
  <si>
    <t xml:space="preserve">$74K-$124K </t>
  </si>
  <si>
    <t xml:space="preserve">$74K-$123K </t>
  </si>
  <si>
    <t xml:space="preserve">$74K-$122K </t>
  </si>
  <si>
    <t xml:space="preserve">$74K-$119K </t>
  </si>
  <si>
    <t xml:space="preserve">$73K-$124K </t>
  </si>
  <si>
    <t xml:space="preserve">$73K-$119K </t>
  </si>
  <si>
    <t xml:space="preserve">$72K-$142K </t>
  </si>
  <si>
    <t xml:space="preserve">$72K-$133K </t>
  </si>
  <si>
    <t xml:space="preserve">$72K-$129K </t>
  </si>
  <si>
    <t xml:space="preserve">$72K-$123K </t>
  </si>
  <si>
    <t xml:space="preserve">$72K-$121K </t>
  </si>
  <si>
    <t xml:space="preserve">$72K-$120K </t>
  </si>
  <si>
    <t xml:space="preserve">$72K-$117K </t>
  </si>
  <si>
    <t xml:space="preserve">$71K-$204K </t>
  </si>
  <si>
    <t xml:space="preserve">$71K-$144K </t>
  </si>
  <si>
    <t xml:space="preserve">$71K-$136K </t>
  </si>
  <si>
    <t xml:space="preserve">$71K-$135K </t>
  </si>
  <si>
    <t xml:space="preserve">$71K-$134K </t>
  </si>
  <si>
    <t xml:space="preserve">$71K-$129K </t>
  </si>
  <si>
    <t xml:space="preserve">$71K-$124K </t>
  </si>
  <si>
    <t xml:space="preserve">$71K-$123K </t>
  </si>
  <si>
    <t xml:space="preserve">$71K-$121K </t>
  </si>
  <si>
    <t xml:space="preserve">$71K-$119K </t>
  </si>
  <si>
    <t xml:space="preserve">$70K-$132K </t>
  </si>
  <si>
    <t xml:space="preserve">$70K-$122K </t>
  </si>
  <si>
    <t xml:space="preserve">$70K-$118K </t>
  </si>
  <si>
    <t xml:space="preserve">$69K-$127K </t>
  </si>
  <si>
    <t xml:space="preserve">$69K-$121K </t>
  </si>
  <si>
    <t xml:space="preserve">$69K-$119K </t>
  </si>
  <si>
    <t xml:space="preserve">$68K-$139K </t>
  </si>
  <si>
    <t xml:space="preserve">$68K-$129K </t>
  </si>
  <si>
    <t xml:space="preserve">$68K-$125K </t>
  </si>
  <si>
    <t xml:space="preserve">$68K-$123K </t>
  </si>
  <si>
    <t xml:space="preserve">$68K-$114K </t>
  </si>
  <si>
    <t xml:space="preserve">$68K-$112K </t>
  </si>
  <si>
    <t xml:space="preserve">$67K-$137K </t>
  </si>
  <si>
    <t xml:space="preserve">$67K-$135K </t>
  </si>
  <si>
    <t xml:space="preserve">$67K-$127K </t>
  </si>
  <si>
    <t xml:space="preserve">$67K-$119K </t>
  </si>
  <si>
    <t xml:space="preserve">$67K-$117K </t>
  </si>
  <si>
    <t xml:space="preserve">$66K-$123K </t>
  </si>
  <si>
    <t xml:space="preserve">$66K-$117K </t>
  </si>
  <si>
    <t xml:space="preserve">$66K-$112K </t>
  </si>
  <si>
    <t xml:space="preserve">$66K-$111K </t>
  </si>
  <si>
    <t xml:space="preserve">$65K-$96K </t>
  </si>
  <si>
    <t xml:space="preserve">$65K-$148K </t>
  </si>
  <si>
    <t xml:space="preserve">$65K-$134K </t>
  </si>
  <si>
    <t xml:space="preserve">$65K-$130K </t>
  </si>
  <si>
    <t xml:space="preserve">$65K-$126K </t>
  </si>
  <si>
    <t xml:space="preserve">$65K-$125K </t>
  </si>
  <si>
    <t xml:space="preserve">$65K-$124K </t>
  </si>
  <si>
    <t xml:space="preserve">$65K-$120K </t>
  </si>
  <si>
    <t xml:space="preserve">$65K-$119K </t>
  </si>
  <si>
    <t xml:space="preserve">$65K-$113K </t>
  </si>
  <si>
    <t xml:space="preserve">$65K-$110K </t>
  </si>
  <si>
    <t xml:space="preserve">$65K-$106K </t>
  </si>
  <si>
    <t xml:space="preserve">$64K-$112K </t>
  </si>
  <si>
    <t xml:space="preserve">$64K-$111K </t>
  </si>
  <si>
    <t xml:space="preserve">$64K-$108K </t>
  </si>
  <si>
    <t xml:space="preserve">$64K-$107K </t>
  </si>
  <si>
    <t xml:space="preserve">$64K-$106K </t>
  </si>
  <si>
    <t xml:space="preserve">$63K-$99K </t>
  </si>
  <si>
    <t xml:space="preserve">$63K-$127K </t>
  </si>
  <si>
    <t xml:space="preserve">$63K-$120K </t>
  </si>
  <si>
    <t xml:space="preserve">$63K-$112K </t>
  </si>
  <si>
    <t xml:space="preserve">$63K-$111K </t>
  </si>
  <si>
    <t xml:space="preserve">$63K-$110K </t>
  </si>
  <si>
    <t xml:space="preserve">$63K-$105K </t>
  </si>
  <si>
    <t xml:space="preserve">$63K-$101K </t>
  </si>
  <si>
    <t xml:space="preserve">$62K-$119K </t>
  </si>
  <si>
    <t xml:space="preserve">$62K-$114K </t>
  </si>
  <si>
    <t xml:space="preserve">$62K-$113K </t>
  </si>
  <si>
    <t xml:space="preserve">$62K-$112K </t>
  </si>
  <si>
    <t xml:space="preserve">$61K-$126K </t>
  </si>
  <si>
    <t xml:space="preserve">$61K-$123K </t>
  </si>
  <si>
    <t xml:space="preserve">$61K-$119K </t>
  </si>
  <si>
    <t xml:space="preserve">$61K-$118K </t>
  </si>
  <si>
    <t xml:space="preserve">$61K-$113K </t>
  </si>
  <si>
    <t xml:space="preserve">$61K-$110K </t>
  </si>
  <si>
    <t xml:space="preserve">$61K-$109K </t>
  </si>
  <si>
    <t xml:space="preserve">$61K-$106K </t>
  </si>
  <si>
    <t xml:space="preserve">$61K-$100K </t>
  </si>
  <si>
    <t xml:space="preserve">$60K-$99K </t>
  </si>
  <si>
    <t xml:space="preserve">$60K-$127K </t>
  </si>
  <si>
    <t xml:space="preserve">$60K-$123K </t>
  </si>
  <si>
    <t xml:space="preserve">$60K-$114K </t>
  </si>
  <si>
    <t xml:space="preserve">$60K-$103K </t>
  </si>
  <si>
    <t xml:space="preserve">$60K-$102K </t>
  </si>
  <si>
    <t xml:space="preserve">$60K-$101K </t>
  </si>
  <si>
    <t xml:space="preserve">$59K-$125K </t>
  </si>
  <si>
    <t xml:space="preserve">$59K-$116K </t>
  </si>
  <si>
    <t xml:space="preserve">$59K-$115K </t>
  </si>
  <si>
    <t xml:space="preserve">$59K-$112K </t>
  </si>
  <si>
    <t xml:space="preserve">$59K-$110K </t>
  </si>
  <si>
    <t xml:space="preserve">$58K-$111K </t>
  </si>
  <si>
    <t xml:space="preserve">$58K-$108K </t>
  </si>
  <si>
    <t xml:space="preserve">$58K-$104K </t>
  </si>
  <si>
    <t xml:space="preserve">$57K-$80K </t>
  </si>
  <si>
    <t xml:space="preserve">$57K-$118K </t>
  </si>
  <si>
    <t xml:space="preserve">$57K-$109K </t>
  </si>
  <si>
    <t xml:space="preserve">$56K-$99K </t>
  </si>
  <si>
    <t xml:space="preserve">$56K-$97K </t>
  </si>
  <si>
    <t xml:space="preserve">$56K-$95K </t>
  </si>
  <si>
    <t xml:space="preserve">$56K-$91K </t>
  </si>
  <si>
    <t xml:space="preserve">$56K-$117K </t>
  </si>
  <si>
    <t xml:space="preserve">$55K-$99K </t>
  </si>
  <si>
    <t xml:space="preserve">$55K-$98K </t>
  </si>
  <si>
    <t xml:space="preserve">$55K-$97K </t>
  </si>
  <si>
    <t xml:space="preserve">$55K-$116K </t>
  </si>
  <si>
    <t xml:space="preserve">$55K-$105K </t>
  </si>
  <si>
    <t xml:space="preserve">$55K-$100K </t>
  </si>
  <si>
    <t xml:space="preserve">$54K-$93K </t>
  </si>
  <si>
    <t xml:space="preserve">$54K-$92K </t>
  </si>
  <si>
    <t xml:space="preserve">$54K-$71K </t>
  </si>
  <si>
    <t xml:space="preserve">$54K-$115K </t>
  </si>
  <si>
    <t xml:space="preserve">$54K-$102K </t>
  </si>
  <si>
    <t xml:space="preserve">$54K-$101K </t>
  </si>
  <si>
    <t xml:space="preserve">$53K-$96K </t>
  </si>
  <si>
    <t xml:space="preserve">$53K-$92K </t>
  </si>
  <si>
    <t xml:space="preserve">$53K-$91K </t>
  </si>
  <si>
    <t xml:space="preserve">$53K-$105K </t>
  </si>
  <si>
    <t xml:space="preserve">$52K-$99K </t>
  </si>
  <si>
    <t xml:space="preserve">$52K-$93K </t>
  </si>
  <si>
    <t xml:space="preserve">$52K-$91K </t>
  </si>
  <si>
    <t xml:space="preserve">$52K-$89K </t>
  </si>
  <si>
    <t xml:space="preserve">$52K-$85K </t>
  </si>
  <si>
    <t xml:space="preserve">$52K-$81K </t>
  </si>
  <si>
    <t xml:space="preserve">$52K-$113K </t>
  </si>
  <si>
    <t xml:space="preserve">$52K-$101K </t>
  </si>
  <si>
    <t xml:space="preserve">$51K-$88K </t>
  </si>
  <si>
    <t xml:space="preserve">$51K-$112K </t>
  </si>
  <si>
    <t xml:space="preserve">$50K-$98K </t>
  </si>
  <si>
    <t xml:space="preserve">$50K-$92K </t>
  </si>
  <si>
    <t xml:space="preserve">$50K-$89K </t>
  </si>
  <si>
    <t xml:space="preserve">$50K-$110K </t>
  </si>
  <si>
    <t xml:space="preserve">$50K-$102K </t>
  </si>
  <si>
    <t xml:space="preserve">$49K-$97K </t>
  </si>
  <si>
    <t xml:space="preserve">$49K-$85K </t>
  </si>
  <si>
    <t xml:space="preserve">$49K-$76K </t>
  </si>
  <si>
    <t xml:space="preserve">$49K-$113K </t>
  </si>
  <si>
    <t xml:space="preserve">$48K-$95K </t>
  </si>
  <si>
    <t xml:space="preserve">$48K-$93K </t>
  </si>
  <si>
    <t xml:space="preserve">$48K-$90K </t>
  </si>
  <si>
    <t xml:space="preserve">$48K-$85K </t>
  </si>
  <si>
    <t xml:space="preserve">$48K-$113K </t>
  </si>
  <si>
    <t xml:space="preserve">$47K-$85K </t>
  </si>
  <si>
    <t xml:space="preserve">$47K-$101K </t>
  </si>
  <si>
    <t xml:space="preserve">$46K-$85K </t>
  </si>
  <si>
    <t xml:space="preserve">$45K-$86K </t>
  </si>
  <si>
    <t xml:space="preserve">$45K-$82K </t>
  </si>
  <si>
    <t xml:space="preserve">$45K-$78K </t>
  </si>
  <si>
    <t xml:space="preserve">$44K-$96K </t>
  </si>
  <si>
    <t xml:space="preserve">$44K-$86K </t>
  </si>
  <si>
    <t xml:space="preserve">$44K-$78K </t>
  </si>
  <si>
    <t xml:space="preserve">$44K-$73K </t>
  </si>
  <si>
    <t xml:space="preserve">$43K-$98K </t>
  </si>
  <si>
    <t xml:space="preserve">$43K-$88K </t>
  </si>
  <si>
    <t xml:space="preserve">$43K-$86K </t>
  </si>
  <si>
    <t xml:space="preserve">$43K-$82K </t>
  </si>
  <si>
    <t xml:space="preserve">$43K-$81K </t>
  </si>
  <si>
    <t xml:space="preserve">$43K-$80K </t>
  </si>
  <si>
    <t xml:space="preserve">$43K-$77K </t>
  </si>
  <si>
    <t xml:space="preserve">$42K-$86K </t>
  </si>
  <si>
    <t xml:space="preserve">$42K-$82K </t>
  </si>
  <si>
    <t xml:space="preserve">$42K-$80K </t>
  </si>
  <si>
    <t xml:space="preserve">$42K-$79K </t>
  </si>
  <si>
    <t xml:space="preserve">$42K-$77K </t>
  </si>
  <si>
    <t xml:space="preserve">$42K-$76K </t>
  </si>
  <si>
    <t xml:space="preserve">$42K-$74K </t>
  </si>
  <si>
    <t xml:space="preserve">$41K-$95K </t>
  </si>
  <si>
    <t xml:space="preserve">$41K-$72K </t>
  </si>
  <si>
    <t xml:space="preserve">$40K-$87K </t>
  </si>
  <si>
    <t xml:space="preserve">$40K-$73K </t>
  </si>
  <si>
    <t xml:space="preserve">$40K-$68K </t>
  </si>
  <si>
    <t xml:space="preserve">$40K-$101K </t>
  </si>
  <si>
    <t xml:space="preserve">$39K-$82K </t>
  </si>
  <si>
    <t xml:space="preserve">$39K-$71K </t>
  </si>
  <si>
    <t xml:space="preserve">$39K-$69K </t>
  </si>
  <si>
    <t xml:space="preserve">$39K-$68K </t>
  </si>
  <si>
    <t xml:space="preserve">$39K-$67K </t>
  </si>
  <si>
    <t xml:space="preserve">$39K-$66K </t>
  </si>
  <si>
    <t xml:space="preserve">$38K-$85K </t>
  </si>
  <si>
    <t xml:space="preserve">$38K-$84K </t>
  </si>
  <si>
    <t xml:space="preserve">$38K-$82K </t>
  </si>
  <si>
    <t xml:space="preserve">$38K-$64K </t>
  </si>
  <si>
    <t xml:space="preserve">$37K-$76K </t>
  </si>
  <si>
    <t xml:space="preserve">$37K-$68K </t>
  </si>
  <si>
    <t xml:space="preserve">$37K-$66K </t>
  </si>
  <si>
    <t xml:space="preserve">$37K-$63K </t>
  </si>
  <si>
    <t xml:space="preserve">$37K-$100K </t>
  </si>
  <si>
    <t xml:space="preserve">$36K-$71K </t>
  </si>
  <si>
    <t xml:space="preserve">$36K-$62K </t>
  </si>
  <si>
    <t xml:space="preserve">$35K-$65K </t>
  </si>
  <si>
    <t xml:space="preserve">$35K-$62K </t>
  </si>
  <si>
    <t xml:space="preserve">$34K-$92K </t>
  </si>
  <si>
    <t xml:space="preserve">$34K-$64K </t>
  </si>
  <si>
    <t xml:space="preserve">$34K-$62K </t>
  </si>
  <si>
    <t xml:space="preserve">$34K-$61K </t>
  </si>
  <si>
    <t xml:space="preserve">$33K-$72K </t>
  </si>
  <si>
    <t xml:space="preserve">$33K-$62K </t>
  </si>
  <si>
    <t xml:space="preserve">$33K-$61K </t>
  </si>
  <si>
    <t xml:space="preserve">$32K-$62K </t>
  </si>
  <si>
    <t xml:space="preserve">$32K-$59K </t>
  </si>
  <si>
    <t xml:space="preserve">$32K-$57K </t>
  </si>
  <si>
    <t xml:space="preserve">$31K-$72K </t>
  </si>
  <si>
    <t xml:space="preserve">$31K-$65K </t>
  </si>
  <si>
    <t xml:space="preserve">$31K-$57K </t>
  </si>
  <si>
    <t xml:space="preserve">$31K-$55K </t>
  </si>
  <si>
    <t xml:space="preserve">$29K-$50K </t>
  </si>
  <si>
    <t xml:space="preserve">$27K-$48K </t>
  </si>
  <si>
    <t>$27-$47 Per Hour</t>
  </si>
  <si>
    <t xml:space="preserve">$26K-$55K </t>
  </si>
  <si>
    <t>$24-$39 Per Hour</t>
  </si>
  <si>
    <t>$21-$34 Per Hour</t>
  </si>
  <si>
    <t>$21-$29 Per Hour</t>
  </si>
  <si>
    <t xml:space="preserve">$20K-$39K </t>
  </si>
  <si>
    <t xml:space="preserve">$202K-$306K </t>
  </si>
  <si>
    <t>$18-$25 Per Hour</t>
  </si>
  <si>
    <t xml:space="preserve">$176K-$289K </t>
  </si>
  <si>
    <t xml:space="preserve">$97K-$180K </t>
  </si>
  <si>
    <t xml:space="preserve">$171K-$272K </t>
  </si>
  <si>
    <t>$17-$24 Per Hour</t>
  </si>
  <si>
    <t xml:space="preserve">$99K-$178K </t>
  </si>
  <si>
    <t xml:space="preserve">$158K-$211K </t>
  </si>
  <si>
    <t xml:space="preserve">$99K-$157K </t>
  </si>
  <si>
    <t xml:space="preserve">$98K-$182K </t>
  </si>
  <si>
    <t xml:space="preserve">$150K-$239K </t>
  </si>
  <si>
    <t xml:space="preserve">$150K-$238K </t>
  </si>
  <si>
    <t xml:space="preserve">$150K-$180K </t>
  </si>
  <si>
    <t>$15-$25 Per Hour</t>
  </si>
  <si>
    <t xml:space="preserve">$139K-$221K </t>
  </si>
  <si>
    <t xml:space="preserve">$97K-$160K </t>
  </si>
  <si>
    <t xml:space="preserve">$139K-$220K </t>
  </si>
  <si>
    <t xml:space="preserve">$138K-$224K </t>
  </si>
  <si>
    <t xml:space="preserve">$136K-$208K </t>
  </si>
  <si>
    <t xml:space="preserve">$135K-$211K </t>
  </si>
  <si>
    <t xml:space="preserve">$132K-$211K </t>
  </si>
  <si>
    <t xml:space="preserve">$131K-$207K </t>
  </si>
  <si>
    <t xml:space="preserve">$130K-$208K </t>
  </si>
  <si>
    <t xml:space="preserve">$130K-$206K </t>
  </si>
  <si>
    <t xml:space="preserve">$129K-$215K </t>
  </si>
  <si>
    <t xml:space="preserve">$127K-$202K </t>
  </si>
  <si>
    <t xml:space="preserve">$127K-$199K </t>
  </si>
  <si>
    <t xml:space="preserve">$126K-$228K </t>
  </si>
  <si>
    <t xml:space="preserve">$126K-$201K </t>
  </si>
  <si>
    <t xml:space="preserve">$125K-$210K </t>
  </si>
  <si>
    <t xml:space="preserve">$124K-$204K </t>
  </si>
  <si>
    <t xml:space="preserve">$124K-$199K </t>
  </si>
  <si>
    <t xml:space="preserve">$121K-$203K </t>
  </si>
  <si>
    <t xml:space="preserve">$121K-$193K </t>
  </si>
  <si>
    <t xml:space="preserve">$120K-$189K </t>
  </si>
  <si>
    <t xml:space="preserve">$120K-$160K </t>
  </si>
  <si>
    <t xml:space="preserve">$119K-$187K </t>
  </si>
  <si>
    <t xml:space="preserve">$96K-$161K </t>
  </si>
  <si>
    <t xml:space="preserve">$118K-$228K </t>
  </si>
  <si>
    <t xml:space="preserve">$118K-$189K </t>
  </si>
  <si>
    <t xml:space="preserve">$118K-$188K </t>
  </si>
  <si>
    <t xml:space="preserve">$117K-$231K </t>
  </si>
  <si>
    <t xml:space="preserve">$117K-$206K </t>
  </si>
  <si>
    <t xml:space="preserve">$116K-$209K </t>
  </si>
  <si>
    <t xml:space="preserve">$116K-$208K </t>
  </si>
  <si>
    <t xml:space="preserve">$116K-$194K </t>
  </si>
  <si>
    <t xml:space="preserve">$116K-$185K </t>
  </si>
  <si>
    <t xml:space="preserve">$115K-$220K </t>
  </si>
  <si>
    <t xml:space="preserve">$115K-$180K </t>
  </si>
  <si>
    <t xml:space="preserve">$114K-$182K </t>
  </si>
  <si>
    <t xml:space="preserve">$114K-$179K </t>
  </si>
  <si>
    <t xml:space="preserve">$113K-$223K </t>
  </si>
  <si>
    <t xml:space="preserve">$113K-$196K </t>
  </si>
  <si>
    <t xml:space="preserve">$113K-$182K </t>
  </si>
  <si>
    <t xml:space="preserve">$112K-$182K </t>
  </si>
  <si>
    <t xml:space="preserve">$112K-$179K </t>
  </si>
  <si>
    <t xml:space="preserve">$111K-$183K </t>
  </si>
  <si>
    <t xml:space="preserve">$111K-$176K </t>
  </si>
  <si>
    <t xml:space="preserve">$110K-$184K </t>
  </si>
  <si>
    <t xml:space="preserve">$110K-$175K </t>
  </si>
  <si>
    <t xml:space="preserve">$110K-$174K </t>
  </si>
  <si>
    <t xml:space="preserve">$109K-$200K </t>
  </si>
  <si>
    <t xml:space="preserve">$95K-$173K </t>
  </si>
  <si>
    <t xml:space="preserve">$95K-$161K </t>
  </si>
  <si>
    <t xml:space="preserve">$109K-$177K </t>
  </si>
  <si>
    <t xml:space="preserve">$108K-$176K </t>
  </si>
  <si>
    <t xml:space="preserve">$108K-$173K </t>
  </si>
  <si>
    <t xml:space="preserve">$108K-$171K </t>
  </si>
  <si>
    <t xml:space="preserve">$108K-$146K </t>
  </si>
  <si>
    <t xml:space="preserve">$107K-$173K </t>
  </si>
  <si>
    <t xml:space="preserve">$107K-$172K </t>
  </si>
  <si>
    <t xml:space="preserve">$106K-$172K </t>
  </si>
  <si>
    <t xml:space="preserve">$105K-$198K </t>
  </si>
  <si>
    <t xml:space="preserve">$105K-$194K </t>
  </si>
  <si>
    <t xml:space="preserve">$105K-$173K </t>
  </si>
  <si>
    <t xml:space="preserve">$102K-$190K </t>
  </si>
  <si>
    <t xml:space="preserve">$102K-$178K </t>
  </si>
  <si>
    <t xml:space="preserve">$102K-$172K </t>
  </si>
  <si>
    <t xml:space="preserve">$102K-$165K </t>
  </si>
  <si>
    <t xml:space="preserve">$102K-$164K </t>
  </si>
  <si>
    <t xml:space="preserve">$102K-$163K </t>
  </si>
  <si>
    <t xml:space="preserve">$101K-$158K </t>
  </si>
  <si>
    <t xml:space="preserve">$101K-$141K </t>
  </si>
  <si>
    <t xml:space="preserve">$100K-$190K </t>
  </si>
  <si>
    <t xml:space="preserve">$100K-$173K </t>
  </si>
  <si>
    <t xml:space="preserve">$100K-$166K </t>
  </si>
  <si>
    <t xml:space="preserve">$100K-$160K </t>
  </si>
  <si>
    <t>$10-$17 Per Hour</t>
  </si>
  <si>
    <t xml:space="preserve">$95K-$160K </t>
  </si>
  <si>
    <t xml:space="preserve">$95K-$154K </t>
  </si>
  <si>
    <t xml:space="preserve">  47 Per Hour</t>
  </si>
  <si>
    <t xml:space="preserve">  39 Per Hour</t>
  </si>
  <si>
    <t xml:space="preserve">  34 Per Hour</t>
  </si>
  <si>
    <t xml:space="preserve">  29 Per Hour</t>
  </si>
  <si>
    <t xml:space="preserve">  28 Per Hour</t>
  </si>
  <si>
    <t xml:space="preserve">  25 Per Hour</t>
  </si>
  <si>
    <t xml:space="preserve">  24 Per Hour</t>
  </si>
  <si>
    <t xml:space="preserve">  17 Per Hour</t>
  </si>
  <si>
    <t>SalaryRange(in thou.)</t>
  </si>
  <si>
    <t>AverageSalary</t>
  </si>
  <si>
    <t>State</t>
  </si>
  <si>
    <t>Riverton</t>
  </si>
  <si>
    <t xml:space="preserve"> UT</t>
  </si>
  <si>
    <t>San Francisco</t>
  </si>
  <si>
    <t xml:space="preserve"> CA</t>
  </si>
  <si>
    <t>Rochester</t>
  </si>
  <si>
    <t xml:space="preserve"> NY</t>
  </si>
  <si>
    <t>Mountain View</t>
  </si>
  <si>
    <t>Houston</t>
  </si>
  <si>
    <t xml:space="preserve"> TX</t>
  </si>
  <si>
    <t>Carlsbad</t>
  </si>
  <si>
    <t>New York</t>
  </si>
  <si>
    <t>Highland</t>
  </si>
  <si>
    <t>Burleson</t>
  </si>
  <si>
    <t>Hoopeston</t>
  </si>
  <si>
    <t xml:space="preserve"> IL</t>
  </si>
  <si>
    <t>Pittsburgh</t>
  </si>
  <si>
    <t xml:space="preserve"> PA</t>
  </si>
  <si>
    <t>Georgia Southern</t>
  </si>
  <si>
    <t xml:space="preserve"> GA</t>
  </si>
  <si>
    <t>Scotts Valley</t>
  </si>
  <si>
    <t>Knoxville</t>
  </si>
  <si>
    <t xml:space="preserve"> TN</t>
  </si>
  <si>
    <t>Millville</t>
  </si>
  <si>
    <t xml:space="preserve"> DE</t>
  </si>
  <si>
    <t>Milwaukee</t>
  </si>
  <si>
    <t xml:space="preserve"> WI</t>
  </si>
  <si>
    <t>Rockville</t>
  </si>
  <si>
    <t xml:space="preserve"> MD</t>
  </si>
  <si>
    <t>Chicago</t>
  </si>
  <si>
    <t>Herndon</t>
  </si>
  <si>
    <t xml:space="preserve"> VA</t>
  </si>
  <si>
    <t>Sheboygan</t>
  </si>
  <si>
    <t>New Orleans</t>
  </si>
  <si>
    <t xml:space="preserve"> LA</t>
  </si>
  <si>
    <t>Dallas</t>
  </si>
  <si>
    <t>Clearwater</t>
  </si>
  <si>
    <t xml:space="preserve"> FL</t>
  </si>
  <si>
    <t>Ewing</t>
  </si>
  <si>
    <t xml:space="preserve"> NJ</t>
  </si>
  <si>
    <t>Atlanta</t>
  </si>
  <si>
    <t>Cambridge</t>
  </si>
  <si>
    <t xml:space="preserve"> MA</t>
  </si>
  <si>
    <t>San Mateo</t>
  </si>
  <si>
    <t>McLean</t>
  </si>
  <si>
    <t>Dayton</t>
  </si>
  <si>
    <t xml:space="preserve"> OH</t>
  </si>
  <si>
    <t>Boston</t>
  </si>
  <si>
    <t>South San Francisco</t>
  </si>
  <si>
    <t>Cupertino</t>
  </si>
  <si>
    <t>Parlier</t>
  </si>
  <si>
    <t>Chantilly</t>
  </si>
  <si>
    <t>Alexandria</t>
  </si>
  <si>
    <t>Meridian</t>
  </si>
  <si>
    <t xml:space="preserve"> ID</t>
  </si>
  <si>
    <t>San Jose</t>
  </si>
  <si>
    <t>Frederick</t>
  </si>
  <si>
    <t>Cherry Hill</t>
  </si>
  <si>
    <t>Columbia</t>
  </si>
  <si>
    <t>Denver</t>
  </si>
  <si>
    <t xml:space="preserve"> CO</t>
  </si>
  <si>
    <t>Indianapolis</t>
  </si>
  <si>
    <t xml:space="preserve"> IN</t>
  </si>
  <si>
    <t>Anchorage</t>
  </si>
  <si>
    <t xml:space="preserve"> AK</t>
  </si>
  <si>
    <t>Louisville</t>
  </si>
  <si>
    <t xml:space="preserve"> KY</t>
  </si>
  <si>
    <t>Lincoln</t>
  </si>
  <si>
    <t xml:space="preserve"> NE</t>
  </si>
  <si>
    <t>Marlborough</t>
  </si>
  <si>
    <t>Nashville</t>
  </si>
  <si>
    <t>Portland</t>
  </si>
  <si>
    <t xml:space="preserve"> OR</t>
  </si>
  <si>
    <t>Hoboken</t>
  </si>
  <si>
    <t>Minneapolis</t>
  </si>
  <si>
    <t xml:space="preserve"> MN</t>
  </si>
  <si>
    <t>Port Washington</t>
  </si>
  <si>
    <t>Fort Lee</t>
  </si>
  <si>
    <t>Austin</t>
  </si>
  <si>
    <t>Madison</t>
  </si>
  <si>
    <t>Grand Rapids</t>
  </si>
  <si>
    <t xml:space="preserve"> MI</t>
  </si>
  <si>
    <t>Creve Coeur</t>
  </si>
  <si>
    <t xml:space="preserve"> MO</t>
  </si>
  <si>
    <t>Providence</t>
  </si>
  <si>
    <t xml:space="preserve"> RI</t>
  </si>
  <si>
    <t>Omaha</t>
  </si>
  <si>
    <t>West Reading</t>
  </si>
  <si>
    <t>Washington</t>
  </si>
  <si>
    <t xml:space="preserve"> DC</t>
  </si>
  <si>
    <t>Cincinnati</t>
  </si>
  <si>
    <t>Raleigh</t>
  </si>
  <si>
    <t xml:space="preserve"> NC</t>
  </si>
  <si>
    <t>Dearborn</t>
  </si>
  <si>
    <t>Groton</t>
  </si>
  <si>
    <t xml:space="preserve"> CT</t>
  </si>
  <si>
    <t>Phila</t>
  </si>
  <si>
    <t>Winter Park</t>
  </si>
  <si>
    <t>Oakland</t>
  </si>
  <si>
    <t>Bloomington</t>
  </si>
  <si>
    <t>San Diego</t>
  </si>
  <si>
    <t>San Rafael</t>
  </si>
  <si>
    <t>Hamilton</t>
  </si>
  <si>
    <t>Boise</t>
  </si>
  <si>
    <t>Oak Ridge</t>
  </si>
  <si>
    <t>Agoura Hills</t>
  </si>
  <si>
    <t>Woodbridge</t>
  </si>
  <si>
    <t>Pella</t>
  </si>
  <si>
    <t xml:space="preserve"> IA</t>
  </si>
  <si>
    <t>Burlington</t>
  </si>
  <si>
    <t>Lewes</t>
  </si>
  <si>
    <t>Woodinville</t>
  </si>
  <si>
    <t xml:space="preserve"> WA</t>
  </si>
  <si>
    <t>San Ramon</t>
  </si>
  <si>
    <t>Red Bank</t>
  </si>
  <si>
    <t>Springfield</t>
  </si>
  <si>
    <t>Hillsboro</t>
  </si>
  <si>
    <t>Detroit</t>
  </si>
  <si>
    <t>Burbank</t>
  </si>
  <si>
    <t>Fort Belvoir</t>
  </si>
  <si>
    <t>Palo Alto</t>
  </si>
  <si>
    <t>Phoenix</t>
  </si>
  <si>
    <t xml:space="preserve"> AZ</t>
  </si>
  <si>
    <t>Huntsville</t>
  </si>
  <si>
    <t xml:space="preserve"> AL</t>
  </si>
  <si>
    <t>Armonk</t>
  </si>
  <si>
    <t>Lake Forest</t>
  </si>
  <si>
    <t>Pomona</t>
  </si>
  <si>
    <t xml:space="preserve"> SC</t>
  </si>
  <si>
    <t>Worcester</t>
  </si>
  <si>
    <t>Newton</t>
  </si>
  <si>
    <t>San Antonio</t>
  </si>
  <si>
    <t>Sunnyvale</t>
  </si>
  <si>
    <t>Portsmouth</t>
  </si>
  <si>
    <t>Saint Louis</t>
  </si>
  <si>
    <t>Lafayette</t>
  </si>
  <si>
    <t>Richland</t>
  </si>
  <si>
    <t>Salt Lake City</t>
  </si>
  <si>
    <t>Arlington</t>
  </si>
  <si>
    <t>Novato</t>
  </si>
  <si>
    <t>West Palm Beach</t>
  </si>
  <si>
    <t>Annapolis Junction</t>
  </si>
  <si>
    <t>Charlotte</t>
  </si>
  <si>
    <t>Newark</t>
  </si>
  <si>
    <t>Exton</t>
  </si>
  <si>
    <t>Redlands</t>
  </si>
  <si>
    <t>Ipswich</t>
  </si>
  <si>
    <t>Owensboro</t>
  </si>
  <si>
    <t>Hartford</t>
  </si>
  <si>
    <t>Orange</t>
  </si>
  <si>
    <t>Tallahassee</t>
  </si>
  <si>
    <t>Lenexa</t>
  </si>
  <si>
    <t xml:space="preserve"> KS</t>
  </si>
  <si>
    <t>Concord</t>
  </si>
  <si>
    <t>Vail</t>
  </si>
  <si>
    <t>Dulles</t>
  </si>
  <si>
    <t>Natick</t>
  </si>
  <si>
    <t>Winston-Salem</t>
  </si>
  <si>
    <t>Richfield</t>
  </si>
  <si>
    <t>Hampton</t>
  </si>
  <si>
    <t>Valencia</t>
  </si>
  <si>
    <t>Ithaca</t>
  </si>
  <si>
    <t>Marietta</t>
  </si>
  <si>
    <t>Quincy</t>
  </si>
  <si>
    <t>Fort Lauderdale</t>
  </si>
  <si>
    <t>Philadelphia</t>
  </si>
  <si>
    <t>Green Bay</t>
  </si>
  <si>
    <t>Durham</t>
  </si>
  <si>
    <t>Clovis</t>
  </si>
  <si>
    <t>Chandler</t>
  </si>
  <si>
    <t>Orlando</t>
  </si>
  <si>
    <t>Seattle</t>
  </si>
  <si>
    <t>Fountain Valley</t>
  </si>
  <si>
    <t>Westlake</t>
  </si>
  <si>
    <t>Peoria</t>
  </si>
  <si>
    <t>Des Moines</t>
  </si>
  <si>
    <t>Bedford</t>
  </si>
  <si>
    <t>Cedar Rapids</t>
  </si>
  <si>
    <t>Waltham</t>
  </si>
  <si>
    <t>Blue Bell</t>
  </si>
  <si>
    <t>Albuquerque</t>
  </si>
  <si>
    <t xml:space="preserve"> NM</t>
  </si>
  <si>
    <t>Jersey City</t>
  </si>
  <si>
    <t>Fremont</t>
  </si>
  <si>
    <t>Emeryville</t>
  </si>
  <si>
    <t>Santa Barbara</t>
  </si>
  <si>
    <t>Carle Place</t>
  </si>
  <si>
    <t>King of Prussia</t>
  </si>
  <si>
    <t>Santa Clara</t>
  </si>
  <si>
    <t>Piscataway</t>
  </si>
  <si>
    <t>Brisbane</t>
  </si>
  <si>
    <t>Foster City</t>
  </si>
  <si>
    <t>Holyoke</t>
  </si>
  <si>
    <t>Juncos</t>
  </si>
  <si>
    <t xml:space="preserve"> PR</t>
  </si>
  <si>
    <t>Corvallis</t>
  </si>
  <si>
    <t>Bellevue</t>
  </si>
  <si>
    <t>Gaithersburg</t>
  </si>
  <si>
    <t>Silver Spring</t>
  </si>
  <si>
    <t>Aliso Viejo</t>
  </si>
  <si>
    <t>Los Angeles</t>
  </si>
  <si>
    <t>Dublin</t>
  </si>
  <si>
    <t>Bristol</t>
  </si>
  <si>
    <t>Arvada</t>
  </si>
  <si>
    <t>Franklin</t>
  </si>
  <si>
    <t>Tampa</t>
  </si>
  <si>
    <t>Plymouth Meeting</t>
  </si>
  <si>
    <t>Beavercreek</t>
  </si>
  <si>
    <t>Allentown</t>
  </si>
  <si>
    <t>Logan</t>
  </si>
  <si>
    <t>Birmingham</t>
  </si>
  <si>
    <t>Reston</t>
  </si>
  <si>
    <t>Scottsdale</t>
  </si>
  <si>
    <t>Alameda</t>
  </si>
  <si>
    <t>Coraopolis</t>
  </si>
  <si>
    <t>Johns Creek</t>
  </si>
  <si>
    <t>Roanoke</t>
  </si>
  <si>
    <t>Glen Burnie</t>
  </si>
  <si>
    <t>Milpitas</t>
  </si>
  <si>
    <t>Watertown</t>
  </si>
  <si>
    <t>Maryland Heights</t>
  </si>
  <si>
    <t>Amsterdam</t>
  </si>
  <si>
    <t>Charlottesville</t>
  </si>
  <si>
    <t>Irvine</t>
  </si>
  <si>
    <t>Ann Arbor</t>
  </si>
  <si>
    <t>Sandy</t>
  </si>
  <si>
    <t>Olympia</t>
  </si>
  <si>
    <t>Richmond</t>
  </si>
  <si>
    <t>Tempe</t>
  </si>
  <si>
    <t>States</t>
  </si>
  <si>
    <t>Campbell</t>
  </si>
  <si>
    <t>Flower Mound</t>
  </si>
  <si>
    <t>Mc Lean</t>
  </si>
  <si>
    <t>New Plymouth</t>
  </si>
  <si>
    <t>Bethesda</t>
  </si>
  <si>
    <t>Seoul</t>
  </si>
  <si>
    <t xml:space="preserve"> South Korea</t>
  </si>
  <si>
    <t>San Luis Obispo</t>
  </si>
  <si>
    <t>OSAKA</t>
  </si>
  <si>
    <t xml:space="preserve"> Japan</t>
  </si>
  <si>
    <t>Akron</t>
  </si>
  <si>
    <t>Peachtree City</t>
  </si>
  <si>
    <t>Newport Beach</t>
  </si>
  <si>
    <t>Chesterfield</t>
  </si>
  <si>
    <t>Reading</t>
  </si>
  <si>
    <t>Chadds Ford</t>
  </si>
  <si>
    <t>Santa Ana</t>
  </si>
  <si>
    <t>Las Vegas</t>
  </si>
  <si>
    <t xml:space="preserve"> NV</t>
  </si>
  <si>
    <t>Pleasanton</t>
  </si>
  <si>
    <t>Lynchburg</t>
  </si>
  <si>
    <t>Westlake Village</t>
  </si>
  <si>
    <t xml:space="preserve"> Bermuda</t>
  </si>
  <si>
    <t>Mumbai</t>
  </si>
  <si>
    <t xml:space="preserve"> India</t>
  </si>
  <si>
    <t>Toms River</t>
  </si>
  <si>
    <t>Zurich</t>
  </si>
  <si>
    <t xml:space="preserve"> Switzerland</t>
  </si>
  <si>
    <t>Park Ridge</t>
  </si>
  <si>
    <t>Torrance</t>
  </si>
  <si>
    <t>Fairfax</t>
  </si>
  <si>
    <t>Basel</t>
  </si>
  <si>
    <t>Cedar Falls</t>
  </si>
  <si>
    <t>Singapore</t>
  </si>
  <si>
    <t xml:space="preserve"> Singapore</t>
  </si>
  <si>
    <t>Redwood City</t>
  </si>
  <si>
    <t>Bengaluru</t>
  </si>
  <si>
    <t xml:space="preserve"> United Kingdom</t>
  </si>
  <si>
    <t>London</t>
  </si>
  <si>
    <t>West Hills</t>
  </si>
  <si>
    <t>Morrisville</t>
  </si>
  <si>
    <t>Daly City</t>
  </si>
  <si>
    <t>Visalia</t>
  </si>
  <si>
    <t>Madrid</t>
  </si>
  <si>
    <t xml:space="preserve"> Spain</t>
  </si>
  <si>
    <t>Jacksonville</t>
  </si>
  <si>
    <t>Farmington Hills</t>
  </si>
  <si>
    <t>Mill Valley</t>
  </si>
  <si>
    <t>Deerfield</t>
  </si>
  <si>
    <t>Schaumburg</t>
  </si>
  <si>
    <t>Paris</t>
  </si>
  <si>
    <t xml:space="preserve"> France</t>
  </si>
  <si>
    <t>Englewood</t>
  </si>
  <si>
    <t>Peachtree Corners</t>
  </si>
  <si>
    <t>Research Triangle Park</t>
  </si>
  <si>
    <t>Gottingen</t>
  </si>
  <si>
    <t xml:space="preserve"> Germany</t>
  </si>
  <si>
    <t>Newport</t>
  </si>
  <si>
    <t>Woburn</t>
  </si>
  <si>
    <t>Alpharetta</t>
  </si>
  <si>
    <t>Plainsboro</t>
  </si>
  <si>
    <t>Baltimore</t>
  </si>
  <si>
    <t>Brea</t>
  </si>
  <si>
    <t>Noida</t>
  </si>
  <si>
    <t>Canton</t>
  </si>
  <si>
    <t>North Brunswick</t>
  </si>
  <si>
    <t>Apopka</t>
  </si>
  <si>
    <t>Guaynabo</t>
  </si>
  <si>
    <t>Memphis</t>
  </si>
  <si>
    <t>Falls Church</t>
  </si>
  <si>
    <t>Lorton</t>
  </si>
  <si>
    <t>Norwalk</t>
  </si>
  <si>
    <t>Brentford</t>
  </si>
  <si>
    <t>Wilsonville</t>
  </si>
  <si>
    <t>Westminster</t>
  </si>
  <si>
    <t>Holmdel</t>
  </si>
  <si>
    <t>San Carlos</t>
  </si>
  <si>
    <t>North Salt Lake</t>
  </si>
  <si>
    <t>Hillsborough</t>
  </si>
  <si>
    <t>Southfield</t>
  </si>
  <si>
    <t>Princeton</t>
  </si>
  <si>
    <t>South Jordan</t>
  </si>
  <si>
    <t>Centennial</t>
  </si>
  <si>
    <t>Monroe</t>
  </si>
  <si>
    <t>Calverton</t>
  </si>
  <si>
    <t>Novi</t>
  </si>
  <si>
    <t>StateHeadquarters</t>
  </si>
  <si>
    <t>CompanyAge</t>
  </si>
  <si>
    <t>Type of Ownership</t>
  </si>
  <si>
    <t>Sectors</t>
  </si>
  <si>
    <t>Revenues</t>
  </si>
  <si>
    <t>HourlytoAnnual</t>
  </si>
  <si>
    <t>Not Available</t>
  </si>
  <si>
    <t xml:space="preserve"> AR</t>
  </si>
  <si>
    <t xml:space="preserve"> China</t>
  </si>
  <si>
    <t xml:space="preserve"> Belgium</t>
  </si>
  <si>
    <t>CompanySize</t>
  </si>
  <si>
    <t>TypeofOwnership</t>
  </si>
  <si>
    <t>KNot Available2 Education</t>
  </si>
  <si>
    <t xml:space="preserve">FORMA THERAPEUTICS
</t>
  </si>
  <si>
    <t xml:space="preserve">Vail Health
</t>
  </si>
  <si>
    <t xml:space="preserve">Beebe Healthcare
</t>
  </si>
  <si>
    <t xml:space="preserve">Catholic Health Initiatives
</t>
  </si>
  <si>
    <t xml:space="preserve">Mcphail Associates
</t>
  </si>
  <si>
    <t xml:space="preserve">Veterans Affairs, Veterans Health Administration
</t>
  </si>
  <si>
    <t>Texas Health Huguley Hospital
.0</t>
  </si>
  <si>
    <t xml:space="preserve">Tower Health
</t>
  </si>
  <si>
    <t xml:space="preserve">FLEETCOR
</t>
  </si>
  <si>
    <t xml:space="preserve">Liberty Mutual Insurance
</t>
  </si>
  <si>
    <t xml:space="preserve">Sage Intacct
</t>
  </si>
  <si>
    <t xml:space="preserve">Gallup
</t>
  </si>
  <si>
    <t xml:space="preserve">Grand Rounds
</t>
  </si>
  <si>
    <t xml:space="preserve">The Climate Corporation
</t>
  </si>
  <si>
    <t xml:space="preserve">Nektar Therapeutics
</t>
  </si>
  <si>
    <t xml:space="preserve">DTCC
</t>
  </si>
  <si>
    <t xml:space="preserve">Samsung Research America
</t>
  </si>
  <si>
    <t xml:space="preserve">Tapjoy
</t>
  </si>
  <si>
    <t xml:space="preserve">BioMarin Pharmaceutical
</t>
  </si>
  <si>
    <t xml:space="preserve">h2o.ai
</t>
  </si>
  <si>
    <t xml:space="preserve">Zest AI
</t>
  </si>
  <si>
    <t xml:space="preserve">Mitsubishi Electric Research Labs
</t>
  </si>
  <si>
    <t xml:space="preserve">Grainger
</t>
  </si>
  <si>
    <t xml:space="preserve">Credit Sesame
</t>
  </si>
  <si>
    <t xml:space="preserve">Two Sigma
</t>
  </si>
  <si>
    <t xml:space="preserve">Western Digital
</t>
  </si>
  <si>
    <t xml:space="preserve">Northrop Grumman
</t>
  </si>
  <si>
    <t xml:space="preserve">Visa Inc.
</t>
  </si>
  <si>
    <t>Pfizer
.0</t>
  </si>
  <si>
    <t>Autodesk
.0</t>
  </si>
  <si>
    <t>Adobe
.0</t>
  </si>
  <si>
    <t xml:space="preserve">CK-12 Foundation
</t>
  </si>
  <si>
    <t xml:space="preserve">Genentech
</t>
  </si>
  <si>
    <t xml:space="preserve">Takeda Pharmaceuticals
</t>
  </si>
  <si>
    <t xml:space="preserve">Confluent
</t>
  </si>
  <si>
    <t xml:space="preserve">MassMutual
</t>
  </si>
  <si>
    <t>Glassdoor
.0</t>
  </si>
  <si>
    <t xml:space="preserve">Samba TV
</t>
  </si>
  <si>
    <t xml:space="preserve">Wish
</t>
  </si>
  <si>
    <t xml:space="preserve">Sunovion
</t>
  </si>
  <si>
    <t xml:space="preserve">TRANZACT
</t>
  </si>
  <si>
    <t xml:space="preserve">Sumo Logic
</t>
  </si>
  <si>
    <t xml:space="preserve">Numeric, LLC
</t>
  </si>
  <si>
    <t xml:space="preserve">Demandbase
</t>
  </si>
  <si>
    <t xml:space="preserve">Audible
</t>
  </si>
  <si>
    <t xml:space="preserve">Netskope
</t>
  </si>
  <si>
    <t xml:space="preserve">Change Healthcare
</t>
  </si>
  <si>
    <t xml:space="preserve">Factual
</t>
  </si>
  <si>
    <t xml:space="preserve">Capgemini
</t>
  </si>
  <si>
    <t xml:space="preserve">Argo Group US
</t>
  </si>
  <si>
    <t>Novetta
.0</t>
  </si>
  <si>
    <t xml:space="preserve">AstraZeneca
</t>
  </si>
  <si>
    <t xml:space="preserve">Figure Eight
</t>
  </si>
  <si>
    <t xml:space="preserve">Sartorius
</t>
  </si>
  <si>
    <t xml:space="preserve">Quartet Health
</t>
  </si>
  <si>
    <t xml:space="preserve">Praetorian
</t>
  </si>
  <si>
    <t xml:space="preserve">TechProjects
</t>
  </si>
  <si>
    <t xml:space="preserve">The Hanover Insurance Group
</t>
  </si>
  <si>
    <t xml:space="preserve">Rubius Therapeutics
</t>
  </si>
  <si>
    <t xml:space="preserve">Acceleron Pharma
</t>
  </si>
  <si>
    <t xml:space="preserve">Life360
</t>
  </si>
  <si>
    <t xml:space="preserve">1904labs
</t>
  </si>
  <si>
    <t xml:space="preserve">CareDx
</t>
  </si>
  <si>
    <t xml:space="preserve">Nuna
</t>
  </si>
  <si>
    <t xml:space="preserve">Juniper Networks
</t>
  </si>
  <si>
    <t xml:space="preserve">Swiss Re
</t>
  </si>
  <si>
    <t xml:space="preserve">TransUnion
</t>
  </si>
  <si>
    <t xml:space="preserve">Recursion Pharmaceuticals
</t>
  </si>
  <si>
    <t xml:space="preserve">Red Ventures
</t>
  </si>
  <si>
    <t xml:space="preserve">Walmart
</t>
  </si>
  <si>
    <t xml:space="preserve">Bill.com
</t>
  </si>
  <si>
    <t xml:space="preserve">MathWorks
</t>
  </si>
  <si>
    <t xml:space="preserve">e-IT Professionals Corp.
</t>
  </si>
  <si>
    <t xml:space="preserve">Software Engineering Institute
</t>
  </si>
  <si>
    <t>Tempus Labs
.0</t>
  </si>
  <si>
    <t xml:space="preserve">PennyMac
</t>
  </si>
  <si>
    <t xml:space="preserve">Redjack
</t>
  </si>
  <si>
    <t xml:space="preserve">Formation
</t>
  </si>
  <si>
    <t xml:space="preserve">CBS Interactive
</t>
  </si>
  <si>
    <t xml:space="preserve">Sotheby's
</t>
  </si>
  <si>
    <t xml:space="preserve">Johns Hopkins University Applied Physics Laboratory
</t>
  </si>
  <si>
    <t xml:space="preserve">&lt;intent&gt;
</t>
  </si>
  <si>
    <t xml:space="preserve">Maven Wave Partners
</t>
  </si>
  <si>
    <t>BPA Services
.0</t>
  </si>
  <si>
    <t>Upside Business Travel
.0</t>
  </si>
  <si>
    <t xml:space="preserve">Information Builders
</t>
  </si>
  <si>
    <t xml:space="preserve">Moser Consulting
</t>
  </si>
  <si>
    <t xml:space="preserve">Agios Pharmaceuticals
</t>
  </si>
  <si>
    <t xml:space="preserve">TriNet
</t>
  </si>
  <si>
    <t>HP Inc.
.0</t>
  </si>
  <si>
    <t xml:space="preserve">Reynolds American
</t>
  </si>
  <si>
    <t xml:space="preserve">Nurx
</t>
  </si>
  <si>
    <t xml:space="preserve">Brighthouse Financial
</t>
  </si>
  <si>
    <t xml:space="preserve">Peraton
</t>
  </si>
  <si>
    <t xml:space="preserve">7Park Data
</t>
  </si>
  <si>
    <t xml:space="preserve">Medidata Solutions
</t>
  </si>
  <si>
    <t xml:space="preserve">Luminar Technologies
</t>
  </si>
  <si>
    <t xml:space="preserve">Equity Residential
</t>
  </si>
  <si>
    <t xml:space="preserve">Novartis
</t>
  </si>
  <si>
    <t xml:space="preserve">Cerus Corporation
</t>
  </si>
  <si>
    <t xml:space="preserve">State of Wisconsin Investment Board
</t>
  </si>
  <si>
    <t xml:space="preserve">Scale AI
</t>
  </si>
  <si>
    <t xml:space="preserve">KSM Consulting
</t>
  </si>
  <si>
    <t xml:space="preserve">Affinity Solutions
</t>
  </si>
  <si>
    <t xml:space="preserve">F&amp;G
</t>
  </si>
  <si>
    <t xml:space="preserve">Berg Health
</t>
  </si>
  <si>
    <t>L.A. Care Health Plan
.0</t>
  </si>
  <si>
    <t xml:space="preserve">Genesys
</t>
  </si>
  <si>
    <t xml:space="preserve">NCSOFT
</t>
  </si>
  <si>
    <t xml:space="preserve">MZ
</t>
  </si>
  <si>
    <t xml:space="preserve">USEReady
</t>
  </si>
  <si>
    <t xml:space="preserve">PNNL
</t>
  </si>
  <si>
    <t xml:space="preserve">GNY Insurance Companies
</t>
  </si>
  <si>
    <t>Gridiron IT
.0</t>
  </si>
  <si>
    <t xml:space="preserve">Entefy
</t>
  </si>
  <si>
    <t xml:space="preserve">SpringML
</t>
  </si>
  <si>
    <t xml:space="preserve">Mentor Graphics
</t>
  </si>
  <si>
    <t xml:space="preserve">Equian LLC
</t>
  </si>
  <si>
    <t xml:space="preserve">MetroStar Systems
</t>
  </si>
  <si>
    <t>Lorven Technologies Inc
.0</t>
  </si>
  <si>
    <t xml:space="preserve">Logic20/20
</t>
  </si>
  <si>
    <t xml:space="preserve">West Coast University
</t>
  </si>
  <si>
    <t xml:space="preserve">Pactera
</t>
  </si>
  <si>
    <t xml:space="preserve">The Church of Jesus Christ of Latter-day Saints
</t>
  </si>
  <si>
    <t xml:space="preserve">Echo Global Logistics
</t>
  </si>
  <si>
    <t xml:space="preserve">Assurant
</t>
  </si>
  <si>
    <t xml:space="preserve">New England Biolabs
</t>
  </si>
  <si>
    <t xml:space="preserve">Serigor Inc.
</t>
  </si>
  <si>
    <t>SkySync
.0</t>
  </si>
  <si>
    <t xml:space="preserve">The Buffalo Group
</t>
  </si>
  <si>
    <t xml:space="preserve">Truckstop.com
</t>
  </si>
  <si>
    <t xml:space="preserve">Citi
</t>
  </si>
  <si>
    <t xml:space="preserve">Lancer Insurance
</t>
  </si>
  <si>
    <t xml:space="preserve">Systems Evolution Inc.
</t>
  </si>
  <si>
    <t xml:space="preserve">Blueprint Medicines
</t>
  </si>
  <si>
    <t xml:space="preserve">Maxar Technologies
</t>
  </si>
  <si>
    <t xml:space="preserve">Systems &amp; Technology Research
</t>
  </si>
  <si>
    <t xml:space="preserve">IQVIA
</t>
  </si>
  <si>
    <t xml:space="preserve">Maximus Real Estate Partners
</t>
  </si>
  <si>
    <t xml:space="preserve">BlueCross BlueShield of Tennessee
</t>
  </si>
  <si>
    <t xml:space="preserve">Johns Hopkins Health Care
</t>
  </si>
  <si>
    <t xml:space="preserve">The Integer Group
</t>
  </si>
  <si>
    <t xml:space="preserve">Bridg
</t>
  </si>
  <si>
    <t xml:space="preserve">Clarity Insights
</t>
  </si>
  <si>
    <t xml:space="preserve">The E.W. Scripps Company
</t>
  </si>
  <si>
    <t>Tekvalley, Corp.
.0</t>
  </si>
  <si>
    <t xml:space="preserve">IT Concepts
</t>
  </si>
  <si>
    <t xml:space="preserve">PA Consulting
</t>
  </si>
  <si>
    <t xml:space="preserve">Church &amp; Dwight
</t>
  </si>
  <si>
    <t xml:space="preserve">Eventbrite
</t>
  </si>
  <si>
    <t xml:space="preserve">Legal &amp; General America
</t>
  </si>
  <si>
    <t xml:space="preserve">DrFirst
</t>
  </si>
  <si>
    <t xml:space="preserve">Accuride International
</t>
  </si>
  <si>
    <t xml:space="preserve">Trace Data
</t>
  </si>
  <si>
    <t xml:space="preserve">Crossix Solutions
</t>
  </si>
  <si>
    <t xml:space="preserve">MITRE
</t>
  </si>
  <si>
    <t xml:space="preserve">The David J. Joseph Company
</t>
  </si>
  <si>
    <t xml:space="preserve">Esri
</t>
  </si>
  <si>
    <t xml:space="preserve">Evolve Vacation Rental
</t>
  </si>
  <si>
    <t xml:space="preserve">Porch
</t>
  </si>
  <si>
    <t xml:space="preserve">Persivia
</t>
  </si>
  <si>
    <t>Exelixis
.0</t>
  </si>
  <si>
    <t xml:space="preserve">Centro
</t>
  </si>
  <si>
    <t xml:space="preserve">Stratagem Group
</t>
  </si>
  <si>
    <t xml:space="preserve">American Axle &amp; Manufacturing
</t>
  </si>
  <si>
    <t xml:space="preserve">Applied Research Laboratories
</t>
  </si>
  <si>
    <t>ClearEdge
.0</t>
  </si>
  <si>
    <t>Pilot Flying J Travel Centers LLC
.0</t>
  </si>
  <si>
    <t>Royce Geospatial
.0</t>
  </si>
  <si>
    <t xml:space="preserve">Leidos
</t>
  </si>
  <si>
    <t xml:space="preserve">SoftBank Robotics
</t>
  </si>
  <si>
    <t xml:space="preserve">Riverside Research Institute
</t>
  </si>
  <si>
    <t xml:space="preserve">SPINS, LLC
</t>
  </si>
  <si>
    <t xml:space="preserve">Blue Cross &amp; Blue Shield of Rhode Island
</t>
  </si>
  <si>
    <t xml:space="preserve">PeoplesBank
</t>
  </si>
  <si>
    <t xml:space="preserve">Vanda Pharmaceuticals
</t>
  </si>
  <si>
    <t xml:space="preserve">Genworth
</t>
  </si>
  <si>
    <t>23andMe
.0</t>
  </si>
  <si>
    <t xml:space="preserve">Object Partners
</t>
  </si>
  <si>
    <t xml:space="preserve">PatientPoint
</t>
  </si>
  <si>
    <t xml:space="preserve">Acuity Insurance
</t>
  </si>
  <si>
    <t xml:space="preserve">Alignment Healthcare
</t>
  </si>
  <si>
    <t>Strategic Financial Solutions
.0</t>
  </si>
  <si>
    <t xml:space="preserve">Plymouth Rock Assurance
</t>
  </si>
  <si>
    <t xml:space="preserve">Raytheon
</t>
  </si>
  <si>
    <t>Pinnacol Assurance
.0</t>
  </si>
  <si>
    <t xml:space="preserve">First Tech Federal Credit Union
</t>
  </si>
  <si>
    <t xml:space="preserve">Quick Base
</t>
  </si>
  <si>
    <t xml:space="preserve">Karyopharm Therapeutics Inc.
</t>
  </si>
  <si>
    <t xml:space="preserve">Strategic Employment Partners
</t>
  </si>
  <si>
    <t xml:space="preserve">CapTech
</t>
  </si>
  <si>
    <t xml:space="preserve">BWX Technologies
</t>
  </si>
  <si>
    <t xml:space="preserve">Carmeuse
</t>
  </si>
  <si>
    <t xml:space="preserve">Remedy BPCI Partners, LLC.
</t>
  </si>
  <si>
    <t xml:space="preserve">Charter Spectrum
</t>
  </si>
  <si>
    <t xml:space="preserve">CompQsoft
</t>
  </si>
  <si>
    <t xml:space="preserve">Amrock
</t>
  </si>
  <si>
    <t xml:space="preserve">Productive Edge
</t>
  </si>
  <si>
    <t xml:space="preserve">Arbella Insurance
</t>
  </si>
  <si>
    <t xml:space="preserve">GSK
</t>
  </si>
  <si>
    <t xml:space="preserve">Pro-Sphere Tek
</t>
  </si>
  <si>
    <t xml:space="preserve">CyrusOne
</t>
  </si>
  <si>
    <t xml:space="preserve">Health IQ
</t>
  </si>
  <si>
    <t xml:space="preserve">comScore
</t>
  </si>
  <si>
    <t xml:space="preserve">GNS Healthcare
</t>
  </si>
  <si>
    <t xml:space="preserve">Conch Technologies, Inc
</t>
  </si>
  <si>
    <t xml:space="preserve">Centauri
</t>
  </si>
  <si>
    <t xml:space="preserve">ManTech
</t>
  </si>
  <si>
    <t>Ameritas Life Insurance Corp
.0</t>
  </si>
  <si>
    <t xml:space="preserve">General Dynamics Information Technology
</t>
  </si>
  <si>
    <t xml:space="preserve">OneMagnify
</t>
  </si>
  <si>
    <t xml:space="preserve">Rochester Regional Health
</t>
  </si>
  <si>
    <t>Excella Consulting
.0</t>
  </si>
  <si>
    <t xml:space="preserve">AVANADE
</t>
  </si>
  <si>
    <t xml:space="preserve">Zimmerman Advertising
</t>
  </si>
  <si>
    <t xml:space="preserve">Advanced BioScience Laboratories
</t>
  </si>
  <si>
    <t xml:space="preserve">Edgewell Personal Care
</t>
  </si>
  <si>
    <t xml:space="preserve">Cboe Global Markets
</t>
  </si>
  <si>
    <t xml:space="preserve">Fivestars
</t>
  </si>
  <si>
    <t xml:space="preserve">DatamanUSA, LLC
</t>
  </si>
  <si>
    <t xml:space="preserve">Pharmavite
</t>
  </si>
  <si>
    <t>Mteq
.0</t>
  </si>
  <si>
    <t xml:space="preserve">University of Maryland Medical System
</t>
  </si>
  <si>
    <t xml:space="preserve">Sauce Labs
</t>
  </si>
  <si>
    <t xml:space="preserve">Lockheed Martin
</t>
  </si>
  <si>
    <t xml:space="preserve">L&amp;T Infotech
</t>
  </si>
  <si>
    <t>Biz2Credit Inc
.0</t>
  </si>
  <si>
    <t xml:space="preserve">Spectrum Communications and Consulting
</t>
  </si>
  <si>
    <t xml:space="preserve">U.Group
</t>
  </si>
  <si>
    <t xml:space="preserve">Q2 Solutions
</t>
  </si>
  <si>
    <t xml:space="preserve">Cogo Labs
</t>
  </si>
  <si>
    <t xml:space="preserve">Rapid Response Monitoring
</t>
  </si>
  <si>
    <t xml:space="preserve">Rodan and Fields, LLC
</t>
  </si>
  <si>
    <t xml:space="preserve">Moda Operandi
</t>
  </si>
  <si>
    <t xml:space="preserve">Trilogy Ed
</t>
  </si>
  <si>
    <t xml:space="preserve">Tivity Health
</t>
  </si>
  <si>
    <t xml:space="preserve">ICW Group
</t>
  </si>
  <si>
    <t xml:space="preserve">DICK'S Sporting Goods - Corporate
</t>
  </si>
  <si>
    <t xml:space="preserve">BRMi
</t>
  </si>
  <si>
    <t xml:space="preserve">DoubleVerify
</t>
  </si>
  <si>
    <t xml:space="preserve">Brillient
</t>
  </si>
  <si>
    <t xml:space="preserve">goTRG
</t>
  </si>
  <si>
    <t xml:space="preserve">Bakery Agency
</t>
  </si>
  <si>
    <t xml:space="preserve">First Command Financial Services, Inc.
</t>
  </si>
  <si>
    <t xml:space="preserve">HG Insights
</t>
  </si>
  <si>
    <t xml:space="preserve">Dayton Freight Lines, Inc.
</t>
  </si>
  <si>
    <t xml:space="preserve">Trace3
</t>
  </si>
  <si>
    <t xml:space="preserve">SMC 3
</t>
  </si>
  <si>
    <t xml:space="preserve">Carilion Clinic
</t>
  </si>
  <si>
    <t xml:space="preserve">EAG Laboratories
</t>
  </si>
  <si>
    <t xml:space="preserve">Sapphire Digital
</t>
  </si>
  <si>
    <t xml:space="preserve">Veterans United Home Loans
</t>
  </si>
  <si>
    <t xml:space="preserve">Vermeer
</t>
  </si>
  <si>
    <t xml:space="preserve">Beck's Hybrids
</t>
  </si>
  <si>
    <t xml:space="preserve">Dodge Data &amp; Analytics
</t>
  </si>
  <si>
    <t xml:space="preserve">IHS Markit
</t>
  </si>
  <si>
    <t xml:space="preserve">Applied Information Sciences
</t>
  </si>
  <si>
    <t xml:space="preserve">Oversight Systems
</t>
  </si>
  <si>
    <t xml:space="preserve">Caterpillar
</t>
  </si>
  <si>
    <t xml:space="preserve">Crown Bioscience
</t>
  </si>
  <si>
    <t xml:space="preserve">1-800-FLOWERS.COM, Inc.
</t>
  </si>
  <si>
    <t xml:space="preserve">Audentes Therapeutics
</t>
  </si>
  <si>
    <t xml:space="preserve">SullivanCotter
</t>
  </si>
  <si>
    <t xml:space="preserve">Fareportal
</t>
  </si>
  <si>
    <t xml:space="preserve">Torch Technologies, Inc.
</t>
  </si>
  <si>
    <t xml:space="preserve">IZEA
</t>
  </si>
  <si>
    <t xml:space="preserve">ExecOnline
</t>
  </si>
  <si>
    <t xml:space="preserve">P2 Energy Solutions
</t>
  </si>
  <si>
    <t xml:space="preserve">United BioSource
</t>
  </si>
  <si>
    <t xml:space="preserve">Scientific Research Corporation
</t>
  </si>
  <si>
    <t xml:space="preserve">ClearOne Advantage
</t>
  </si>
  <si>
    <t xml:space="preserve">CALIBRE Systems
</t>
  </si>
  <si>
    <t xml:space="preserve">Credera
</t>
  </si>
  <si>
    <t xml:space="preserve">Beckman Coulter Diagnostics
</t>
  </si>
  <si>
    <t xml:space="preserve">Southwest Research Institute
</t>
  </si>
  <si>
    <t xml:space="preserve">Tecolote Research
</t>
  </si>
  <si>
    <t xml:space="preserve">TrueAccord
</t>
  </si>
  <si>
    <t xml:space="preserve">KnowBe4
</t>
  </si>
  <si>
    <t xml:space="preserve">Community Behavioral Health
</t>
  </si>
  <si>
    <t xml:space="preserve">RTI International
</t>
  </si>
  <si>
    <t xml:space="preserve">Solugenix Corporation
</t>
  </si>
  <si>
    <t xml:space="preserve">Central California Alliance for Health
</t>
  </si>
  <si>
    <t xml:space="preserve">Guidepoint
</t>
  </si>
  <si>
    <t xml:space="preserve">Shipt
</t>
  </si>
  <si>
    <t xml:space="preserve">EAB
</t>
  </si>
  <si>
    <t xml:space="preserve">Boys Town Hospital
</t>
  </si>
  <si>
    <t xml:space="preserve">Yesler
</t>
  </si>
  <si>
    <t xml:space="preserve">AXION Healthcare Solutions
</t>
  </si>
  <si>
    <t>AmeriHealth Caritas
.0</t>
  </si>
  <si>
    <t xml:space="preserve">Pacific Northwest National Laboratory
</t>
  </si>
  <si>
    <t xml:space="preserve">WK Dickson
</t>
  </si>
  <si>
    <t xml:space="preserve">Santander
</t>
  </si>
  <si>
    <t xml:space="preserve">Clearwater Analytics
</t>
  </si>
  <si>
    <t xml:space="preserve">Synagro
</t>
  </si>
  <si>
    <t xml:space="preserve">Emtec, Inc.
</t>
  </si>
  <si>
    <t xml:space="preserve">Motorola Solutions
</t>
  </si>
  <si>
    <t xml:space="preserve">National Student Clearinghouse
</t>
  </si>
  <si>
    <t xml:space="preserve">Saama Technologies Inc
</t>
  </si>
  <si>
    <t xml:space="preserve">IntraEdge
</t>
  </si>
  <si>
    <t xml:space="preserve">Associated Electric Cooperative
</t>
  </si>
  <si>
    <t xml:space="preserve">HOVER
</t>
  </si>
  <si>
    <t xml:space="preserve">Success Academy Charter Schools
</t>
  </si>
  <si>
    <t xml:space="preserve">Associated Banc-Corp
</t>
  </si>
  <si>
    <t xml:space="preserve">webfx.com
</t>
  </si>
  <si>
    <t xml:space="preserve">Corcentric
</t>
  </si>
  <si>
    <t xml:space="preserve">DECISIVE ANALYTICS Corporation
</t>
  </si>
  <si>
    <t xml:space="preserve">OceanFirst Financial
</t>
  </si>
  <si>
    <t xml:space="preserve">DentaQuest
</t>
  </si>
  <si>
    <t xml:space="preserve">COUNTRY Financial
</t>
  </si>
  <si>
    <t xml:space="preserve">Vionic Group
</t>
  </si>
  <si>
    <t xml:space="preserve">Boys Town
</t>
  </si>
  <si>
    <t xml:space="preserve">CentralReach
</t>
  </si>
  <si>
    <t xml:space="preserve">C Space
</t>
  </si>
  <si>
    <t xml:space="preserve">Integrate
</t>
  </si>
  <si>
    <t>Infosys
.0</t>
  </si>
  <si>
    <t xml:space="preserve">Opinion Dynamics
</t>
  </si>
  <si>
    <t xml:space="preserve">Gensco
</t>
  </si>
  <si>
    <t xml:space="preserve">Palermo's Pizza
</t>
  </si>
  <si>
    <t xml:space="preserve">Teasdale Latin Foods
</t>
  </si>
  <si>
    <t xml:space="preserve">NMR Consulting
</t>
  </si>
  <si>
    <t>DRB Systems
.0</t>
  </si>
  <si>
    <t xml:space="preserve">QK
</t>
  </si>
  <si>
    <t xml:space="preserve">The HSC Health Care System
</t>
  </si>
  <si>
    <t xml:space="preserve">Signpost
</t>
  </si>
  <si>
    <t xml:space="preserve">Community Action Partnership of San Luis Obispo
</t>
  </si>
  <si>
    <t xml:space="preserve">iSeatz
</t>
  </si>
  <si>
    <t xml:space="preserve">San Manuel Casino
</t>
  </si>
  <si>
    <t xml:space="preserve">Citadel Federal Credit Union
</t>
  </si>
  <si>
    <t xml:space="preserve">Icon Health and Fitness
</t>
  </si>
  <si>
    <t xml:space="preserve">National Interstate
</t>
  </si>
  <si>
    <t xml:space="preserve">SV Microwave
</t>
  </si>
  <si>
    <t xml:space="preserve">DESC
</t>
  </si>
  <si>
    <t xml:space="preserve">Full Potential Solutions
</t>
  </si>
  <si>
    <t xml:space="preserve">GreatAmerica Financial Services
</t>
  </si>
  <si>
    <t>Alliance Source Testing
.0</t>
  </si>
  <si>
    <t>Greenway Health
.0</t>
  </si>
  <si>
    <t xml:space="preserve">Intrado
</t>
  </si>
  <si>
    <t xml:space="preserve">NPD
</t>
  </si>
  <si>
    <t xml:space="preserve">CompanyName
</t>
  </si>
  <si>
    <t>Minimum Salary  (PerHourandAnnual)</t>
  </si>
  <si>
    <t>MaximumSalary (PerHourandAnnual)</t>
  </si>
  <si>
    <t>AnnualAverageSalary (in thousand)</t>
  </si>
  <si>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</si>
  <si>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Max of AnnualAverageSalary (in thousand)</t>
  </si>
  <si>
    <t>Count of AnnualAverageSalary (in thousand)</t>
  </si>
  <si>
    <t>Min of AnnualAverageSalary (in thousand)</t>
  </si>
  <si>
    <t>Average of AnnualAverageSalary (in thousand)</t>
  </si>
  <si>
    <t>Company Size</t>
  </si>
  <si>
    <t>Data Science Positions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</si>
</sst>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164" formatCode="&quot;$&quot;#,##0.00"/>
    <numFmt numFmtId="169" formatCode="&quot;$&quot;#,##0.00;[Red]&quot;$&quot;#,##0.00"/>
    <numFmt numFmtId="171" formatCode="#,##0;[Red]#,##0"/>
    <numFmt numFmtId="172" formatCode="0.00;[Red]0.00"/>
    <numFmt numFmtId="174" formatCode="0;[Red]0"/>
  </numFmts>
  <fonts count="11" x14ac:knownFonts="1">
    <font>
      <sz val="11"/>
      <color rgb="FF000000"/>
      <name val="Calibri"/>
    </font>
    <font>
      <sz val="11"/>
      <color rgb="FF000000"/>
      <name val="Calibri"/>
      <family val="2"/>
    </font>
    <font>
      <b/>
      <sz val="11"/>
      <color rgb="FF000000"/>
      <name val="Calibri"/>
      <family val="2"/>
    </font>
    <font>
      <sz val="11"/>
      <color rgb="FFFF0000"/>
      <name val="Calibri"/>
      <family val="2"/>
    </font>
    <font>
      <sz val="11"/>
      <color theme="9"/>
      <name val="Calibri"/>
      <family val="2"/>
    </font>
    <font>
      <sz val="11"/>
      <color theme="3" tint="0.39997558519241921"/>
      <name val="Calibri"/>
      <family val="2"/>
    </font>
    <font>
      <sz val="11"/>
      <color theme="3"/>
      <name val="Calibri"/>
      <family val="2"/>
    </font>
    <font>
      <b/>
      <sz val="11"/>
      <color theme="1"/>
      <name val="Calibri"/>
      <family val="2"/>
    </font>
    <font>
      <sz val="10"/>
      <color rgb="FF000000"/>
      <name val="Tahoma"/>
      <family val="2"/>
    </font>
    <font>
      <b/>
      <sz val="10"/>
      <color rgb="FF000000"/>
      <name val="Tahoma"/>
      <family val="2"/>
    </font>
    <font>
      <sz val="11"/>
      <color theme="0"/>
      <name val="Calibri"/>
      <family val="2"/>
    </font>
  </fonts>
  <fills count="8">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8DB4E2"/>
        <bgColor rgb="FF000000"/>
      </patternFill>
    </fill>
    <fill>
      <patternFill patternType="solid">
        <fgColor theme="0" tint="-0.14999847407452621"/>
        <bgColor indexed="64"/>
      </patternFill>
    </fill>
    <fill>
      <patternFill patternType="solid">
        <fgColor rgb="FFC000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66">
    <xf numFmtId="0" fontId="0" fillId="0" borderId="0" xfId="0"/>
    <xf numFmtId="0" fontId="0" fillId="0" borderId="0" xfId="0" applyAlignment="1"/>
    <xf numFmtId="0" fontId="0" fillId="0" borderId="0" xfId="0" applyAlignment="1">
      <alignment horizontal="center" wrapText="1" shrinkToFit="1"/>
    </xf>
    <xf numFmtId="0" fontId="0" fillId="0" borderId="0" xfId="0" applyAlignment="1">
      <alignment vertical="top"/>
    </xf>
    <xf numFmtId="0" fontId="0" fillId="0" borderId="0" xfId="0" applyAlignment="1">
      <alignment vertical="top" wrapText="1"/>
    </xf>
    <xf numFmtId="0" fontId="1" fillId="0" borderId="0" xfId="0" applyFont="1"/>
    <xf numFmtId="0" fontId="1" fillId="0" borderId="0" xfId="0" applyFont="1" applyAlignment="1">
      <alignment vertical="top"/>
    </xf>
    <xf numFmtId="6" fontId="0" fillId="0" borderId="0" xfId="0" applyNumberFormat="1"/>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2" fillId="0" borderId="0" xfId="0" applyFont="1"/>
    <xf numFmtId="0" fontId="5" fillId="2" borderId="0" xfId="0" applyFont="1" applyFill="1" applyAlignment="1">
      <alignment vertical="top"/>
    </xf>
    <xf numFmtId="0" fontId="0" fillId="2" borderId="0" xfId="0" applyFill="1" applyAlignment="1">
      <alignment vertical="top"/>
    </xf>
    <xf numFmtId="0" fontId="6" fillId="0" borderId="0" xfId="0" applyFont="1" applyFill="1"/>
    <xf numFmtId="0" fontId="0" fillId="0" borderId="0" xfId="0" applyFill="1"/>
    <xf numFmtId="0" fontId="0" fillId="0" borderId="1" xfId="0" applyBorder="1" applyAlignment="1">
      <alignment vertical="top"/>
    </xf>
    <xf numFmtId="0" fontId="0" fillId="0" borderId="0" xfId="0" applyBorder="1" applyAlignment="1">
      <alignment vertical="top"/>
    </xf>
    <xf numFmtId="0" fontId="1" fillId="0" borderId="0" xfId="0" applyFont="1" applyFill="1"/>
    <xf numFmtId="0" fontId="0" fillId="0" borderId="0" xfId="0" applyAlignment="1">
      <alignment horizontal="left"/>
    </xf>
    <xf numFmtId="0" fontId="2" fillId="4" borderId="0" xfId="0" applyFont="1" applyFill="1"/>
    <xf numFmtId="0" fontId="7" fillId="4" borderId="0" xfId="0" applyFont="1" applyFill="1" applyAlignment="1">
      <alignment vertical="top"/>
    </xf>
    <xf numFmtId="0" fontId="2" fillId="4" borderId="0" xfId="0" applyFont="1" applyFill="1" applyAlignment="1">
      <alignment vertical="top"/>
    </xf>
    <xf numFmtId="0" fontId="2" fillId="4" borderId="0" xfId="0" applyFont="1" applyFill="1" applyAlignment="1">
      <alignment vertical="top" wrapText="1"/>
    </xf>
    <xf numFmtId="0" fontId="0" fillId="0" borderId="0" xfId="0" applyAlignment="1">
      <alignment horizontal="right"/>
    </xf>
    <xf numFmtId="0" fontId="1" fillId="0" borderId="0" xfId="0" applyNumberFormat="1" applyFont="1" applyAlignment="1">
      <alignment horizontal="left"/>
    </xf>
    <xf numFmtId="164" fontId="0" fillId="0" borderId="0" xfId="0" applyNumberFormat="1" applyAlignment="1">
      <alignment horizontal="left"/>
    </xf>
    <xf numFmtId="0" fontId="2" fillId="4" borderId="0" xfId="0" applyFont="1" applyFill="1" applyAlignment="1">
      <alignment horizontal="right"/>
    </xf>
    <xf numFmtId="0" fontId="2" fillId="4" borderId="0" xfId="0" applyFont="1" applyFill="1" applyAlignment="1">
      <alignment horizontal="left"/>
    </xf>
    <xf numFmtId="0" fontId="0" fillId="0" borderId="0" xfId="0" applyAlignment="1">
      <alignment horizontal="right" vertical="top"/>
    </xf>
    <xf numFmtId="0" fontId="0" fillId="0" borderId="0" xfId="0" applyAlignment="1">
      <alignment horizontal="left" vertical="top"/>
    </xf>
    <xf numFmtId="0" fontId="0" fillId="0" borderId="1" xfId="0" applyBorder="1" applyAlignment="1">
      <alignment horizontal="right" vertical="top"/>
    </xf>
    <xf numFmtId="0" fontId="1" fillId="0" borderId="1" xfId="0" applyNumberFormat="1" applyFont="1" applyBorder="1" applyAlignment="1">
      <alignment horizontal="left" vertical="top"/>
    </xf>
    <xf numFmtId="0" fontId="0" fillId="0" borderId="1" xfId="0" applyBorder="1" applyAlignment="1">
      <alignment horizontal="left" vertical="top"/>
    </xf>
    <xf numFmtId="164" fontId="0" fillId="0" borderId="1" xfId="0" applyNumberFormat="1" applyBorder="1" applyAlignment="1">
      <alignment horizontal="left" vertical="top"/>
    </xf>
    <xf numFmtId="0" fontId="2" fillId="0" borderId="0" xfId="0" applyFont="1" applyFill="1" applyAlignment="1">
      <alignment horizontal="center" vertical="top"/>
    </xf>
    <xf numFmtId="0" fontId="2" fillId="3" borderId="1" xfId="0" applyFont="1" applyFill="1" applyBorder="1" applyAlignment="1">
      <alignment horizontal="center" vertical="top"/>
    </xf>
    <xf numFmtId="0" fontId="2" fillId="3" borderId="1" xfId="0" applyFont="1" applyFill="1" applyBorder="1" applyAlignment="1">
      <alignment horizontal="center" vertical="top" wrapText="1"/>
    </xf>
    <xf numFmtId="0" fontId="0" fillId="0" borderId="0" xfId="0" applyBorder="1" applyAlignment="1">
      <alignment horizontal="right" vertical="top"/>
    </xf>
    <xf numFmtId="0" fontId="0" fillId="0" borderId="0" xfId="0" applyBorder="1" applyAlignment="1">
      <alignment horizontal="left" vertical="top"/>
    </xf>
    <xf numFmtId="0" fontId="0" fillId="0" borderId="0" xfId="0" applyBorder="1" applyAlignment="1">
      <alignment vertical="top" wrapText="1"/>
    </xf>
    <xf numFmtId="0" fontId="1" fillId="0" borderId="0" xfId="0" applyFont="1" applyBorder="1" applyAlignment="1">
      <alignment vertical="top"/>
    </xf>
    <xf numFmtId="0" fontId="1" fillId="0" borderId="0" xfId="0" applyFont="1" applyBorder="1" applyAlignment="1">
      <alignment horizontal="right" vertical="top"/>
    </xf>
    <xf numFmtId="0" fontId="1" fillId="0" borderId="0" xfId="0" applyFont="1" applyBorder="1" applyAlignment="1">
      <alignment horizontal="left" vertical="top"/>
    </xf>
    <xf numFmtId="0" fontId="2" fillId="5" borderId="0" xfId="0" applyFont="1" applyFill="1" applyBorder="1" applyAlignment="1">
      <alignment horizontal="center" vertical="top"/>
    </xf>
    <xf numFmtId="0" fontId="2" fillId="5" borderId="0" xfId="0" applyFont="1" applyFill="1" applyBorder="1" applyAlignment="1">
      <alignment horizontal="center" vertical="top" wrapText="1"/>
    </xf>
    <xf numFmtId="164" fontId="1" fillId="0" borderId="0" xfId="0" applyNumberFormat="1" applyFont="1" applyBorder="1" applyAlignment="1">
      <alignment horizontal="left" vertical="top"/>
    </xf>
    <xf numFmtId="0" fontId="1" fillId="0" borderId="0" xfId="0" applyFont="1" applyBorder="1" applyAlignment="1">
      <alignment horizontal="center" vertical="top" wrapText="1" shrinkToFit="1"/>
    </xf>
    <xf numFmtId="0" fontId="1" fillId="0" borderId="0" xfId="0" applyFont="1" applyBorder="1" applyAlignment="1">
      <alignment vertical="top" wrapText="1"/>
    </xf>
    <xf numFmtId="0" fontId="0" fillId="6" borderId="0" xfId="0" applyFill="1"/>
    <xf numFmtId="172" fontId="0" fillId="0" borderId="0" xfId="0" applyNumberFormat="1"/>
    <xf numFmtId="0" fontId="0" fillId="6" borderId="2" xfId="0" applyFill="1" applyBorder="1" applyAlignment="1">
      <alignment horizontal="left"/>
    </xf>
    <xf numFmtId="0" fontId="0" fillId="6" borderId="3" xfId="0" applyFill="1" applyBorder="1" applyAlignment="1">
      <alignment horizontal="left"/>
    </xf>
    <xf numFmtId="0" fontId="10" fillId="7" borderId="2" xfId="0" applyFont="1" applyFill="1" applyBorder="1"/>
    <xf numFmtId="0" fontId="10" fillId="7" borderId="1" xfId="0" applyFont="1" applyFill="1" applyBorder="1"/>
    <xf numFmtId="0" fontId="0" fillId="6" borderId="1" xfId="0" applyFill="1" applyBorder="1" applyAlignment="1">
      <alignment horizontal="left"/>
    </xf>
    <xf numFmtId="0" fontId="0" fillId="6" borderId="4" xfId="0" applyFill="1" applyBorder="1" applyAlignment="1">
      <alignment horizontal="left"/>
    </xf>
    <xf numFmtId="172" fontId="10" fillId="7" borderId="5" xfId="0" applyNumberFormat="1" applyFont="1" applyFill="1" applyBorder="1"/>
    <xf numFmtId="169" fontId="10" fillId="7" borderId="5" xfId="0" applyNumberFormat="1" applyFont="1" applyFill="1" applyBorder="1"/>
    <xf numFmtId="169" fontId="0" fillId="6" borderId="1" xfId="0" applyNumberFormat="1" applyFill="1" applyBorder="1"/>
    <xf numFmtId="174" fontId="0" fillId="6" borderId="5" xfId="0" applyNumberFormat="1" applyFill="1" applyBorder="1"/>
    <xf numFmtId="174" fontId="0" fillId="6" borderId="6" xfId="0" applyNumberFormat="1" applyFill="1" applyBorder="1"/>
    <xf numFmtId="174" fontId="0" fillId="6" borderId="7" xfId="0" applyNumberFormat="1" applyFill="1" applyBorder="1"/>
    <xf numFmtId="171" fontId="0" fillId="6" borderId="5" xfId="0" applyNumberFormat="1" applyFill="1" applyBorder="1"/>
    <xf numFmtId="171" fontId="0" fillId="6" borderId="6" xfId="0" applyNumberFormat="1" applyFill="1" applyBorder="1"/>
    <xf numFmtId="171" fontId="0" fillId="6" borderId="7" xfId="0" applyNumberFormat="1" applyFill="1" applyBorder="1"/>
  </cellXfs>
  <cellStyles count="1">
    <cellStyle name="Normal" xfId="0" builtinId="0"/>
  </cellStyles>
  <dxfs count="111">
    <dxf>
      <numFmt numFmtId="172" formatCode="0.00;[Red]0.00"/>
    </dxf>
    <dxf>
      <fill>
        <patternFill patternType="solid">
          <bgColor rgb="FFC00000"/>
        </patternFill>
      </fill>
    </dxf>
    <dxf>
      <fill>
        <patternFill patternType="solid">
          <bgColor rgb="FFC00000"/>
        </patternFill>
      </fill>
    </dxf>
    <dxf>
      <font>
        <color theme="0"/>
      </font>
    </dxf>
    <dxf>
      <font>
        <color theme="0"/>
      </font>
    </dxf>
    <dxf>
      <fill>
        <patternFill patternType="solid">
          <bgColor theme="0" tint="-0.14999847407452621"/>
        </patternFill>
      </fill>
    </dxf>
    <dxf>
      <fill>
        <patternFill patternType="solid">
          <bgColor theme="0" tint="-0.14999847407452621"/>
        </patternFill>
      </fill>
    </dxf>
    <dxf>
      <numFmt numFmtId="174" formatCode="0;[Red]0"/>
    </dxf>
    <dxf>
      <numFmt numFmtId="171" formatCode="#,##0;[Red]#,##0"/>
    </dxf>
    <dxf>
      <numFmt numFmtId="174" formatCode="0;[Red]0"/>
    </dxf>
    <dxf>
      <numFmt numFmtId="174" formatCode="0;[Red]0"/>
    </dxf>
    <dxf>
      <numFmt numFmtId="174" formatCode="0;[Red]0"/>
    </dxf>
    <dxf>
      <numFmt numFmtId="174" formatCode="0;[Red]0"/>
    </dxf>
    <dxf>
      <numFmt numFmtId="174" formatCode="0;[Red]0"/>
    </dxf>
    <dxf>
      <numFmt numFmtId="169" formatCode="&quot;$&quot;#,##0.00;[Red]&quot;$&quot;#,##0.00"/>
    </dxf>
    <dxf>
      <numFmt numFmtId="173" formatCode="#,##0.00;[Red]#,##0.00"/>
    </dxf>
    <dxf>
      <fill>
        <patternFill patternType="solid">
          <bgColor rgb="FFC00000"/>
        </patternFill>
      </fill>
    </dxf>
    <dxf>
      <fill>
        <patternFill patternType="solid">
          <bgColor rgb="FFC00000"/>
        </patternFill>
      </fill>
    </dxf>
    <dxf>
      <font>
        <color theme="0"/>
      </font>
    </dxf>
    <dxf>
      <font>
        <color theme="0"/>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72" formatCode="0.00;[Red]0.00"/>
    </dxf>
    <dxf>
      <fill>
        <patternFill patternType="solid">
          <bgColor rgb="FFC00000"/>
        </patternFill>
      </fill>
    </dxf>
    <dxf>
      <fill>
        <patternFill patternType="solid">
          <bgColor rgb="FFC00000"/>
        </patternFill>
      </fill>
    </dxf>
    <dxf>
      <font>
        <color theme="0"/>
      </font>
    </dxf>
    <dxf>
      <font>
        <color theme="0"/>
      </font>
    </dxf>
    <dxf>
      <fill>
        <patternFill patternType="solid">
          <bgColor theme="0" tint="-0.14999847407452621"/>
        </patternFill>
      </fill>
    </dxf>
    <dxf>
      <fill>
        <patternFill patternType="solid">
          <bgColor theme="0" tint="-0.14999847407452621"/>
        </patternFill>
      </fill>
    </dxf>
    <dxf>
      <numFmt numFmtId="169" formatCode="&quot;$&quot;#,##0.00;[Red]&quot;$&quot;#,##0.00"/>
    </dxf>
    <dxf>
      <numFmt numFmtId="169" formatCode="&quot;$&quot;#,##0.00;[Red]&quot;$&quot;#,##0.00"/>
    </dxf>
    <dxf>
      <numFmt numFmtId="169" formatCode="&quot;$&quot;#,##0.00;[Red]&quot;$&quot;#,##0.0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theme="0"/>
      </font>
    </dxf>
    <dxf>
      <font>
        <color theme="0"/>
      </font>
    </dxf>
    <dxf>
      <fill>
        <patternFill patternType="solid">
          <bgColor rgb="FFC00000"/>
        </patternFill>
      </fill>
    </dxf>
    <dxf>
      <fill>
        <patternFill patternType="solid">
          <bgColor rgb="FFC00000"/>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theme="0"/>
      </font>
    </dxf>
    <dxf>
      <font>
        <color theme="0"/>
      </font>
    </dxf>
    <dxf>
      <fill>
        <patternFill patternType="solid">
          <bgColor rgb="FFC00000"/>
        </patternFill>
      </fill>
    </dxf>
    <dxf>
      <fill>
        <patternFill patternType="solid">
          <bgColor rgb="FFC00000"/>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theme="0"/>
      </font>
    </dxf>
    <dxf>
      <font>
        <color theme="0"/>
      </font>
    </dxf>
    <dxf>
      <fill>
        <patternFill patternType="solid">
          <bgColor rgb="FFC00000"/>
        </patternFill>
      </fill>
    </dxf>
    <dxf>
      <fill>
        <patternFill patternType="solid">
          <bgColor rgb="FFC00000"/>
        </patternFill>
      </fill>
    </dxf>
    <dxf>
      <fill>
        <patternFill patternType="solid">
          <bgColor theme="0" tint="-0.14999847407452621"/>
        </patternFill>
      </fill>
    </dxf>
    <dxf>
      <fill>
        <patternFill patternType="solid">
          <bgColor theme="0" tint="-0.14999847407452621"/>
        </patternFill>
      </fill>
    </dxf>
    <dxf>
      <font>
        <color theme="0"/>
      </font>
    </dxf>
    <dxf>
      <font>
        <color theme="0"/>
      </font>
    </dxf>
    <dxf>
      <fill>
        <patternFill patternType="solid">
          <bgColor rgb="FFC00000"/>
        </patternFill>
      </fill>
    </dxf>
    <dxf>
      <fill>
        <patternFill patternType="solid">
          <bgColor rgb="FFC00000"/>
        </patternFill>
      </fill>
    </dxf>
    <dxf>
      <numFmt numFmtId="172" formatCode="0.00;[Red]0.00"/>
    </dxf>
    <dxf>
      <numFmt numFmtId="172" formatCode="0.00;[Red]0.00"/>
    </dxf>
    <dxf>
      <fill>
        <patternFill patternType="solid">
          <bgColor rgb="FFC00000"/>
        </patternFill>
      </fill>
    </dxf>
    <dxf>
      <fill>
        <patternFill patternType="solid">
          <bgColor rgb="FFC00000"/>
        </patternFill>
      </fill>
    </dxf>
    <dxf>
      <font>
        <color theme="0"/>
      </font>
    </dxf>
    <dxf>
      <font>
        <color theme="0"/>
      </font>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ont>
        <color theme="0"/>
      </font>
    </dxf>
    <dxf>
      <font>
        <color theme="0"/>
      </font>
    </dxf>
    <dxf>
      <fill>
        <patternFill patternType="solid">
          <bgColor rgb="FFC00000"/>
        </patternFill>
      </fill>
    </dxf>
    <dxf>
      <fill>
        <patternFill patternType="solid">
          <bgColor rgb="FFC00000"/>
        </patternFill>
      </fill>
    </dxf>
    <dxf>
      <numFmt numFmtId="172" formatCode="0.00;[Red]0.00"/>
    </dxf>
    <dxf>
      <numFmt numFmtId="172" formatCode="0.00;[Red]0.00"/>
    </dxf>
    <dxf>
      <numFmt numFmtId="172" formatCode="0.00;[Red]0.00"/>
    </dxf>
    <dxf>
      <numFmt numFmtId="172" formatCode="0.00;[Red]0.00"/>
    </dxf>
    <dxf>
      <numFmt numFmtId="172" formatCode="0.00;[Red]0.00"/>
    </dxf>
    <dxf>
      <numFmt numFmtId="172" formatCode="0.00;[Red]0.00"/>
    </dxf>
    <dxf>
      <numFmt numFmtId="172" formatCode="0.00;[Red]0.00"/>
    </dxf>
    <dxf>
      <numFmt numFmtId="172" formatCode="0.00;[Red]0.00"/>
    </dxf>
    <dxf>
      <numFmt numFmtId="172" formatCode="0.00;[Red]0.00"/>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none">
          <fgColor indexed="64"/>
          <bgColor indexed="65"/>
        </patternFill>
      </fill>
    </dxf>
    <dxf>
      <fill>
        <patternFill patternType="solid">
          <fgColor rgb="FFFFFF00"/>
          <bgColor rgb="FF000000"/>
        </patternFill>
      </fill>
    </dxf>
  </dxfs>
  <tableStyles count="0" defaultTableStyle="TableStyleMedium9"/>
  <colors>
    <mruColors>
      <color rgb="FFFFFFFF"/>
      <color rgb="FFFF0000"/>
      <color rgb="FFFFA4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[glassdoor_jobs.xlsx]States!PivotTable2</c:name>
    <c:fmtId val="9"/>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baseline="0"/>
              <a:t>Data Science Job Demands By State</a:t>
            </a:r>
            <a:r>
              <a:rPr lang="en-US" b="1"/>
              <a:t> </a:t>
            </a:r>
          </a:p>
        </c:rich>
      </c:tx>
      <c:layout>
        <c:manualLayout>
          <c:xMode val="edge"/>
          <c:yMode val="edge"/>
          <c:x val="0.32966147277364971"/>
          <c:y val="2.661596958174904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alpha val="57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alpha val="57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alpha val="57000"/>
                      </a:schemeClr>
                    </a:solid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alpha val="57000"/>
                      </a:schemeClr>
                    </a:solid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88203490692699E-2"/>
          <c:y val="0.15685488458429386"/>
          <c:w val="0.85941444754089158"/>
          <c:h val="0.59950106703951722"/>
        </c:manualLayout>
      </c:layout>
      <c:barChart>
        <c:barDir val="col"/>
        <c:grouping val="clustered"/>
        <c:varyColors val="0"/>
        <c:ser>
          <c:idx val="0"/>
          <c:order val="0"/>
          <c:tx>
            <c:strRef>
              <c:f>States!$B$1</c:f>
              <c:strCache>
                <c:ptCount val="1"/>
                <c:pt idx="0">
                  <c:v>Total</c:v>
                </c:pt>
              </c:strCache>
            </c:strRef>
          </c:tx>
          <c:spPr>
            <a:solidFill>
              <a:schemeClr val="accent1">
                <a:lumMod val="40000"/>
                <a:lumOff val="60000"/>
              </a:schemeClr>
            </a:solidFill>
            <a:ln>
              <a:noFill/>
            </a:ln>
            <a:effectLst/>
          </c:spPr>
          <c:invertIfNegative val="0"/>
          <c:cat>
            <c:strRef>
              <c:f>States!$A$2:$A$41</c:f>
              <c:strCache>
                <c:ptCount val="40"/>
                <c:pt idx="0">
                  <c:v> CA</c:v>
                </c:pt>
                <c:pt idx="1">
                  <c:v> MA</c:v>
                </c:pt>
                <c:pt idx="2">
                  <c:v> NY</c:v>
                </c:pt>
                <c:pt idx="3">
                  <c:v> VA</c:v>
                </c:pt>
                <c:pt idx="4">
                  <c:v> IL</c:v>
                </c:pt>
                <c:pt idx="5">
                  <c:v> PA</c:v>
                </c:pt>
                <c:pt idx="6">
                  <c:v> TX</c:v>
                </c:pt>
                <c:pt idx="7">
                  <c:v> MD</c:v>
                </c:pt>
                <c:pt idx="8">
                  <c:v> NC</c:v>
                </c:pt>
                <c:pt idx="9">
                  <c:v> TN</c:v>
                </c:pt>
                <c:pt idx="10">
                  <c:v> UT</c:v>
                </c:pt>
                <c:pt idx="11">
                  <c:v> GA</c:v>
                </c:pt>
                <c:pt idx="12">
                  <c:v> WA</c:v>
                </c:pt>
                <c:pt idx="13">
                  <c:v> NJ</c:v>
                </c:pt>
                <c:pt idx="14">
                  <c:v> FL</c:v>
                </c:pt>
                <c:pt idx="15">
                  <c:v> AZ</c:v>
                </c:pt>
                <c:pt idx="16">
                  <c:v> OH</c:v>
                </c:pt>
                <c:pt idx="17">
                  <c:v> WI</c:v>
                </c:pt>
                <c:pt idx="18">
                  <c:v> CO</c:v>
                </c:pt>
                <c:pt idx="19">
                  <c:v> DC</c:v>
                </c:pt>
                <c:pt idx="20">
                  <c:v>Not Available</c:v>
                </c:pt>
                <c:pt idx="21">
                  <c:v> IN</c:v>
                </c:pt>
                <c:pt idx="22">
                  <c:v> MO</c:v>
                </c:pt>
                <c:pt idx="23">
                  <c:v> MI</c:v>
                </c:pt>
                <c:pt idx="24">
                  <c:v> AL</c:v>
                </c:pt>
                <c:pt idx="25">
                  <c:v> DE</c:v>
                </c:pt>
                <c:pt idx="26">
                  <c:v> IA</c:v>
                </c:pt>
                <c:pt idx="27">
                  <c:v> KY</c:v>
                </c:pt>
                <c:pt idx="28">
                  <c:v> NE</c:v>
                </c:pt>
                <c:pt idx="29">
                  <c:v> CT</c:v>
                </c:pt>
                <c:pt idx="30">
                  <c:v> KS</c:v>
                </c:pt>
                <c:pt idx="31">
                  <c:v> LA</c:v>
                </c:pt>
                <c:pt idx="32">
                  <c:v> OR</c:v>
                </c:pt>
                <c:pt idx="33">
                  <c:v> MN</c:v>
                </c:pt>
                <c:pt idx="34">
                  <c:v> ID</c:v>
                </c:pt>
                <c:pt idx="35">
                  <c:v> SC</c:v>
                </c:pt>
                <c:pt idx="36">
                  <c:v> PR</c:v>
                </c:pt>
                <c:pt idx="37">
                  <c:v> NM</c:v>
                </c:pt>
                <c:pt idx="38">
                  <c:v> AK</c:v>
                </c:pt>
                <c:pt idx="39">
                  <c:v> RI</c:v>
                </c:pt>
              </c:strCache>
            </c:strRef>
          </c:cat>
          <c:val>
            <c:numRef>
              <c:f>States!$B$2:$B$41</c:f>
              <c:numCache>
                <c:formatCode>#,##0;[Red]#,##0</c:formatCode>
                <c:ptCount val="40"/>
                <c:pt idx="0">
                  <c:v>165</c:v>
                </c:pt>
                <c:pt idx="1">
                  <c:v>102</c:v>
                </c:pt>
                <c:pt idx="2">
                  <c:v>85</c:v>
                </c:pt>
                <c:pt idx="3">
                  <c:v>41</c:v>
                </c:pt>
                <c:pt idx="4">
                  <c:v>37</c:v>
                </c:pt>
                <c:pt idx="5">
                  <c:v>34</c:v>
                </c:pt>
                <c:pt idx="6">
                  <c:v>29</c:v>
                </c:pt>
                <c:pt idx="7">
                  <c:v>25</c:v>
                </c:pt>
                <c:pt idx="8">
                  <c:v>19</c:v>
                </c:pt>
                <c:pt idx="9">
                  <c:v>17</c:v>
                </c:pt>
                <c:pt idx="10">
                  <c:v>16</c:v>
                </c:pt>
                <c:pt idx="11">
                  <c:v>14</c:v>
                </c:pt>
                <c:pt idx="12">
                  <c:v>14</c:v>
                </c:pt>
                <c:pt idx="13">
                  <c:v>13</c:v>
                </c:pt>
                <c:pt idx="14">
                  <c:v>13</c:v>
                </c:pt>
                <c:pt idx="15">
                  <c:v>11</c:v>
                </c:pt>
                <c:pt idx="16">
                  <c:v>10</c:v>
                </c:pt>
                <c:pt idx="17">
                  <c:v>8</c:v>
                </c:pt>
                <c:pt idx="18">
                  <c:v>8</c:v>
                </c:pt>
                <c:pt idx="19">
                  <c:v>8</c:v>
                </c:pt>
                <c:pt idx="20">
                  <c:v>7</c:v>
                </c:pt>
                <c:pt idx="21">
                  <c:v>7</c:v>
                </c:pt>
                <c:pt idx="22">
                  <c:v>7</c:v>
                </c:pt>
                <c:pt idx="23">
                  <c:v>6</c:v>
                </c:pt>
                <c:pt idx="24">
                  <c:v>5</c:v>
                </c:pt>
                <c:pt idx="25">
                  <c:v>5</c:v>
                </c:pt>
                <c:pt idx="26">
                  <c:v>5</c:v>
                </c:pt>
                <c:pt idx="27">
                  <c:v>5</c:v>
                </c:pt>
                <c:pt idx="28">
                  <c:v>4</c:v>
                </c:pt>
                <c:pt idx="29">
                  <c:v>4</c:v>
                </c:pt>
                <c:pt idx="30">
                  <c:v>3</c:v>
                </c:pt>
                <c:pt idx="31">
                  <c:v>3</c:v>
                </c:pt>
                <c:pt idx="32">
                  <c:v>3</c:v>
                </c:pt>
                <c:pt idx="33">
                  <c:v>2</c:v>
                </c:pt>
                <c:pt idx="34">
                  <c:v>2</c:v>
                </c:pt>
                <c:pt idx="35">
                  <c:v>1</c:v>
                </c:pt>
                <c:pt idx="36">
                  <c:v>1</c:v>
                </c:pt>
                <c:pt idx="37">
                  <c:v>1</c:v>
                </c:pt>
                <c:pt idx="38">
                  <c:v>1</c:v>
                </c:pt>
                <c:pt idx="39">
                  <c:v>1</c:v>
                </c:pt>
              </c:numCache>
            </c:numRef>
          </c:val>
          <c:extLst>
            <c:ext xmlns:c16="http://schemas.microsoft.com/office/drawing/2014/chart" uri="{C3380CC4-5D6E-409C-BE32-E72D297353CC}">
              <c16:uniqueId val="{00000000-0CC9-AB43-A796-AC3CDBC59BC4}"/>
            </c:ext>
          </c:extLst>
        </c:ser>
        <c:dLbls>
          <c:showLegendKey val="0"/>
          <c:showVal val="0"/>
          <c:showCatName val="0"/>
          <c:showSerName val="0"/>
          <c:showPercent val="0"/>
          <c:showBubbleSize val="0"/>
        </c:dLbls>
        <c:gapWidth val="57"/>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bg2"/>
              </a:solidFill>
              <a:round/>
            </a:ln>
            <a:effectLst/>
          </c:spPr>
        </c:majorGridlines>
        <c:numFmt formatCode="#,##0;[Red]#,##0" sourceLinked="1"/>
        <c:majorTickMark val="none"/>
        <c:minorTickMark val="in"/>
        <c:tickLblPos val="nextTo"/>
        <c:spPr>
          <a:noFill/>
          <a:ln>
            <a:solidFill>
              <a:schemeClr val="accent1"/>
            </a:solidFill>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529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lt1"/>
      </a:fgClr>
      <a:bgClr>
        <a:schemeClr val="bg1"/>
      </a:bgClr>
    </a:patt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[glassdoor_jobs.xlsx]Sheet14!PivotTable2</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Data Science Positions </a:t>
            </a:r>
            <a:r>
              <a:rPr lang="en-US" sz="1400" b="1" i="0" u="none" strike="noStrike" baseline="0"/>
              <a:t> </a:t>
            </a:r>
            <a:endParaRPr lang="en-US" b="1"/>
          </a:p>
        </c:rich>
      </c:tx>
      <c:layout>
        <c:manualLayout>
          <c:xMode val="edge"/>
          <c:yMode val="edge"/>
          <c:x val="0.26239385595223041"/>
          <c:y val="4.564807909852358E-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64446534508952E-2"/>
          <c:y val="0.10492490522018082"/>
          <c:w val="0.86684853250698068"/>
          <c:h val="0.69324490845792175"/>
        </c:manualLayout>
      </c:layout>
      <c:barChart>
        <c:barDir val="col"/>
        <c:grouping val="clustered"/>
        <c:varyColors val="0"/>
        <c:ser>
          <c:idx val="0"/>
          <c:order val="0"/>
          <c:tx>
            <c:strRef>
              <c:f>Sheet14!$B$1</c:f>
              <c:strCache>
                <c:ptCount val="1"/>
                <c:pt idx="0">
                  <c:v>Total</c:v>
                </c:pt>
              </c:strCache>
            </c:strRef>
          </c:tx>
          <c:spPr>
            <a:solidFill>
              <a:srgbClr val="FF0000"/>
            </a:solidFill>
            <a:ln>
              <a:noFill/>
            </a:ln>
            <a:effectLst/>
          </c:spPr>
          <c:invertIfNegative val="0"/>
          <c:cat>
            <c:strRef>
              <c:f>Sheet14!$A$2:$A$12</c:f>
              <c:strCache>
                <c:ptCount val="11"/>
                <c:pt idx="0">
                  <c:v>Data Scientist</c:v>
                </c:pt>
                <c:pt idx="1">
                  <c:v>Data Engineer</c:v>
                </c:pt>
                <c:pt idx="2">
                  <c:v>Senior Data Scientist</c:v>
                </c:pt>
                <c:pt idx="3">
                  <c:v>Data Analyst</c:v>
                </c:pt>
                <c:pt idx="4">
                  <c:v>Senior Data Engineer</c:v>
                </c:pt>
                <c:pt idx="5">
                  <c:v>Senior Data Analyst</c:v>
                </c:pt>
                <c:pt idx="6">
                  <c:v>Lead Data Scientist</c:v>
                </c:pt>
                <c:pt idx="7">
                  <c:v>Sr. Data Engineer</c:v>
                </c:pt>
                <c:pt idx="8">
                  <c:v>Marketing Data Analyst</c:v>
                </c:pt>
                <c:pt idx="9">
                  <c:v>Principal Data Scientist</c:v>
                </c:pt>
                <c:pt idx="10">
                  <c:v>Machine Learning Engineer</c:v>
                </c:pt>
              </c:strCache>
            </c:strRef>
          </c:cat>
          <c:val>
            <c:numRef>
              <c:f>Sheet14!$B$2:$B$12</c:f>
              <c:numCache>
                <c:formatCode>0;[Red]0</c:formatCode>
                <c:ptCount val="11"/>
                <c:pt idx="0">
                  <c:v>131</c:v>
                </c:pt>
                <c:pt idx="1">
                  <c:v>53</c:v>
                </c:pt>
                <c:pt idx="2">
                  <c:v>34</c:v>
                </c:pt>
                <c:pt idx="3">
                  <c:v>15</c:v>
                </c:pt>
                <c:pt idx="4">
                  <c:v>14</c:v>
                </c:pt>
                <c:pt idx="5">
                  <c:v>12</c:v>
                </c:pt>
                <c:pt idx="6">
                  <c:v>8</c:v>
                </c:pt>
                <c:pt idx="7">
                  <c:v>6</c:v>
                </c:pt>
                <c:pt idx="8">
                  <c:v>6</c:v>
                </c:pt>
                <c:pt idx="9">
                  <c:v>5</c:v>
                </c:pt>
                <c:pt idx="10">
                  <c:v>5</c:v>
                </c:pt>
              </c:numCache>
            </c:numRef>
          </c:val>
          <c:extLst>
            <c:ext xmlns:c16="http://schemas.microsoft.com/office/drawing/2014/chart" uri="{C3380CC4-5D6E-409C-BE32-E72D297353CC}">
              <c16:uniqueId val="{00000000-968E-EA4D-8BD5-F337AC538648}"/>
            </c:ext>
          </c:extLst>
        </c:ser>
        <c:dLbls>
          <c:showLegendKey val="0"/>
          <c:showVal val="0"/>
          <c:showCatName val="0"/>
          <c:showSerName val="0"/>
          <c:showPercent val="0"/>
          <c:showBubbleSize val="0"/>
        </c:dLbls>
        <c:gapWidth val="2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tx2">
              <a:lumMod val="40000"/>
              <a:lumOff val="60000"/>
              <a:alpha val="95000"/>
            </a:schemeClr>
          </a:solid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[glassdoor_jobs.xlsx]Sectors!PivotTable2</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Data</a:t>
            </a:r>
            <a:r>
              <a:rPr lang="en-US" b="1" baseline="0"/>
              <a:t> Science Job Demands By Sector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Sectors!$B$1</c:f>
              <c:strCache>
                <c:ptCount val="1"/>
                <c:pt idx="0">
                  <c:v>Total</c:v>
                </c:pt>
              </c:strCache>
            </c:strRef>
          </c:tx>
          <c:spPr>
            <a:solidFill>
              <a:schemeClr val="accent1"/>
            </a:solidFill>
            <a:ln>
              <a:noFill/>
            </a:ln>
            <a:effectLst/>
          </c:spPr>
          <c:invertIfNegative val="0"/>
          <c:cat>
            <c:strRef>
              <c:f>Sectors!$A$2:$A$26</c:f>
              <c:strCache>
                <c:ptCount val="25"/>
                <c:pt idx="0">
                  <c:v>Information Technology</c:v>
                </c:pt>
                <c:pt idx="1">
                  <c:v>Biotech &amp; Pharmaceuticals</c:v>
                </c:pt>
                <c:pt idx="2">
                  <c:v>Business Services</c:v>
                </c:pt>
                <c:pt idx="3">
                  <c:v>Insurance</c:v>
                </c:pt>
                <c:pt idx="4">
                  <c:v>Health Care</c:v>
                </c:pt>
                <c:pt idx="5">
                  <c:v>Finance</c:v>
                </c:pt>
                <c:pt idx="6">
                  <c:v>Manufacturing</c:v>
                </c:pt>
                <c:pt idx="7">
                  <c:v>Aerospace &amp; Defense</c:v>
                </c:pt>
                <c:pt idx="8">
                  <c:v>Education</c:v>
                </c:pt>
                <c:pt idx="9">
                  <c:v>Retail</c:v>
                </c:pt>
                <c:pt idx="10">
                  <c:v>Oil, Gas, Energy &amp; Utilities</c:v>
                </c:pt>
                <c:pt idx="11">
                  <c:v>Government</c:v>
                </c:pt>
                <c:pt idx="12">
                  <c:v>Not Available</c:v>
                </c:pt>
                <c:pt idx="13">
                  <c:v>Non-Profit</c:v>
                </c:pt>
                <c:pt idx="14">
                  <c:v>Transportation &amp; Logistics</c:v>
                </c:pt>
                <c:pt idx="15">
                  <c:v>Travel &amp; Tourism</c:v>
                </c:pt>
                <c:pt idx="16">
                  <c:v>Real Estate</c:v>
                </c:pt>
                <c:pt idx="17">
                  <c:v>Telecommunications</c:v>
                </c:pt>
                <c:pt idx="18">
                  <c:v>Media</c:v>
                </c:pt>
                <c:pt idx="19">
                  <c:v>Consumer Services</c:v>
                </c:pt>
                <c:pt idx="20">
                  <c:v>Arts, Entertainment &amp; Recreation</c:v>
                </c:pt>
                <c:pt idx="21">
                  <c:v>Construction, Repair &amp; Maintenance</c:v>
                </c:pt>
                <c:pt idx="22">
                  <c:v>Mining &amp; Metals</c:v>
                </c:pt>
                <c:pt idx="23">
                  <c:v>Agriculture &amp; Forestry</c:v>
                </c:pt>
                <c:pt idx="24">
                  <c:v>Accounting &amp; Legal</c:v>
                </c:pt>
              </c:strCache>
            </c:strRef>
          </c:cat>
          <c:val>
            <c:numRef>
              <c:f>Sectors!$B$2:$B$26</c:f>
              <c:numCache>
                <c:formatCode>0;[Red]0</c:formatCode>
                <c:ptCount val="25"/>
                <c:pt idx="0">
                  <c:v>180</c:v>
                </c:pt>
                <c:pt idx="1">
                  <c:v>112</c:v>
                </c:pt>
                <c:pt idx="2">
                  <c:v>97</c:v>
                </c:pt>
                <c:pt idx="3">
                  <c:v>69</c:v>
                </c:pt>
                <c:pt idx="4">
                  <c:v>49</c:v>
                </c:pt>
                <c:pt idx="5">
                  <c:v>42</c:v>
                </c:pt>
                <c:pt idx="6">
                  <c:v>34</c:v>
                </c:pt>
                <c:pt idx="7">
                  <c:v>25</c:v>
                </c:pt>
                <c:pt idx="8">
                  <c:v>23</c:v>
                </c:pt>
                <c:pt idx="9">
                  <c:v>15</c:v>
                </c:pt>
                <c:pt idx="10">
                  <c:v>14</c:v>
                </c:pt>
                <c:pt idx="11">
                  <c:v>11</c:v>
                </c:pt>
                <c:pt idx="12">
                  <c:v>10</c:v>
                </c:pt>
                <c:pt idx="13">
                  <c:v>9</c:v>
                </c:pt>
                <c:pt idx="14">
                  <c:v>8</c:v>
                </c:pt>
                <c:pt idx="15">
                  <c:v>8</c:v>
                </c:pt>
                <c:pt idx="16">
                  <c:v>8</c:v>
                </c:pt>
                <c:pt idx="17">
                  <c:v>6</c:v>
                </c:pt>
                <c:pt idx="18">
                  <c:v>6</c:v>
                </c:pt>
                <c:pt idx="19">
                  <c:v>4</c:v>
                </c:pt>
                <c:pt idx="20">
                  <c:v>4</c:v>
                </c:pt>
                <c:pt idx="21">
                  <c:v>3</c:v>
                </c:pt>
                <c:pt idx="22">
                  <c:v>3</c:v>
                </c:pt>
                <c:pt idx="23">
                  <c:v>1</c:v>
                </c:pt>
                <c:pt idx="24">
                  <c:v>1</c:v>
                </c:pt>
              </c:numCache>
            </c:numRef>
          </c:val>
          <c:extLst>
            <c:ext xmlns:c16="http://schemas.microsoft.com/office/drawing/2014/chart" uri="{C3380CC4-5D6E-409C-BE32-E72D297353CC}">
              <c16:uniqueId val="{00000000-C6BA-8943-B299-EFF9F918086C}"/>
            </c:ext>
          </c:extLst>
        </c:ser>
        <c:dLbls>
          <c:showLegendKey val="0"/>
          <c:showVal val="0"/>
          <c:showCatName val="0"/>
          <c:showSerName val="0"/>
          <c:showPercent val="0"/>
          <c:showBubbleSize val="0"/>
        </c:dLbls>
        <c:gapWidth val="219"/>
        <c:overlap val="-27"/>
        <c:axId val="2026235391"/>
        <c:axId val="2100802303"/>
      </c:barChart>
      <c:catAx>
        <c:axId val="202623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0802303"/>
        <c:crosses val="autoZero"/>
        <c:auto val="1"/>
        <c:lblAlgn val="ctr"/>
        <c:lblOffset val="100"/>
        <c:noMultiLvlLbl val="0"/>
      </c:catAx>
      <c:valAx>
        <c:axId val="2100802303"/>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23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[glassdoor_jobs.xlsx]CompanySize!PivotTable2</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Data Science Job Demands By Company Size </a:t>
            </a:r>
            <a:r>
              <a:rPr lang="en-US" sz="1400" b="1" i="0" u="none" strike="noStrike" baseline="0"/>
              <a:t> </a:t>
            </a:r>
            <a:endParaRPr lang="en-US" b="1"/>
          </a:p>
        </c:rich>
      </c:tx>
      <c:layout>
        <c:manualLayout>
          <c:xMode val="edge"/>
          <c:yMode val="edge"/>
          <c:x val="0.26872042534205187"/>
          <c:y val="2.76097623552804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25532458138273E-2"/>
          <c:y val="9.8834760484483072E-2"/>
          <c:w val="0.86682296271472414"/>
          <c:h val="0.69324490845792175"/>
        </c:manualLayout>
      </c:layout>
      <c:barChart>
        <c:barDir val="col"/>
        <c:grouping val="clustered"/>
        <c:varyColors val="0"/>
        <c:ser>
          <c:idx val="0"/>
          <c:order val="0"/>
          <c:tx>
            <c:strRef>
              <c:f>CompanySize!$B$1</c:f>
              <c:strCache>
                <c:ptCount val="1"/>
                <c:pt idx="0">
                  <c:v>Total</c:v>
                </c:pt>
              </c:strCache>
            </c:strRef>
          </c:tx>
          <c:spPr>
            <a:solidFill>
              <a:schemeClr val="accent1"/>
            </a:solidFill>
            <a:ln>
              <a:noFill/>
            </a:ln>
            <a:effectLst/>
          </c:spPr>
          <c:invertIfNegative val="0"/>
          <c:cat>
            <c:strRef>
              <c:f>CompanySize!$A$2:$A$10</c:f>
              <c:strCache>
                <c:ptCount val="9"/>
                <c:pt idx="0">
                  <c:v>1001 to 5000 employees</c:v>
                </c:pt>
                <c:pt idx="1">
                  <c:v>501 to 1000 employees</c:v>
                </c:pt>
                <c:pt idx="2">
                  <c:v>10000+ employees</c:v>
                </c:pt>
                <c:pt idx="3">
                  <c:v>201 to 500 employees</c:v>
                </c:pt>
                <c:pt idx="4">
                  <c:v>51 to 200 employees</c:v>
                </c:pt>
                <c:pt idx="5">
                  <c:v>5001 to 10000 employees</c:v>
                </c:pt>
                <c:pt idx="6">
                  <c:v>1 to 50 employees</c:v>
                </c:pt>
                <c:pt idx="7">
                  <c:v>Unknown</c:v>
                </c:pt>
                <c:pt idx="8">
                  <c:v>Not Available</c:v>
                </c:pt>
              </c:strCache>
            </c:strRef>
          </c:cat>
          <c:val>
            <c:numRef>
              <c:f>CompanySize!$B$2:$B$10</c:f>
              <c:numCache>
                <c:formatCode>0;[Red]0</c:formatCode>
                <c:ptCount val="9"/>
                <c:pt idx="0">
                  <c:v>150</c:v>
                </c:pt>
                <c:pt idx="1">
                  <c:v>134</c:v>
                </c:pt>
                <c:pt idx="2">
                  <c:v>130</c:v>
                </c:pt>
                <c:pt idx="3">
                  <c:v>117</c:v>
                </c:pt>
                <c:pt idx="4">
                  <c:v>94</c:v>
                </c:pt>
                <c:pt idx="5">
                  <c:v>76</c:v>
                </c:pt>
                <c:pt idx="6">
                  <c:v>31</c:v>
                </c:pt>
                <c:pt idx="7">
                  <c:v>9</c:v>
                </c:pt>
                <c:pt idx="8">
                  <c:v>1</c:v>
                </c:pt>
              </c:numCache>
            </c:numRef>
          </c:val>
          <c:extLst>
            <c:ext xmlns:c16="http://schemas.microsoft.com/office/drawing/2014/chart" uri="{C3380CC4-5D6E-409C-BE32-E72D297353CC}">
              <c16:uniqueId val="{00000000-E06B-3644-ADEF-EDA16C0FB646}"/>
            </c:ext>
          </c:extLst>
        </c:ser>
        <c:dLbls>
          <c:showLegendKey val="0"/>
          <c:showVal val="0"/>
          <c:showCatName val="0"/>
          <c:showSerName val="0"/>
          <c:showPercent val="0"/>
          <c:showBubbleSize val="0"/>
        </c:dLbls>
        <c:gapWidth val="2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[glassdoor_jobs.xlsx]Ownership!PivotTable2</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Data Science Job Demands By Type of Ownership </a:t>
            </a:r>
            <a:r>
              <a:rPr lang="en-US" sz="1400" b="1" i="0" u="none" strike="noStrike" baseline="0"/>
              <a:t> </a:t>
            </a:r>
            <a:endParaRPr lang="en-US" b="1"/>
          </a:p>
        </c:rich>
      </c:tx>
      <c:layout>
        <c:manualLayout>
          <c:xMode val="edge"/>
          <c:yMode val="edge"/>
          <c:x val="0.26872042534205187"/>
          <c:y val="2.76097623552804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A44D"/>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25532458138273E-2"/>
          <c:y val="9.8834760484483072E-2"/>
          <c:w val="0.86682296271472414"/>
          <c:h val="0.69324490845792175"/>
        </c:manualLayout>
      </c:layout>
      <c:barChart>
        <c:barDir val="col"/>
        <c:grouping val="clustered"/>
        <c:varyColors val="0"/>
        <c:ser>
          <c:idx val="0"/>
          <c:order val="0"/>
          <c:tx>
            <c:strRef>
              <c:f>Ownership!$B$1</c:f>
              <c:strCache>
                <c:ptCount val="1"/>
                <c:pt idx="0">
                  <c:v>Total</c:v>
                </c:pt>
              </c:strCache>
            </c:strRef>
          </c:tx>
          <c:spPr>
            <a:solidFill>
              <a:srgbClr val="FFA44D"/>
            </a:solidFill>
            <a:ln>
              <a:solidFill>
                <a:schemeClr val="accent1"/>
              </a:solidFill>
            </a:ln>
            <a:effectLst/>
          </c:spPr>
          <c:invertIfNegative val="0"/>
          <c:cat>
            <c:strRef>
              <c:f>Ownership!$A$2:$A$12</c:f>
              <c:strCache>
                <c:ptCount val="11"/>
                <c:pt idx="0">
                  <c:v>Company - Private</c:v>
                </c:pt>
                <c:pt idx="1">
                  <c:v>Company - Public</c:v>
                </c:pt>
                <c:pt idx="2">
                  <c:v>Nonprofit Organization</c:v>
                </c:pt>
                <c:pt idx="3">
                  <c:v>Subsidiary or Business Segment</c:v>
                </c:pt>
                <c:pt idx="4">
                  <c:v>Hospital</c:v>
                </c:pt>
                <c:pt idx="5">
                  <c:v>Government</c:v>
                </c:pt>
                <c:pt idx="6">
                  <c:v>College / University</c:v>
                </c:pt>
                <c:pt idx="7">
                  <c:v>Other Organization</c:v>
                </c:pt>
                <c:pt idx="8">
                  <c:v>School / School District</c:v>
                </c:pt>
                <c:pt idx="9">
                  <c:v>Unknown</c:v>
                </c:pt>
                <c:pt idx="10">
                  <c:v>Not Available</c:v>
                </c:pt>
              </c:strCache>
            </c:strRef>
          </c:cat>
          <c:val>
            <c:numRef>
              <c:f>Ownership!$B$2:$B$12</c:f>
              <c:numCache>
                <c:formatCode>0;[Red]0</c:formatCode>
                <c:ptCount val="11"/>
                <c:pt idx="0">
                  <c:v>410</c:v>
                </c:pt>
                <c:pt idx="1">
                  <c:v>193</c:v>
                </c:pt>
                <c:pt idx="2">
                  <c:v>55</c:v>
                </c:pt>
                <c:pt idx="3">
                  <c:v>34</c:v>
                </c:pt>
                <c:pt idx="4">
                  <c:v>15</c:v>
                </c:pt>
                <c:pt idx="5">
                  <c:v>15</c:v>
                </c:pt>
                <c:pt idx="6">
                  <c:v>13</c:v>
                </c:pt>
                <c:pt idx="7">
                  <c:v>3</c:v>
                </c:pt>
                <c:pt idx="8">
                  <c:v>2</c:v>
                </c:pt>
                <c:pt idx="9">
                  <c:v>1</c:v>
                </c:pt>
                <c:pt idx="10">
                  <c:v>1</c:v>
                </c:pt>
              </c:numCache>
            </c:numRef>
          </c:val>
          <c:extLst>
            <c:ext xmlns:c16="http://schemas.microsoft.com/office/drawing/2014/chart" uri="{C3380CC4-5D6E-409C-BE32-E72D297353CC}">
              <c16:uniqueId val="{00000002-2DCC-4A44-844C-0FB055EC6862}"/>
            </c:ext>
          </c:extLst>
        </c:ser>
        <c:dLbls>
          <c:showLegendKey val="0"/>
          <c:showVal val="0"/>
          <c:showCatName val="0"/>
          <c:showSerName val="0"/>
          <c:showPercent val="0"/>
          <c:showBubbleSize val="0"/>
        </c:dLbls>
        <c:gapWidth val="20"/>
        <c:overlap val="-29"/>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j-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sx="109000" sy="109000" algn="ctr" rotWithShape="0">
            <a:schemeClr val="bg1"/>
          </a:outerShdw>
        </a:effectLst>
      </c:spPr>
    </c:plotArea>
    <c:legend>
      <c:legendPos val="r"/>
      <c:layout>
        <c:manualLayout>
          <c:xMode val="edge"/>
          <c:yMode val="edge"/>
          <c:x val="0.93411413798184473"/>
          <c:y val="0.40549497735444306"/>
          <c:w val="4.9974071365706745E-2"/>
          <c:h val="5.2429191358584627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[glassdoor_jobs.xlsx]Revenue!PivotTable2</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Data Science Job Demands By Company's Revenue </a:t>
            </a:r>
            <a:r>
              <a:rPr lang="en-US" sz="1400" b="1" i="0" u="none" strike="noStrike" baseline="0"/>
              <a:t> </a:t>
            </a:r>
            <a:endParaRPr lang="en-US" b="1"/>
          </a:p>
        </c:rich>
      </c:tx>
      <c:layout>
        <c:manualLayout>
          <c:xMode val="edge"/>
          <c:yMode val="edge"/>
          <c:x val="0.26872042534205187"/>
          <c:y val="2.76097623552804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25532458138273E-2"/>
          <c:y val="9.8834760484483072E-2"/>
          <c:w val="0.86682296271472414"/>
          <c:h val="0.69324490845792175"/>
        </c:manualLayout>
      </c:layout>
      <c:barChart>
        <c:barDir val="col"/>
        <c:grouping val="clustered"/>
        <c:varyColors val="0"/>
        <c:ser>
          <c:idx val="0"/>
          <c:order val="0"/>
          <c:tx>
            <c:strRef>
              <c:f>Revenue!$B$1</c:f>
              <c:strCache>
                <c:ptCount val="1"/>
                <c:pt idx="0">
                  <c:v>Total</c:v>
                </c:pt>
              </c:strCache>
            </c:strRef>
          </c:tx>
          <c:spPr>
            <a:solidFill>
              <a:srgbClr val="FFC000"/>
            </a:solidFill>
            <a:ln>
              <a:noFill/>
            </a:ln>
            <a:effectLst/>
          </c:spPr>
          <c:invertIfNegative val="0"/>
          <c:cat>
            <c:strRef>
              <c:f>Revenue!$A$2:$A$15</c:f>
              <c:strCache>
                <c:ptCount val="14"/>
                <c:pt idx="0">
                  <c:v>Unknown / Non-Applicable</c:v>
                </c:pt>
                <c:pt idx="1">
                  <c:v>$10+ billion (USD)</c:v>
                </c:pt>
                <c:pt idx="2">
                  <c:v>$100 to $500 million (USD)</c:v>
                </c:pt>
                <c:pt idx="3">
                  <c:v>$1 to $2 billion (USD)</c:v>
                </c:pt>
                <c:pt idx="4">
                  <c:v>$500 million to $1 billion (USD)</c:v>
                </c:pt>
                <c:pt idx="5">
                  <c:v>$50 to $100 million (USD)</c:v>
                </c:pt>
                <c:pt idx="6">
                  <c:v>$25 to $50 million (USD)</c:v>
                </c:pt>
                <c:pt idx="7">
                  <c:v>$2 to $5 billion (USD)</c:v>
                </c:pt>
                <c:pt idx="8">
                  <c:v>$10 to $25 million (USD)</c:v>
                </c:pt>
                <c:pt idx="9">
                  <c:v>$5 to $10 billion (USD)</c:v>
                </c:pt>
                <c:pt idx="10">
                  <c:v>$5 to $10 million (USD)</c:v>
                </c:pt>
                <c:pt idx="11">
                  <c:v>$1 to $5 million (USD)</c:v>
                </c:pt>
                <c:pt idx="12">
                  <c:v>Less than $1 million (USD)</c:v>
                </c:pt>
                <c:pt idx="13">
                  <c:v>Not Available</c:v>
                </c:pt>
              </c:strCache>
            </c:strRef>
          </c:cat>
          <c:val>
            <c:numRef>
              <c:f>Revenue!$B$2:$B$15</c:f>
              <c:numCache>
                <c:formatCode>0;[Red]0</c:formatCode>
                <c:ptCount val="14"/>
                <c:pt idx="0">
                  <c:v>203</c:v>
                </c:pt>
                <c:pt idx="1">
                  <c:v>124</c:v>
                </c:pt>
                <c:pt idx="2">
                  <c:v>91</c:v>
                </c:pt>
                <c:pt idx="3">
                  <c:v>60</c:v>
                </c:pt>
                <c:pt idx="4">
                  <c:v>57</c:v>
                </c:pt>
                <c:pt idx="5">
                  <c:v>46</c:v>
                </c:pt>
                <c:pt idx="6">
                  <c:v>40</c:v>
                </c:pt>
                <c:pt idx="7">
                  <c:v>39</c:v>
                </c:pt>
                <c:pt idx="8">
                  <c:v>32</c:v>
                </c:pt>
                <c:pt idx="9">
                  <c:v>19</c:v>
                </c:pt>
                <c:pt idx="10">
                  <c:v>18</c:v>
                </c:pt>
                <c:pt idx="11">
                  <c:v>8</c:v>
                </c:pt>
                <c:pt idx="12">
                  <c:v>4</c:v>
                </c:pt>
                <c:pt idx="13">
                  <c:v>1</c:v>
                </c:pt>
              </c:numCache>
            </c:numRef>
          </c:val>
          <c:extLst>
            <c:ext xmlns:c16="http://schemas.microsoft.com/office/drawing/2014/chart" uri="{C3380CC4-5D6E-409C-BE32-E72D297353CC}">
              <c16:uniqueId val="{00000000-AA79-2C4A-B9C9-2CAB7A64A48C}"/>
            </c:ext>
          </c:extLst>
        </c:ser>
        <c:dLbls>
          <c:showLegendKey val="0"/>
          <c:showVal val="0"/>
          <c:showCatName val="0"/>
          <c:showSerName val="0"/>
          <c:showPercent val="0"/>
          <c:showBubbleSize val="0"/>
        </c:dLbls>
        <c:gapWidth val="2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[glassdoor_jobs.xlsx]Salarybystate!PivotTable2</c:name>
    <c:fmtId val="2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Black" panose="020B0604020202020204" pitchFamily="34" charset="0"/>
                <a:ea typeface="+mn-ea"/>
                <a:cs typeface="+mn-cs"/>
              </a:defRPr>
            </a:pPr>
            <a:r>
              <a:rPr lang="en-US" sz="1600" b="1" i="0" u="none" strike="noStrike" baseline="0">
                <a:effectLst/>
                <a:latin typeface="Arial Black" panose="020B0604020202020204" pitchFamily="34" charset="0"/>
              </a:rPr>
              <a:t>Data Science Salary By State </a:t>
            </a:r>
            <a:r>
              <a:rPr lang="en-US" sz="1600" b="1" i="0" u="none" strike="noStrike" baseline="0">
                <a:latin typeface="Arial Black" panose="020B0604020202020204" pitchFamily="34" charset="0"/>
              </a:rPr>
              <a:t> </a:t>
            </a:r>
            <a:endParaRPr lang="en-US" sz="1600" b="1" baseline="0">
              <a:latin typeface="Arial Black" panose="020B0604020202020204" pitchFamily="34" charset="0"/>
            </a:endParaRPr>
          </a:p>
        </c:rich>
      </c:tx>
      <c:layout>
        <c:manualLayout>
          <c:xMode val="edge"/>
          <c:yMode val="edge"/>
          <c:x val="0.31233318896960227"/>
          <c:y val="3.9902580396156975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Black" panose="020B06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929060456103251E-2"/>
          <c:y val="0.2033997673711371"/>
          <c:w val="0.92686017951631727"/>
          <c:h val="0.5548616047796483"/>
        </c:manualLayout>
      </c:layout>
      <c:lineChart>
        <c:grouping val="standard"/>
        <c:varyColors val="0"/>
        <c:ser>
          <c:idx val="0"/>
          <c:order val="0"/>
          <c:tx>
            <c:strRef>
              <c:f>Salarybystate!$B$1</c:f>
              <c:strCache>
                <c:ptCount val="1"/>
                <c:pt idx="0">
                  <c:v>Average of AnnualAverageSalary (in thousand)</c:v>
                </c:pt>
              </c:strCache>
            </c:strRef>
          </c:tx>
          <c:spPr>
            <a:ln w="28575" cap="rnd">
              <a:solidFill>
                <a:schemeClr val="accent1"/>
              </a:solidFill>
              <a:round/>
            </a:ln>
            <a:effectLst/>
          </c:spPr>
          <c:marker>
            <c:symbol val="none"/>
          </c:marker>
          <c:cat>
            <c:strRef>
              <c:f>Salarybystate!$A$2:$A$41</c:f>
              <c:strCache>
                <c:ptCount val="40"/>
                <c:pt idx="0">
                  <c:v> AK</c:v>
                </c:pt>
                <c:pt idx="1">
                  <c:v> ID</c:v>
                </c:pt>
                <c:pt idx="2">
                  <c:v> RI</c:v>
                </c:pt>
                <c:pt idx="3">
                  <c:v> MN</c:v>
                </c:pt>
                <c:pt idx="4">
                  <c:v> LA</c:v>
                </c:pt>
                <c:pt idx="5">
                  <c:v> SC</c:v>
                </c:pt>
                <c:pt idx="6">
                  <c:v> NE</c:v>
                </c:pt>
                <c:pt idx="7">
                  <c:v> OR</c:v>
                </c:pt>
                <c:pt idx="8">
                  <c:v> NJ</c:v>
                </c:pt>
                <c:pt idx="9">
                  <c:v> MI</c:v>
                </c:pt>
                <c:pt idx="10">
                  <c:v> KY</c:v>
                </c:pt>
                <c:pt idx="11">
                  <c:v> WI</c:v>
                </c:pt>
                <c:pt idx="12">
                  <c:v> DC</c:v>
                </c:pt>
                <c:pt idx="13">
                  <c:v> MO</c:v>
                </c:pt>
                <c:pt idx="14">
                  <c:v> IN</c:v>
                </c:pt>
                <c:pt idx="15">
                  <c:v> CT</c:v>
                </c:pt>
                <c:pt idx="16">
                  <c:v> FL</c:v>
                </c:pt>
                <c:pt idx="17">
                  <c:v> NM</c:v>
                </c:pt>
                <c:pt idx="18">
                  <c:v> CO</c:v>
                </c:pt>
                <c:pt idx="19">
                  <c:v> TX</c:v>
                </c:pt>
                <c:pt idx="20">
                  <c:v> PR</c:v>
                </c:pt>
                <c:pt idx="21">
                  <c:v> VA</c:v>
                </c:pt>
                <c:pt idx="22">
                  <c:v> IA</c:v>
                </c:pt>
                <c:pt idx="23">
                  <c:v> GA</c:v>
                </c:pt>
                <c:pt idx="24">
                  <c:v> CA</c:v>
                </c:pt>
                <c:pt idx="25">
                  <c:v> MA</c:v>
                </c:pt>
                <c:pt idx="26">
                  <c:v> KS</c:v>
                </c:pt>
                <c:pt idx="27">
                  <c:v> IL</c:v>
                </c:pt>
                <c:pt idx="28">
                  <c:v> NY</c:v>
                </c:pt>
                <c:pt idx="29">
                  <c:v> OH</c:v>
                </c:pt>
                <c:pt idx="30">
                  <c:v> AL</c:v>
                </c:pt>
                <c:pt idx="31">
                  <c:v> PA</c:v>
                </c:pt>
                <c:pt idx="32">
                  <c:v> WA</c:v>
                </c:pt>
                <c:pt idx="33">
                  <c:v> NC</c:v>
                </c:pt>
                <c:pt idx="34">
                  <c:v> UT</c:v>
                </c:pt>
                <c:pt idx="35">
                  <c:v> TN</c:v>
                </c:pt>
                <c:pt idx="36">
                  <c:v> MD</c:v>
                </c:pt>
                <c:pt idx="37">
                  <c:v>Not Available</c:v>
                </c:pt>
                <c:pt idx="38">
                  <c:v> DE</c:v>
                </c:pt>
                <c:pt idx="39">
                  <c:v> AZ</c:v>
                </c:pt>
              </c:strCache>
            </c:strRef>
          </c:cat>
          <c:val>
            <c:numRef>
              <c:f>Salarybystate!$B$2:$B$41</c:f>
              <c:numCache>
                <c:formatCode>"$"#,##0.00;[Red]"$"#,##0.00</c:formatCode>
                <c:ptCount val="40"/>
                <c:pt idx="0">
                  <c:v>171.5</c:v>
                </c:pt>
                <c:pt idx="1">
                  <c:v>166.75</c:v>
                </c:pt>
                <c:pt idx="2">
                  <c:v>164.5</c:v>
                </c:pt>
                <c:pt idx="3">
                  <c:v>163.5</c:v>
                </c:pt>
                <c:pt idx="4">
                  <c:v>148.16666666666666</c:v>
                </c:pt>
                <c:pt idx="5">
                  <c:v>143.5</c:v>
                </c:pt>
                <c:pt idx="6">
                  <c:v>133.75</c:v>
                </c:pt>
                <c:pt idx="7">
                  <c:v>132.83333333333334</c:v>
                </c:pt>
                <c:pt idx="8">
                  <c:v>132.46153846153845</c:v>
                </c:pt>
                <c:pt idx="9">
                  <c:v>120.08333333333333</c:v>
                </c:pt>
                <c:pt idx="10">
                  <c:v>117.8</c:v>
                </c:pt>
                <c:pt idx="11">
                  <c:v>116.5625</c:v>
                </c:pt>
                <c:pt idx="12">
                  <c:v>116.0625</c:v>
                </c:pt>
                <c:pt idx="13">
                  <c:v>115.64285714285714</c:v>
                </c:pt>
                <c:pt idx="14">
                  <c:v>114.07142857142857</c:v>
                </c:pt>
                <c:pt idx="15">
                  <c:v>114</c:v>
                </c:pt>
                <c:pt idx="16">
                  <c:v>110.30769230769231</c:v>
                </c:pt>
                <c:pt idx="17">
                  <c:v>110</c:v>
                </c:pt>
                <c:pt idx="18">
                  <c:v>107.0625</c:v>
                </c:pt>
                <c:pt idx="19">
                  <c:v>106.70689655172414</c:v>
                </c:pt>
                <c:pt idx="20">
                  <c:v>105.5</c:v>
                </c:pt>
                <c:pt idx="21">
                  <c:v>104.89024390243902</c:v>
                </c:pt>
                <c:pt idx="22">
                  <c:v>104.5</c:v>
                </c:pt>
                <c:pt idx="23">
                  <c:v>101.21428571428571</c:v>
                </c:pt>
                <c:pt idx="24">
                  <c:v>100.91515151515152</c:v>
                </c:pt>
                <c:pt idx="25">
                  <c:v>99.901960784313729</c:v>
                </c:pt>
                <c:pt idx="26">
                  <c:v>97.833333333333329</c:v>
                </c:pt>
                <c:pt idx="27">
                  <c:v>96.554054054054049</c:v>
                </c:pt>
                <c:pt idx="28">
                  <c:v>96.523529411764713</c:v>
                </c:pt>
                <c:pt idx="29">
                  <c:v>95.65</c:v>
                </c:pt>
                <c:pt idx="30">
                  <c:v>95</c:v>
                </c:pt>
                <c:pt idx="31">
                  <c:v>94.985294117647058</c:v>
                </c:pt>
                <c:pt idx="32">
                  <c:v>94.785714285714292</c:v>
                </c:pt>
                <c:pt idx="33">
                  <c:v>94.736842105263165</c:v>
                </c:pt>
                <c:pt idx="34">
                  <c:v>92.1875</c:v>
                </c:pt>
                <c:pt idx="35">
                  <c:v>90.941176470588232</c:v>
                </c:pt>
                <c:pt idx="36">
                  <c:v>89.54</c:v>
                </c:pt>
                <c:pt idx="37">
                  <c:v>88.357142857142861</c:v>
                </c:pt>
                <c:pt idx="38">
                  <c:v>88</c:v>
                </c:pt>
                <c:pt idx="39">
                  <c:v>84.727272727272734</c:v>
                </c:pt>
              </c:numCache>
            </c:numRef>
          </c:val>
          <c:smooth val="0"/>
          <c:extLst>
            <c:ext xmlns:c16="http://schemas.microsoft.com/office/drawing/2014/chart" uri="{C3380CC4-5D6E-409C-BE32-E72D297353CC}">
              <c16:uniqueId val="{00000000-2970-DD45-9B9A-08ABBDB0F81C}"/>
            </c:ext>
          </c:extLst>
        </c:ser>
        <c:ser>
          <c:idx val="1"/>
          <c:order val="1"/>
          <c:tx>
            <c:strRef>
              <c:f>Salarybystate!$C$1</c:f>
              <c:strCache>
                <c:ptCount val="1"/>
                <c:pt idx="0">
                  <c:v>Min of AnnualAverageSalary (in thousand)</c:v>
                </c:pt>
              </c:strCache>
            </c:strRef>
          </c:tx>
          <c:spPr>
            <a:ln w="28575" cap="rnd">
              <a:solidFill>
                <a:srgbClr val="FF0000"/>
              </a:solidFill>
              <a:round/>
            </a:ln>
            <a:effectLst/>
          </c:spPr>
          <c:marker>
            <c:symbol val="none"/>
          </c:marker>
          <c:cat>
            <c:strRef>
              <c:f>Salarybystate!$A$2:$A$41</c:f>
              <c:strCache>
                <c:ptCount val="40"/>
                <c:pt idx="0">
                  <c:v> AK</c:v>
                </c:pt>
                <c:pt idx="1">
                  <c:v> ID</c:v>
                </c:pt>
                <c:pt idx="2">
                  <c:v> RI</c:v>
                </c:pt>
                <c:pt idx="3">
                  <c:v> MN</c:v>
                </c:pt>
                <c:pt idx="4">
                  <c:v> LA</c:v>
                </c:pt>
                <c:pt idx="5">
                  <c:v> SC</c:v>
                </c:pt>
                <c:pt idx="6">
                  <c:v> NE</c:v>
                </c:pt>
                <c:pt idx="7">
                  <c:v> OR</c:v>
                </c:pt>
                <c:pt idx="8">
                  <c:v> NJ</c:v>
                </c:pt>
                <c:pt idx="9">
                  <c:v> MI</c:v>
                </c:pt>
                <c:pt idx="10">
                  <c:v> KY</c:v>
                </c:pt>
                <c:pt idx="11">
                  <c:v> WI</c:v>
                </c:pt>
                <c:pt idx="12">
                  <c:v> DC</c:v>
                </c:pt>
                <c:pt idx="13">
                  <c:v> MO</c:v>
                </c:pt>
                <c:pt idx="14">
                  <c:v> IN</c:v>
                </c:pt>
                <c:pt idx="15">
                  <c:v> CT</c:v>
                </c:pt>
                <c:pt idx="16">
                  <c:v> FL</c:v>
                </c:pt>
                <c:pt idx="17">
                  <c:v> NM</c:v>
                </c:pt>
                <c:pt idx="18">
                  <c:v> CO</c:v>
                </c:pt>
                <c:pt idx="19">
                  <c:v> TX</c:v>
                </c:pt>
                <c:pt idx="20">
                  <c:v> PR</c:v>
                </c:pt>
                <c:pt idx="21">
                  <c:v> VA</c:v>
                </c:pt>
                <c:pt idx="22">
                  <c:v> IA</c:v>
                </c:pt>
                <c:pt idx="23">
                  <c:v> GA</c:v>
                </c:pt>
                <c:pt idx="24">
                  <c:v> CA</c:v>
                </c:pt>
                <c:pt idx="25">
                  <c:v> MA</c:v>
                </c:pt>
                <c:pt idx="26">
                  <c:v> KS</c:v>
                </c:pt>
                <c:pt idx="27">
                  <c:v> IL</c:v>
                </c:pt>
                <c:pt idx="28">
                  <c:v> NY</c:v>
                </c:pt>
                <c:pt idx="29">
                  <c:v> OH</c:v>
                </c:pt>
                <c:pt idx="30">
                  <c:v> AL</c:v>
                </c:pt>
                <c:pt idx="31">
                  <c:v> PA</c:v>
                </c:pt>
                <c:pt idx="32">
                  <c:v> WA</c:v>
                </c:pt>
                <c:pt idx="33">
                  <c:v> NC</c:v>
                </c:pt>
                <c:pt idx="34">
                  <c:v> UT</c:v>
                </c:pt>
                <c:pt idx="35">
                  <c:v> TN</c:v>
                </c:pt>
                <c:pt idx="36">
                  <c:v> MD</c:v>
                </c:pt>
                <c:pt idx="37">
                  <c:v>Not Available</c:v>
                </c:pt>
                <c:pt idx="38">
                  <c:v> DE</c:v>
                </c:pt>
                <c:pt idx="39">
                  <c:v> AZ</c:v>
                </c:pt>
              </c:strCache>
            </c:strRef>
          </c:cat>
          <c:val>
            <c:numRef>
              <c:f>Salarybystate!$C$2:$C$41</c:f>
              <c:numCache>
                <c:formatCode>"$"#,##0.00;[Red]"$"#,##0.00</c:formatCode>
                <c:ptCount val="40"/>
                <c:pt idx="0">
                  <c:v>171.5</c:v>
                </c:pt>
                <c:pt idx="1">
                  <c:v>153.5</c:v>
                </c:pt>
                <c:pt idx="2">
                  <c:v>164.5</c:v>
                </c:pt>
                <c:pt idx="3">
                  <c:v>155</c:v>
                </c:pt>
                <c:pt idx="4">
                  <c:v>53.5</c:v>
                </c:pt>
                <c:pt idx="5">
                  <c:v>143.5</c:v>
                </c:pt>
                <c:pt idx="6">
                  <c:v>77.5</c:v>
                </c:pt>
                <c:pt idx="7">
                  <c:v>98</c:v>
                </c:pt>
                <c:pt idx="8">
                  <c:v>69.5</c:v>
                </c:pt>
                <c:pt idx="9">
                  <c:v>60</c:v>
                </c:pt>
                <c:pt idx="10">
                  <c:v>84</c:v>
                </c:pt>
                <c:pt idx="11">
                  <c:v>43</c:v>
                </c:pt>
                <c:pt idx="12">
                  <c:v>61</c:v>
                </c:pt>
                <c:pt idx="13">
                  <c:v>69.5</c:v>
                </c:pt>
                <c:pt idx="14">
                  <c:v>49</c:v>
                </c:pt>
                <c:pt idx="15">
                  <c:v>72</c:v>
                </c:pt>
                <c:pt idx="16">
                  <c:v>51</c:v>
                </c:pt>
                <c:pt idx="17">
                  <c:v>110</c:v>
                </c:pt>
                <c:pt idx="18">
                  <c:v>53.5</c:v>
                </c:pt>
                <c:pt idx="19">
                  <c:v>29.5</c:v>
                </c:pt>
                <c:pt idx="20">
                  <c:v>105.5</c:v>
                </c:pt>
                <c:pt idx="21">
                  <c:v>27</c:v>
                </c:pt>
                <c:pt idx="22">
                  <c:v>74</c:v>
                </c:pt>
                <c:pt idx="23">
                  <c:v>48.5</c:v>
                </c:pt>
                <c:pt idx="24">
                  <c:v>43</c:v>
                </c:pt>
                <c:pt idx="25">
                  <c:v>37.5</c:v>
                </c:pt>
                <c:pt idx="26">
                  <c:v>65</c:v>
                </c:pt>
                <c:pt idx="27">
                  <c:v>27</c:v>
                </c:pt>
                <c:pt idx="28">
                  <c:v>39.5</c:v>
                </c:pt>
                <c:pt idx="29">
                  <c:v>15.5</c:v>
                </c:pt>
                <c:pt idx="30">
                  <c:v>70.5</c:v>
                </c:pt>
                <c:pt idx="31">
                  <c:v>40.5</c:v>
                </c:pt>
                <c:pt idx="32">
                  <c:v>56.5</c:v>
                </c:pt>
                <c:pt idx="33">
                  <c:v>48.5</c:v>
                </c:pt>
                <c:pt idx="34">
                  <c:v>43</c:v>
                </c:pt>
                <c:pt idx="35">
                  <c:v>40</c:v>
                </c:pt>
                <c:pt idx="36">
                  <c:v>37.5</c:v>
                </c:pt>
                <c:pt idx="37">
                  <c:v>41</c:v>
                </c:pt>
                <c:pt idx="38">
                  <c:v>43</c:v>
                </c:pt>
                <c:pt idx="39">
                  <c:v>54</c:v>
                </c:pt>
              </c:numCache>
            </c:numRef>
          </c:val>
          <c:smooth val="0"/>
          <c:extLst>
            <c:ext xmlns:c16="http://schemas.microsoft.com/office/drawing/2014/chart" uri="{C3380CC4-5D6E-409C-BE32-E72D297353CC}">
              <c16:uniqueId val="{00000001-2970-DD45-9B9A-08ABBDB0F81C}"/>
            </c:ext>
          </c:extLst>
        </c:ser>
        <c:ser>
          <c:idx val="2"/>
          <c:order val="2"/>
          <c:tx>
            <c:strRef>
              <c:f>Salarybystate!$D$1</c:f>
              <c:strCache>
                <c:ptCount val="1"/>
                <c:pt idx="0">
                  <c:v>Max of AnnualAverageSalary (in thousand)</c:v>
                </c:pt>
              </c:strCache>
            </c:strRef>
          </c:tx>
          <c:spPr>
            <a:ln w="28575" cap="rnd">
              <a:solidFill>
                <a:schemeClr val="accent3"/>
              </a:solidFill>
              <a:round/>
            </a:ln>
            <a:effectLst/>
          </c:spPr>
          <c:marker>
            <c:symbol val="none"/>
          </c:marker>
          <c:cat>
            <c:strRef>
              <c:f>Salarybystate!$A$2:$A$41</c:f>
              <c:strCache>
                <c:ptCount val="40"/>
                <c:pt idx="0">
                  <c:v> AK</c:v>
                </c:pt>
                <c:pt idx="1">
                  <c:v> ID</c:v>
                </c:pt>
                <c:pt idx="2">
                  <c:v> RI</c:v>
                </c:pt>
                <c:pt idx="3">
                  <c:v> MN</c:v>
                </c:pt>
                <c:pt idx="4">
                  <c:v> LA</c:v>
                </c:pt>
                <c:pt idx="5">
                  <c:v> SC</c:v>
                </c:pt>
                <c:pt idx="6">
                  <c:v> NE</c:v>
                </c:pt>
                <c:pt idx="7">
                  <c:v> OR</c:v>
                </c:pt>
                <c:pt idx="8">
                  <c:v> NJ</c:v>
                </c:pt>
                <c:pt idx="9">
                  <c:v> MI</c:v>
                </c:pt>
                <c:pt idx="10">
                  <c:v> KY</c:v>
                </c:pt>
                <c:pt idx="11">
                  <c:v> WI</c:v>
                </c:pt>
                <c:pt idx="12">
                  <c:v> DC</c:v>
                </c:pt>
                <c:pt idx="13">
                  <c:v> MO</c:v>
                </c:pt>
                <c:pt idx="14">
                  <c:v> IN</c:v>
                </c:pt>
                <c:pt idx="15">
                  <c:v> CT</c:v>
                </c:pt>
                <c:pt idx="16">
                  <c:v> FL</c:v>
                </c:pt>
                <c:pt idx="17">
                  <c:v> NM</c:v>
                </c:pt>
                <c:pt idx="18">
                  <c:v> CO</c:v>
                </c:pt>
                <c:pt idx="19">
                  <c:v> TX</c:v>
                </c:pt>
                <c:pt idx="20">
                  <c:v> PR</c:v>
                </c:pt>
                <c:pt idx="21">
                  <c:v> VA</c:v>
                </c:pt>
                <c:pt idx="22">
                  <c:v> IA</c:v>
                </c:pt>
                <c:pt idx="23">
                  <c:v> GA</c:v>
                </c:pt>
                <c:pt idx="24">
                  <c:v> CA</c:v>
                </c:pt>
                <c:pt idx="25">
                  <c:v> MA</c:v>
                </c:pt>
                <c:pt idx="26">
                  <c:v> KS</c:v>
                </c:pt>
                <c:pt idx="27">
                  <c:v> IL</c:v>
                </c:pt>
                <c:pt idx="28">
                  <c:v> NY</c:v>
                </c:pt>
                <c:pt idx="29">
                  <c:v> OH</c:v>
                </c:pt>
                <c:pt idx="30">
                  <c:v> AL</c:v>
                </c:pt>
                <c:pt idx="31">
                  <c:v> PA</c:v>
                </c:pt>
                <c:pt idx="32">
                  <c:v> WA</c:v>
                </c:pt>
                <c:pt idx="33">
                  <c:v> NC</c:v>
                </c:pt>
                <c:pt idx="34">
                  <c:v> UT</c:v>
                </c:pt>
                <c:pt idx="35">
                  <c:v> TN</c:v>
                </c:pt>
                <c:pt idx="36">
                  <c:v> MD</c:v>
                </c:pt>
                <c:pt idx="37">
                  <c:v>Not Available</c:v>
                </c:pt>
                <c:pt idx="38">
                  <c:v> DE</c:v>
                </c:pt>
                <c:pt idx="39">
                  <c:v> AZ</c:v>
                </c:pt>
              </c:strCache>
            </c:strRef>
          </c:cat>
          <c:val>
            <c:numRef>
              <c:f>Salarybystate!$D$2:$D$41</c:f>
              <c:numCache>
                <c:formatCode>"$"#,##0.00;[Red]"$"#,##0.00</c:formatCode>
                <c:ptCount val="40"/>
                <c:pt idx="0">
                  <c:v>171.5</c:v>
                </c:pt>
                <c:pt idx="1">
                  <c:v>180</c:v>
                </c:pt>
                <c:pt idx="2">
                  <c:v>164.5</c:v>
                </c:pt>
                <c:pt idx="3">
                  <c:v>172</c:v>
                </c:pt>
                <c:pt idx="4">
                  <c:v>254</c:v>
                </c:pt>
                <c:pt idx="5">
                  <c:v>143.5</c:v>
                </c:pt>
                <c:pt idx="6">
                  <c:v>173</c:v>
                </c:pt>
                <c:pt idx="7">
                  <c:v>162</c:v>
                </c:pt>
                <c:pt idx="8">
                  <c:v>221.5</c:v>
                </c:pt>
                <c:pt idx="9">
                  <c:v>164</c:v>
                </c:pt>
                <c:pt idx="10">
                  <c:v>173</c:v>
                </c:pt>
                <c:pt idx="11">
                  <c:v>254</c:v>
                </c:pt>
                <c:pt idx="12">
                  <c:v>154.5</c:v>
                </c:pt>
                <c:pt idx="13">
                  <c:v>162</c:v>
                </c:pt>
                <c:pt idx="14">
                  <c:v>205</c:v>
                </c:pt>
                <c:pt idx="15">
                  <c:v>154.5</c:v>
                </c:pt>
                <c:pt idx="16">
                  <c:v>237.5</c:v>
                </c:pt>
                <c:pt idx="17">
                  <c:v>110</c:v>
                </c:pt>
                <c:pt idx="18">
                  <c:v>205</c:v>
                </c:pt>
                <c:pt idx="19">
                  <c:v>232.5</c:v>
                </c:pt>
                <c:pt idx="20">
                  <c:v>105.5</c:v>
                </c:pt>
                <c:pt idx="21">
                  <c:v>194</c:v>
                </c:pt>
                <c:pt idx="22">
                  <c:v>150.5</c:v>
                </c:pt>
                <c:pt idx="23">
                  <c:v>225</c:v>
                </c:pt>
                <c:pt idx="24">
                  <c:v>194.5</c:v>
                </c:pt>
                <c:pt idx="25">
                  <c:v>225</c:v>
                </c:pt>
                <c:pt idx="26">
                  <c:v>129.5</c:v>
                </c:pt>
                <c:pt idx="27">
                  <c:v>194.5</c:v>
                </c:pt>
                <c:pt idx="28">
                  <c:v>254</c:v>
                </c:pt>
                <c:pt idx="29">
                  <c:v>194</c:v>
                </c:pt>
                <c:pt idx="30">
                  <c:v>134.5</c:v>
                </c:pt>
                <c:pt idx="31">
                  <c:v>163.5</c:v>
                </c:pt>
                <c:pt idx="32">
                  <c:v>148</c:v>
                </c:pt>
                <c:pt idx="33">
                  <c:v>161.5</c:v>
                </c:pt>
                <c:pt idx="34">
                  <c:v>172</c:v>
                </c:pt>
                <c:pt idx="35">
                  <c:v>167.5</c:v>
                </c:pt>
                <c:pt idx="36">
                  <c:v>205</c:v>
                </c:pt>
                <c:pt idx="37">
                  <c:v>162</c:v>
                </c:pt>
                <c:pt idx="38">
                  <c:v>147</c:v>
                </c:pt>
                <c:pt idx="39">
                  <c:v>134.5</c:v>
                </c:pt>
              </c:numCache>
            </c:numRef>
          </c:val>
          <c:smooth val="0"/>
          <c:extLst>
            <c:ext xmlns:c16="http://schemas.microsoft.com/office/drawing/2014/chart" uri="{C3380CC4-5D6E-409C-BE32-E72D297353CC}">
              <c16:uniqueId val="{00000002-2970-DD45-9B9A-08ABBDB0F81C}"/>
            </c:ext>
          </c:extLst>
        </c:ser>
        <c:dLbls>
          <c:showLegendKey val="0"/>
          <c:showVal val="0"/>
          <c:showCatName val="0"/>
          <c:showSerName val="0"/>
          <c:showPercent val="0"/>
          <c:showBubbleSize val="0"/>
        </c:dLbls>
        <c:smooth val="0"/>
        <c:axId val="52913744"/>
        <c:axId val="44419920"/>
      </c:line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Black" panose="020B0604020202020204" pitchFamily="34" charset="0"/>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algn="ctr" rotWithShape="0">
            <a:schemeClr val="bg1"/>
          </a:outerShdw>
        </a:effectLst>
      </c:spPr>
    </c:plotArea>
    <c:legend>
      <c:legendPos val="t"/>
      <c:layout>
        <c:manualLayout>
          <c:xMode val="edge"/>
          <c:yMode val="edge"/>
          <c:x val="0.21656965929525729"/>
          <c:y val="8.6862598425196849E-2"/>
          <c:w val="0.56686068140948542"/>
          <c:h val="9.8751968503937013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Arial Black"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[glassdoor_jobs.xlsx]Salarybystate!PivotTable2</c:name>
    <c:fmtId val="1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Black" panose="020B0604020202020204" pitchFamily="34" charset="0"/>
                <a:ea typeface="+mn-ea"/>
                <a:cs typeface="+mn-cs"/>
              </a:defRPr>
            </a:pPr>
            <a:r>
              <a:rPr lang="en-US" sz="1600" b="1" i="0" u="none" strike="noStrike" baseline="0">
                <a:effectLst/>
                <a:latin typeface="Arial Black" panose="020B0604020202020204" pitchFamily="34" charset="0"/>
              </a:rPr>
              <a:t>Data Science Salary By State </a:t>
            </a:r>
            <a:r>
              <a:rPr lang="en-US" sz="1600" b="1" i="0" u="none" strike="noStrike" baseline="0">
                <a:latin typeface="Arial Black" panose="020B0604020202020204" pitchFamily="34" charset="0"/>
              </a:rPr>
              <a:t> </a:t>
            </a:r>
            <a:endParaRPr lang="en-US" sz="1600" b="1" baseline="0">
              <a:latin typeface="Arial Black" panose="020B0604020202020204" pitchFamily="34" charset="0"/>
            </a:endParaRPr>
          </a:p>
        </c:rich>
      </c:tx>
      <c:layout>
        <c:manualLayout>
          <c:xMode val="edge"/>
          <c:yMode val="edge"/>
          <c:x val="4.9851000258348585E-2"/>
          <c:y val="5.935782346272864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Arial Black" panose="020B06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929060456103251E-2"/>
          <c:y val="0.2033997673711371"/>
          <c:w val="0.92686017951631727"/>
          <c:h val="0.43813015104629432"/>
        </c:manualLayout>
      </c:layout>
      <c:lineChart>
        <c:grouping val="standard"/>
        <c:varyColors val="0"/>
        <c:ser>
          <c:idx val="0"/>
          <c:order val="0"/>
          <c:tx>
            <c:strRef>
              <c:f>Salarybystate!$B$1</c:f>
              <c:strCache>
                <c:ptCount val="1"/>
                <c:pt idx="0">
                  <c:v>Average of AnnualAverageSalary (in thousand)</c:v>
                </c:pt>
              </c:strCache>
            </c:strRef>
          </c:tx>
          <c:spPr>
            <a:ln w="28575" cap="rnd">
              <a:solidFill>
                <a:schemeClr val="accent1"/>
              </a:solidFill>
              <a:round/>
            </a:ln>
            <a:effectLst/>
          </c:spPr>
          <c:marker>
            <c:symbol val="none"/>
          </c:marker>
          <c:cat>
            <c:strRef>
              <c:f>Salarybystate!$A$2:$A$41</c:f>
              <c:strCache>
                <c:ptCount val="40"/>
                <c:pt idx="0">
                  <c:v> AK</c:v>
                </c:pt>
                <c:pt idx="1">
                  <c:v> ID</c:v>
                </c:pt>
                <c:pt idx="2">
                  <c:v> RI</c:v>
                </c:pt>
                <c:pt idx="3">
                  <c:v> MN</c:v>
                </c:pt>
                <c:pt idx="4">
                  <c:v> LA</c:v>
                </c:pt>
                <c:pt idx="5">
                  <c:v> SC</c:v>
                </c:pt>
                <c:pt idx="6">
                  <c:v> NE</c:v>
                </c:pt>
                <c:pt idx="7">
                  <c:v> OR</c:v>
                </c:pt>
                <c:pt idx="8">
                  <c:v> NJ</c:v>
                </c:pt>
                <c:pt idx="9">
                  <c:v> MI</c:v>
                </c:pt>
                <c:pt idx="10">
                  <c:v> KY</c:v>
                </c:pt>
                <c:pt idx="11">
                  <c:v> WI</c:v>
                </c:pt>
                <c:pt idx="12">
                  <c:v> DC</c:v>
                </c:pt>
                <c:pt idx="13">
                  <c:v> MO</c:v>
                </c:pt>
                <c:pt idx="14">
                  <c:v> IN</c:v>
                </c:pt>
                <c:pt idx="15">
                  <c:v> CT</c:v>
                </c:pt>
                <c:pt idx="16">
                  <c:v> FL</c:v>
                </c:pt>
                <c:pt idx="17">
                  <c:v> NM</c:v>
                </c:pt>
                <c:pt idx="18">
                  <c:v> CO</c:v>
                </c:pt>
                <c:pt idx="19">
                  <c:v> TX</c:v>
                </c:pt>
                <c:pt idx="20">
                  <c:v> PR</c:v>
                </c:pt>
                <c:pt idx="21">
                  <c:v> VA</c:v>
                </c:pt>
                <c:pt idx="22">
                  <c:v> IA</c:v>
                </c:pt>
                <c:pt idx="23">
                  <c:v> GA</c:v>
                </c:pt>
                <c:pt idx="24">
                  <c:v> CA</c:v>
                </c:pt>
                <c:pt idx="25">
                  <c:v> MA</c:v>
                </c:pt>
                <c:pt idx="26">
                  <c:v> KS</c:v>
                </c:pt>
                <c:pt idx="27">
                  <c:v> IL</c:v>
                </c:pt>
                <c:pt idx="28">
                  <c:v> NY</c:v>
                </c:pt>
                <c:pt idx="29">
                  <c:v> OH</c:v>
                </c:pt>
                <c:pt idx="30">
                  <c:v> AL</c:v>
                </c:pt>
                <c:pt idx="31">
                  <c:v> PA</c:v>
                </c:pt>
                <c:pt idx="32">
                  <c:v> WA</c:v>
                </c:pt>
                <c:pt idx="33">
                  <c:v> NC</c:v>
                </c:pt>
                <c:pt idx="34">
                  <c:v> UT</c:v>
                </c:pt>
                <c:pt idx="35">
                  <c:v> TN</c:v>
                </c:pt>
                <c:pt idx="36">
                  <c:v> MD</c:v>
                </c:pt>
                <c:pt idx="37">
                  <c:v>Not Available</c:v>
                </c:pt>
                <c:pt idx="38">
                  <c:v> DE</c:v>
                </c:pt>
                <c:pt idx="39">
                  <c:v> AZ</c:v>
                </c:pt>
              </c:strCache>
            </c:strRef>
          </c:cat>
          <c:val>
            <c:numRef>
              <c:f>Salarybystate!$B$2:$B$41</c:f>
              <c:numCache>
                <c:formatCode>"$"#,##0.00;[Red]"$"#,##0.00</c:formatCode>
                <c:ptCount val="40"/>
                <c:pt idx="0">
                  <c:v>171.5</c:v>
                </c:pt>
                <c:pt idx="1">
                  <c:v>166.75</c:v>
                </c:pt>
                <c:pt idx="2">
                  <c:v>164.5</c:v>
                </c:pt>
                <c:pt idx="3">
                  <c:v>163.5</c:v>
                </c:pt>
                <c:pt idx="4">
                  <c:v>148.16666666666666</c:v>
                </c:pt>
                <c:pt idx="5">
                  <c:v>143.5</c:v>
                </c:pt>
                <c:pt idx="6">
                  <c:v>133.75</c:v>
                </c:pt>
                <c:pt idx="7">
                  <c:v>132.83333333333334</c:v>
                </c:pt>
                <c:pt idx="8">
                  <c:v>132.46153846153845</c:v>
                </c:pt>
                <c:pt idx="9">
                  <c:v>120.08333333333333</c:v>
                </c:pt>
                <c:pt idx="10">
                  <c:v>117.8</c:v>
                </c:pt>
                <c:pt idx="11">
                  <c:v>116.5625</c:v>
                </c:pt>
                <c:pt idx="12">
                  <c:v>116.0625</c:v>
                </c:pt>
                <c:pt idx="13">
                  <c:v>115.64285714285714</c:v>
                </c:pt>
                <c:pt idx="14">
                  <c:v>114.07142857142857</c:v>
                </c:pt>
                <c:pt idx="15">
                  <c:v>114</c:v>
                </c:pt>
                <c:pt idx="16">
                  <c:v>110.30769230769231</c:v>
                </c:pt>
                <c:pt idx="17">
                  <c:v>110</c:v>
                </c:pt>
                <c:pt idx="18">
                  <c:v>107.0625</c:v>
                </c:pt>
                <c:pt idx="19">
                  <c:v>106.70689655172414</c:v>
                </c:pt>
                <c:pt idx="20">
                  <c:v>105.5</c:v>
                </c:pt>
                <c:pt idx="21">
                  <c:v>104.89024390243902</c:v>
                </c:pt>
                <c:pt idx="22">
                  <c:v>104.5</c:v>
                </c:pt>
                <c:pt idx="23">
                  <c:v>101.21428571428571</c:v>
                </c:pt>
                <c:pt idx="24">
                  <c:v>100.91515151515152</c:v>
                </c:pt>
                <c:pt idx="25">
                  <c:v>99.901960784313729</c:v>
                </c:pt>
                <c:pt idx="26">
                  <c:v>97.833333333333329</c:v>
                </c:pt>
                <c:pt idx="27">
                  <c:v>96.554054054054049</c:v>
                </c:pt>
                <c:pt idx="28">
                  <c:v>96.523529411764713</c:v>
                </c:pt>
                <c:pt idx="29">
                  <c:v>95.65</c:v>
                </c:pt>
                <c:pt idx="30">
                  <c:v>95</c:v>
                </c:pt>
                <c:pt idx="31">
                  <c:v>94.985294117647058</c:v>
                </c:pt>
                <c:pt idx="32">
                  <c:v>94.785714285714292</c:v>
                </c:pt>
                <c:pt idx="33">
                  <c:v>94.736842105263165</c:v>
                </c:pt>
                <c:pt idx="34">
                  <c:v>92.1875</c:v>
                </c:pt>
                <c:pt idx="35">
                  <c:v>90.941176470588232</c:v>
                </c:pt>
                <c:pt idx="36">
                  <c:v>89.54</c:v>
                </c:pt>
                <c:pt idx="37">
                  <c:v>88.357142857142861</c:v>
                </c:pt>
                <c:pt idx="38">
                  <c:v>88</c:v>
                </c:pt>
                <c:pt idx="39">
                  <c:v>84.727272727272734</c:v>
                </c:pt>
              </c:numCache>
            </c:numRef>
          </c:val>
          <c:smooth val="0"/>
          <c:extLst>
            <c:ext xmlns:c16="http://schemas.microsoft.com/office/drawing/2014/chart" uri="{C3380CC4-5D6E-409C-BE32-E72D297353CC}">
              <c16:uniqueId val="{00000000-A283-BF48-9C05-5102B3676176}"/>
            </c:ext>
          </c:extLst>
        </c:ser>
        <c:ser>
          <c:idx val="1"/>
          <c:order val="1"/>
          <c:tx>
            <c:strRef>
              <c:f>Salarybystate!$C$1</c:f>
              <c:strCache>
                <c:ptCount val="1"/>
                <c:pt idx="0">
                  <c:v>Min of AnnualAverageSalary (in thousand)</c:v>
                </c:pt>
              </c:strCache>
            </c:strRef>
          </c:tx>
          <c:spPr>
            <a:ln w="28575" cap="rnd">
              <a:solidFill>
                <a:srgbClr val="FF0000"/>
              </a:solidFill>
              <a:round/>
            </a:ln>
            <a:effectLst/>
          </c:spPr>
          <c:marker>
            <c:symbol val="none"/>
          </c:marker>
          <c:cat>
            <c:strRef>
              <c:f>Salarybystate!$A$2:$A$41</c:f>
              <c:strCache>
                <c:ptCount val="40"/>
                <c:pt idx="0">
                  <c:v> AK</c:v>
                </c:pt>
                <c:pt idx="1">
                  <c:v> ID</c:v>
                </c:pt>
                <c:pt idx="2">
                  <c:v> RI</c:v>
                </c:pt>
                <c:pt idx="3">
                  <c:v> MN</c:v>
                </c:pt>
                <c:pt idx="4">
                  <c:v> LA</c:v>
                </c:pt>
                <c:pt idx="5">
                  <c:v> SC</c:v>
                </c:pt>
                <c:pt idx="6">
                  <c:v> NE</c:v>
                </c:pt>
                <c:pt idx="7">
                  <c:v> OR</c:v>
                </c:pt>
                <c:pt idx="8">
                  <c:v> NJ</c:v>
                </c:pt>
                <c:pt idx="9">
                  <c:v> MI</c:v>
                </c:pt>
                <c:pt idx="10">
                  <c:v> KY</c:v>
                </c:pt>
                <c:pt idx="11">
                  <c:v> WI</c:v>
                </c:pt>
                <c:pt idx="12">
                  <c:v> DC</c:v>
                </c:pt>
                <c:pt idx="13">
                  <c:v> MO</c:v>
                </c:pt>
                <c:pt idx="14">
                  <c:v> IN</c:v>
                </c:pt>
                <c:pt idx="15">
                  <c:v> CT</c:v>
                </c:pt>
                <c:pt idx="16">
                  <c:v> FL</c:v>
                </c:pt>
                <c:pt idx="17">
                  <c:v> NM</c:v>
                </c:pt>
                <c:pt idx="18">
                  <c:v> CO</c:v>
                </c:pt>
                <c:pt idx="19">
                  <c:v> TX</c:v>
                </c:pt>
                <c:pt idx="20">
                  <c:v> PR</c:v>
                </c:pt>
                <c:pt idx="21">
                  <c:v> VA</c:v>
                </c:pt>
                <c:pt idx="22">
                  <c:v> IA</c:v>
                </c:pt>
                <c:pt idx="23">
                  <c:v> GA</c:v>
                </c:pt>
                <c:pt idx="24">
                  <c:v> CA</c:v>
                </c:pt>
                <c:pt idx="25">
                  <c:v> MA</c:v>
                </c:pt>
                <c:pt idx="26">
                  <c:v> KS</c:v>
                </c:pt>
                <c:pt idx="27">
                  <c:v> IL</c:v>
                </c:pt>
                <c:pt idx="28">
                  <c:v> NY</c:v>
                </c:pt>
                <c:pt idx="29">
                  <c:v> OH</c:v>
                </c:pt>
                <c:pt idx="30">
                  <c:v> AL</c:v>
                </c:pt>
                <c:pt idx="31">
                  <c:v> PA</c:v>
                </c:pt>
                <c:pt idx="32">
                  <c:v> WA</c:v>
                </c:pt>
                <c:pt idx="33">
                  <c:v> NC</c:v>
                </c:pt>
                <c:pt idx="34">
                  <c:v> UT</c:v>
                </c:pt>
                <c:pt idx="35">
                  <c:v> TN</c:v>
                </c:pt>
                <c:pt idx="36">
                  <c:v> MD</c:v>
                </c:pt>
                <c:pt idx="37">
                  <c:v>Not Available</c:v>
                </c:pt>
                <c:pt idx="38">
                  <c:v> DE</c:v>
                </c:pt>
                <c:pt idx="39">
                  <c:v> AZ</c:v>
                </c:pt>
              </c:strCache>
            </c:strRef>
          </c:cat>
          <c:val>
            <c:numRef>
              <c:f>Salarybystate!$C$2:$C$41</c:f>
              <c:numCache>
                <c:formatCode>"$"#,##0.00;[Red]"$"#,##0.00</c:formatCode>
                <c:ptCount val="40"/>
                <c:pt idx="0">
                  <c:v>171.5</c:v>
                </c:pt>
                <c:pt idx="1">
                  <c:v>153.5</c:v>
                </c:pt>
                <c:pt idx="2">
                  <c:v>164.5</c:v>
                </c:pt>
                <c:pt idx="3">
                  <c:v>155</c:v>
                </c:pt>
                <c:pt idx="4">
                  <c:v>53.5</c:v>
                </c:pt>
                <c:pt idx="5">
                  <c:v>143.5</c:v>
                </c:pt>
                <c:pt idx="6">
                  <c:v>77.5</c:v>
                </c:pt>
                <c:pt idx="7">
                  <c:v>98</c:v>
                </c:pt>
                <c:pt idx="8">
                  <c:v>69.5</c:v>
                </c:pt>
                <c:pt idx="9">
                  <c:v>60</c:v>
                </c:pt>
                <c:pt idx="10">
                  <c:v>84</c:v>
                </c:pt>
                <c:pt idx="11">
                  <c:v>43</c:v>
                </c:pt>
                <c:pt idx="12">
                  <c:v>61</c:v>
                </c:pt>
                <c:pt idx="13">
                  <c:v>69.5</c:v>
                </c:pt>
                <c:pt idx="14">
                  <c:v>49</c:v>
                </c:pt>
                <c:pt idx="15">
                  <c:v>72</c:v>
                </c:pt>
                <c:pt idx="16">
                  <c:v>51</c:v>
                </c:pt>
                <c:pt idx="17">
                  <c:v>110</c:v>
                </c:pt>
                <c:pt idx="18">
                  <c:v>53.5</c:v>
                </c:pt>
                <c:pt idx="19">
                  <c:v>29.5</c:v>
                </c:pt>
                <c:pt idx="20">
                  <c:v>105.5</c:v>
                </c:pt>
                <c:pt idx="21">
                  <c:v>27</c:v>
                </c:pt>
                <c:pt idx="22">
                  <c:v>74</c:v>
                </c:pt>
                <c:pt idx="23">
                  <c:v>48.5</c:v>
                </c:pt>
                <c:pt idx="24">
                  <c:v>43</c:v>
                </c:pt>
                <c:pt idx="25">
                  <c:v>37.5</c:v>
                </c:pt>
                <c:pt idx="26">
                  <c:v>65</c:v>
                </c:pt>
                <c:pt idx="27">
                  <c:v>27</c:v>
                </c:pt>
                <c:pt idx="28">
                  <c:v>39.5</c:v>
                </c:pt>
                <c:pt idx="29">
                  <c:v>15.5</c:v>
                </c:pt>
                <c:pt idx="30">
                  <c:v>70.5</c:v>
                </c:pt>
                <c:pt idx="31">
                  <c:v>40.5</c:v>
                </c:pt>
                <c:pt idx="32">
                  <c:v>56.5</c:v>
                </c:pt>
                <c:pt idx="33">
                  <c:v>48.5</c:v>
                </c:pt>
                <c:pt idx="34">
                  <c:v>43</c:v>
                </c:pt>
                <c:pt idx="35">
                  <c:v>40</c:v>
                </c:pt>
                <c:pt idx="36">
                  <c:v>37.5</c:v>
                </c:pt>
                <c:pt idx="37">
                  <c:v>41</c:v>
                </c:pt>
                <c:pt idx="38">
                  <c:v>43</c:v>
                </c:pt>
                <c:pt idx="39">
                  <c:v>54</c:v>
                </c:pt>
              </c:numCache>
            </c:numRef>
          </c:val>
          <c:smooth val="0"/>
          <c:extLst>
            <c:ext xmlns:c16="http://schemas.microsoft.com/office/drawing/2014/chart" uri="{C3380CC4-5D6E-409C-BE32-E72D297353CC}">
              <c16:uniqueId val="{00000001-A283-BF48-9C05-5102B3676176}"/>
            </c:ext>
          </c:extLst>
        </c:ser>
        <c:ser>
          <c:idx val="2"/>
          <c:order val="2"/>
          <c:tx>
            <c:strRef>
              <c:f>Salarybystate!$D$1</c:f>
              <c:strCache>
                <c:ptCount val="1"/>
                <c:pt idx="0">
                  <c:v>Max of AnnualAverageSalary (in thousand)</c:v>
                </c:pt>
              </c:strCache>
            </c:strRef>
          </c:tx>
          <c:spPr>
            <a:ln w="28575" cap="rnd">
              <a:solidFill>
                <a:schemeClr val="accent3"/>
              </a:solidFill>
              <a:round/>
            </a:ln>
            <a:effectLst/>
          </c:spPr>
          <c:marker>
            <c:symbol val="none"/>
          </c:marker>
          <c:cat>
            <c:strRef>
              <c:f>Salarybystate!$A$2:$A$41</c:f>
              <c:strCache>
                <c:ptCount val="40"/>
                <c:pt idx="0">
                  <c:v> AK</c:v>
                </c:pt>
                <c:pt idx="1">
                  <c:v> ID</c:v>
                </c:pt>
                <c:pt idx="2">
                  <c:v> RI</c:v>
                </c:pt>
                <c:pt idx="3">
                  <c:v> MN</c:v>
                </c:pt>
                <c:pt idx="4">
                  <c:v> LA</c:v>
                </c:pt>
                <c:pt idx="5">
                  <c:v> SC</c:v>
                </c:pt>
                <c:pt idx="6">
                  <c:v> NE</c:v>
                </c:pt>
                <c:pt idx="7">
                  <c:v> OR</c:v>
                </c:pt>
                <c:pt idx="8">
                  <c:v> NJ</c:v>
                </c:pt>
                <c:pt idx="9">
                  <c:v> MI</c:v>
                </c:pt>
                <c:pt idx="10">
                  <c:v> KY</c:v>
                </c:pt>
                <c:pt idx="11">
                  <c:v> WI</c:v>
                </c:pt>
                <c:pt idx="12">
                  <c:v> DC</c:v>
                </c:pt>
                <c:pt idx="13">
                  <c:v> MO</c:v>
                </c:pt>
                <c:pt idx="14">
                  <c:v> IN</c:v>
                </c:pt>
                <c:pt idx="15">
                  <c:v> CT</c:v>
                </c:pt>
                <c:pt idx="16">
                  <c:v> FL</c:v>
                </c:pt>
                <c:pt idx="17">
                  <c:v> NM</c:v>
                </c:pt>
                <c:pt idx="18">
                  <c:v> CO</c:v>
                </c:pt>
                <c:pt idx="19">
                  <c:v> TX</c:v>
                </c:pt>
                <c:pt idx="20">
                  <c:v> PR</c:v>
                </c:pt>
                <c:pt idx="21">
                  <c:v> VA</c:v>
                </c:pt>
                <c:pt idx="22">
                  <c:v> IA</c:v>
                </c:pt>
                <c:pt idx="23">
                  <c:v> GA</c:v>
                </c:pt>
                <c:pt idx="24">
                  <c:v> CA</c:v>
                </c:pt>
                <c:pt idx="25">
                  <c:v> MA</c:v>
                </c:pt>
                <c:pt idx="26">
                  <c:v> KS</c:v>
                </c:pt>
                <c:pt idx="27">
                  <c:v> IL</c:v>
                </c:pt>
                <c:pt idx="28">
                  <c:v> NY</c:v>
                </c:pt>
                <c:pt idx="29">
                  <c:v> OH</c:v>
                </c:pt>
                <c:pt idx="30">
                  <c:v> AL</c:v>
                </c:pt>
                <c:pt idx="31">
                  <c:v> PA</c:v>
                </c:pt>
                <c:pt idx="32">
                  <c:v> WA</c:v>
                </c:pt>
                <c:pt idx="33">
                  <c:v> NC</c:v>
                </c:pt>
                <c:pt idx="34">
                  <c:v> UT</c:v>
                </c:pt>
                <c:pt idx="35">
                  <c:v> TN</c:v>
                </c:pt>
                <c:pt idx="36">
                  <c:v> MD</c:v>
                </c:pt>
                <c:pt idx="37">
                  <c:v>Not Available</c:v>
                </c:pt>
                <c:pt idx="38">
                  <c:v> DE</c:v>
                </c:pt>
                <c:pt idx="39">
                  <c:v> AZ</c:v>
                </c:pt>
              </c:strCache>
            </c:strRef>
          </c:cat>
          <c:val>
            <c:numRef>
              <c:f>Salarybystate!$D$2:$D$41</c:f>
              <c:numCache>
                <c:formatCode>"$"#,##0.00;[Red]"$"#,##0.00</c:formatCode>
                <c:ptCount val="40"/>
                <c:pt idx="0">
                  <c:v>171.5</c:v>
                </c:pt>
                <c:pt idx="1">
                  <c:v>180</c:v>
                </c:pt>
                <c:pt idx="2">
                  <c:v>164.5</c:v>
                </c:pt>
                <c:pt idx="3">
                  <c:v>172</c:v>
                </c:pt>
                <c:pt idx="4">
                  <c:v>254</c:v>
                </c:pt>
                <c:pt idx="5">
                  <c:v>143.5</c:v>
                </c:pt>
                <c:pt idx="6">
                  <c:v>173</c:v>
                </c:pt>
                <c:pt idx="7">
                  <c:v>162</c:v>
                </c:pt>
                <c:pt idx="8">
                  <c:v>221.5</c:v>
                </c:pt>
                <c:pt idx="9">
                  <c:v>164</c:v>
                </c:pt>
                <c:pt idx="10">
                  <c:v>173</c:v>
                </c:pt>
                <c:pt idx="11">
                  <c:v>254</c:v>
                </c:pt>
                <c:pt idx="12">
                  <c:v>154.5</c:v>
                </c:pt>
                <c:pt idx="13">
                  <c:v>162</c:v>
                </c:pt>
                <c:pt idx="14">
                  <c:v>205</c:v>
                </c:pt>
                <c:pt idx="15">
                  <c:v>154.5</c:v>
                </c:pt>
                <c:pt idx="16">
                  <c:v>237.5</c:v>
                </c:pt>
                <c:pt idx="17">
                  <c:v>110</c:v>
                </c:pt>
                <c:pt idx="18">
                  <c:v>205</c:v>
                </c:pt>
                <c:pt idx="19">
                  <c:v>232.5</c:v>
                </c:pt>
                <c:pt idx="20">
                  <c:v>105.5</c:v>
                </c:pt>
                <c:pt idx="21">
                  <c:v>194</c:v>
                </c:pt>
                <c:pt idx="22">
                  <c:v>150.5</c:v>
                </c:pt>
                <c:pt idx="23">
                  <c:v>225</c:v>
                </c:pt>
                <c:pt idx="24">
                  <c:v>194.5</c:v>
                </c:pt>
                <c:pt idx="25">
                  <c:v>225</c:v>
                </c:pt>
                <c:pt idx="26">
                  <c:v>129.5</c:v>
                </c:pt>
                <c:pt idx="27">
                  <c:v>194.5</c:v>
                </c:pt>
                <c:pt idx="28">
                  <c:v>254</c:v>
                </c:pt>
                <c:pt idx="29">
                  <c:v>194</c:v>
                </c:pt>
                <c:pt idx="30">
                  <c:v>134.5</c:v>
                </c:pt>
                <c:pt idx="31">
                  <c:v>163.5</c:v>
                </c:pt>
                <c:pt idx="32">
                  <c:v>148</c:v>
                </c:pt>
                <c:pt idx="33">
                  <c:v>161.5</c:v>
                </c:pt>
                <c:pt idx="34">
                  <c:v>172</c:v>
                </c:pt>
                <c:pt idx="35">
                  <c:v>167.5</c:v>
                </c:pt>
                <c:pt idx="36">
                  <c:v>205</c:v>
                </c:pt>
                <c:pt idx="37">
                  <c:v>162</c:v>
                </c:pt>
                <c:pt idx="38">
                  <c:v>147</c:v>
                </c:pt>
                <c:pt idx="39">
                  <c:v>134.5</c:v>
                </c:pt>
              </c:numCache>
            </c:numRef>
          </c:val>
          <c:smooth val="0"/>
          <c:extLst>
            <c:ext xmlns:c16="http://schemas.microsoft.com/office/drawing/2014/chart" uri="{C3380CC4-5D6E-409C-BE32-E72D297353CC}">
              <c16:uniqueId val="{00000002-A283-BF48-9C05-5102B3676176}"/>
            </c:ext>
          </c:extLst>
        </c:ser>
        <c:dLbls>
          <c:showLegendKey val="0"/>
          <c:showVal val="0"/>
          <c:showCatName val="0"/>
          <c:showSerName val="0"/>
          <c:showPercent val="0"/>
          <c:showBubbleSize val="0"/>
        </c:dLbls>
        <c:smooth val="0"/>
        <c:axId val="52913744"/>
        <c:axId val="44419920"/>
      </c:line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Black" panose="020B0604020202020204" pitchFamily="34" charset="0"/>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algn="ctr" rotWithShape="0">
            <a:schemeClr val="bg1"/>
          </a:outerShdw>
        </a:effectLst>
      </c:spPr>
    </c:plotArea>
    <c:legend>
      <c:legendPos val="t"/>
      <c:layout>
        <c:manualLayout>
          <c:xMode val="edge"/>
          <c:yMode val="edge"/>
          <c:x val="0.46478646927336648"/>
          <c:y val="6.3516345476270733E-2"/>
          <c:w val="0.51479219787255559"/>
          <c:h val="9.8751968503937013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rial Black" panose="020B06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[glassdoor_jobs.xlsx]Revenue!PivotTable2</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Data Science Job Demands By Company's Revenue </a:t>
            </a:r>
            <a:r>
              <a:rPr lang="en-US" sz="1400" b="1" i="0" u="none" strike="noStrike" baseline="0"/>
              <a:t> </a:t>
            </a:r>
            <a:endParaRPr lang="en-US" b="1"/>
          </a:p>
        </c:rich>
      </c:tx>
      <c:layout>
        <c:manualLayout>
          <c:xMode val="edge"/>
          <c:yMode val="edge"/>
          <c:x val="0.26872042534205187"/>
          <c:y val="2.76097623552804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29668737280641E-2"/>
          <c:y val="0.14076160738528373"/>
          <c:w val="0.89771480317656738"/>
          <c:h val="0.35579879023742716"/>
        </c:manualLayout>
      </c:layout>
      <c:barChart>
        <c:barDir val="col"/>
        <c:grouping val="clustered"/>
        <c:varyColors val="0"/>
        <c:ser>
          <c:idx val="0"/>
          <c:order val="0"/>
          <c:tx>
            <c:strRef>
              <c:f>Revenue!$B$1</c:f>
              <c:strCache>
                <c:ptCount val="1"/>
                <c:pt idx="0">
                  <c:v>Total</c:v>
                </c:pt>
              </c:strCache>
            </c:strRef>
          </c:tx>
          <c:spPr>
            <a:solidFill>
              <a:srgbClr val="FFC000"/>
            </a:solidFill>
            <a:ln>
              <a:noFill/>
            </a:ln>
            <a:effectLst/>
          </c:spPr>
          <c:invertIfNegative val="0"/>
          <c:cat>
            <c:strRef>
              <c:f>Revenue!$A$2:$A$15</c:f>
              <c:strCache>
                <c:ptCount val="14"/>
                <c:pt idx="0">
                  <c:v>Unknown / Non-Applicable</c:v>
                </c:pt>
                <c:pt idx="1">
                  <c:v>$10+ billion (USD)</c:v>
                </c:pt>
                <c:pt idx="2">
                  <c:v>$100 to $500 million (USD)</c:v>
                </c:pt>
                <c:pt idx="3">
                  <c:v>$1 to $2 billion (USD)</c:v>
                </c:pt>
                <c:pt idx="4">
                  <c:v>$500 million to $1 billion (USD)</c:v>
                </c:pt>
                <c:pt idx="5">
                  <c:v>$50 to $100 million (USD)</c:v>
                </c:pt>
                <c:pt idx="6">
                  <c:v>$25 to $50 million (USD)</c:v>
                </c:pt>
                <c:pt idx="7">
                  <c:v>$2 to $5 billion (USD)</c:v>
                </c:pt>
                <c:pt idx="8">
                  <c:v>$10 to $25 million (USD)</c:v>
                </c:pt>
                <c:pt idx="9">
                  <c:v>$5 to $10 billion (USD)</c:v>
                </c:pt>
                <c:pt idx="10">
                  <c:v>$5 to $10 million (USD)</c:v>
                </c:pt>
                <c:pt idx="11">
                  <c:v>$1 to $5 million (USD)</c:v>
                </c:pt>
                <c:pt idx="12">
                  <c:v>Less than $1 million (USD)</c:v>
                </c:pt>
                <c:pt idx="13">
                  <c:v>Not Available</c:v>
                </c:pt>
              </c:strCache>
            </c:strRef>
          </c:cat>
          <c:val>
            <c:numRef>
              <c:f>Revenue!$B$2:$B$15</c:f>
              <c:numCache>
                <c:formatCode>0;[Red]0</c:formatCode>
                <c:ptCount val="14"/>
                <c:pt idx="0">
                  <c:v>203</c:v>
                </c:pt>
                <c:pt idx="1">
                  <c:v>124</c:v>
                </c:pt>
                <c:pt idx="2">
                  <c:v>91</c:v>
                </c:pt>
                <c:pt idx="3">
                  <c:v>60</c:v>
                </c:pt>
                <c:pt idx="4">
                  <c:v>57</c:v>
                </c:pt>
                <c:pt idx="5">
                  <c:v>46</c:v>
                </c:pt>
                <c:pt idx="6">
                  <c:v>40</c:v>
                </c:pt>
                <c:pt idx="7">
                  <c:v>39</c:v>
                </c:pt>
                <c:pt idx="8">
                  <c:v>32</c:v>
                </c:pt>
                <c:pt idx="9">
                  <c:v>19</c:v>
                </c:pt>
                <c:pt idx="10">
                  <c:v>18</c:v>
                </c:pt>
                <c:pt idx="11">
                  <c:v>8</c:v>
                </c:pt>
                <c:pt idx="12">
                  <c:v>4</c:v>
                </c:pt>
                <c:pt idx="13">
                  <c:v>1</c:v>
                </c:pt>
              </c:numCache>
            </c:numRef>
          </c:val>
          <c:extLst>
            <c:ext xmlns:c16="http://schemas.microsoft.com/office/drawing/2014/chart" uri="{C3380CC4-5D6E-409C-BE32-E72D297353CC}">
              <c16:uniqueId val="{00000000-7C58-9D44-B7A4-FD4FCCBFC2A4}"/>
            </c:ext>
          </c:extLst>
        </c:ser>
        <c:dLbls>
          <c:showLegendKey val="0"/>
          <c:showVal val="0"/>
          <c:showCatName val="0"/>
          <c:showSerName val="0"/>
          <c:showPercent val="0"/>
          <c:showBubbleSize val="0"/>
        </c:dLbls>
        <c:gapWidth val="2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[glassdoor_jobs.xlsx]Ownership!PivotTable2</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Data Science Job Demands By Type of Ownership </a:t>
            </a:r>
            <a:r>
              <a:rPr lang="en-US" sz="1400" b="1" i="0" u="none" strike="noStrike" baseline="0"/>
              <a:t> </a:t>
            </a:r>
            <a:endParaRPr lang="en-US" b="1"/>
          </a:p>
        </c:rich>
      </c:tx>
      <c:layout>
        <c:manualLayout>
          <c:xMode val="edge"/>
          <c:yMode val="edge"/>
          <c:x val="0.27086054728521025"/>
          <c:y val="3.6632274413974128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A44D"/>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A44D"/>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A44D"/>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25532458138273E-2"/>
          <c:y val="9.8834760484483072E-2"/>
          <c:w val="0.86682296271472414"/>
          <c:h val="0.69324490845792175"/>
        </c:manualLayout>
      </c:layout>
      <c:barChart>
        <c:barDir val="col"/>
        <c:grouping val="clustered"/>
        <c:varyColors val="0"/>
        <c:ser>
          <c:idx val="0"/>
          <c:order val="0"/>
          <c:tx>
            <c:strRef>
              <c:f>Ownership!$B$1</c:f>
              <c:strCache>
                <c:ptCount val="1"/>
                <c:pt idx="0">
                  <c:v>Total</c:v>
                </c:pt>
              </c:strCache>
            </c:strRef>
          </c:tx>
          <c:spPr>
            <a:solidFill>
              <a:srgbClr val="FFA44D"/>
            </a:solidFill>
            <a:ln>
              <a:solidFill>
                <a:schemeClr val="accent1"/>
              </a:solidFill>
            </a:ln>
            <a:effectLst/>
          </c:spPr>
          <c:invertIfNegative val="0"/>
          <c:cat>
            <c:strRef>
              <c:f>Ownership!$A$2:$A$12</c:f>
              <c:strCache>
                <c:ptCount val="11"/>
                <c:pt idx="0">
                  <c:v>Company - Private</c:v>
                </c:pt>
                <c:pt idx="1">
                  <c:v>Company - Public</c:v>
                </c:pt>
                <c:pt idx="2">
                  <c:v>Nonprofit Organization</c:v>
                </c:pt>
                <c:pt idx="3">
                  <c:v>Subsidiary or Business Segment</c:v>
                </c:pt>
                <c:pt idx="4">
                  <c:v>Hospital</c:v>
                </c:pt>
                <c:pt idx="5">
                  <c:v>Government</c:v>
                </c:pt>
                <c:pt idx="6">
                  <c:v>College / University</c:v>
                </c:pt>
                <c:pt idx="7">
                  <c:v>Other Organization</c:v>
                </c:pt>
                <c:pt idx="8">
                  <c:v>School / School District</c:v>
                </c:pt>
                <c:pt idx="9">
                  <c:v>Unknown</c:v>
                </c:pt>
                <c:pt idx="10">
                  <c:v>Not Available</c:v>
                </c:pt>
              </c:strCache>
            </c:strRef>
          </c:cat>
          <c:val>
            <c:numRef>
              <c:f>Ownership!$B$2:$B$12</c:f>
              <c:numCache>
                <c:formatCode>0;[Red]0</c:formatCode>
                <c:ptCount val="11"/>
                <c:pt idx="0">
                  <c:v>410</c:v>
                </c:pt>
                <c:pt idx="1">
                  <c:v>193</c:v>
                </c:pt>
                <c:pt idx="2">
                  <c:v>55</c:v>
                </c:pt>
                <c:pt idx="3">
                  <c:v>34</c:v>
                </c:pt>
                <c:pt idx="4">
                  <c:v>15</c:v>
                </c:pt>
                <c:pt idx="5">
                  <c:v>15</c:v>
                </c:pt>
                <c:pt idx="6">
                  <c:v>13</c:v>
                </c:pt>
                <c:pt idx="7">
                  <c:v>3</c:v>
                </c:pt>
                <c:pt idx="8">
                  <c:v>2</c:v>
                </c:pt>
                <c:pt idx="9">
                  <c:v>1</c:v>
                </c:pt>
                <c:pt idx="10">
                  <c:v>1</c:v>
                </c:pt>
              </c:numCache>
            </c:numRef>
          </c:val>
          <c:extLst>
            <c:ext xmlns:c16="http://schemas.microsoft.com/office/drawing/2014/chart" uri="{C3380CC4-5D6E-409C-BE32-E72D297353CC}">
              <c16:uniqueId val="{00000000-0188-D64D-B39F-0332B904B15A}"/>
            </c:ext>
          </c:extLst>
        </c:ser>
        <c:dLbls>
          <c:showLegendKey val="0"/>
          <c:showVal val="0"/>
          <c:showCatName val="0"/>
          <c:showSerName val="0"/>
          <c:showPercent val="0"/>
          <c:showBubbleSize val="0"/>
        </c:dLbls>
        <c:gapWidth val="20"/>
        <c:overlap val="-29"/>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j-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sx="109000" sy="109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[glassdoor_jobs.xlsx]CompanySize!PivotTable2</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Data Science Job Demands By Company Size </a:t>
            </a:r>
            <a:r>
              <a:rPr lang="en-US" sz="1400" b="1" i="0" u="none" strike="noStrike" baseline="0"/>
              <a:t> </a:t>
            </a:r>
            <a:endParaRPr lang="en-US" b="1"/>
          </a:p>
        </c:rich>
      </c:tx>
      <c:layout>
        <c:manualLayout>
          <c:xMode val="edge"/>
          <c:yMode val="edge"/>
          <c:x val="0.26872042534205187"/>
          <c:y val="2.76097623552804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76367067019849E-2"/>
          <c:y val="0.11542199352846662"/>
          <c:w val="0.86682296271472414"/>
          <c:h val="0.43941344616405698"/>
        </c:manualLayout>
      </c:layout>
      <c:barChart>
        <c:barDir val="col"/>
        <c:grouping val="clustered"/>
        <c:varyColors val="0"/>
        <c:ser>
          <c:idx val="0"/>
          <c:order val="0"/>
          <c:tx>
            <c:strRef>
              <c:f>CompanySize!$B$1</c:f>
              <c:strCache>
                <c:ptCount val="1"/>
                <c:pt idx="0">
                  <c:v>Total</c:v>
                </c:pt>
              </c:strCache>
            </c:strRef>
          </c:tx>
          <c:spPr>
            <a:solidFill>
              <a:schemeClr val="accent1"/>
            </a:solidFill>
            <a:ln>
              <a:noFill/>
            </a:ln>
            <a:effectLst/>
          </c:spPr>
          <c:invertIfNegative val="0"/>
          <c:cat>
            <c:strRef>
              <c:f>CompanySize!$A$2:$A$10</c:f>
              <c:strCache>
                <c:ptCount val="9"/>
                <c:pt idx="0">
                  <c:v>1001 to 5000 employees</c:v>
                </c:pt>
                <c:pt idx="1">
                  <c:v>501 to 1000 employees</c:v>
                </c:pt>
                <c:pt idx="2">
                  <c:v>10000+ employees</c:v>
                </c:pt>
                <c:pt idx="3">
                  <c:v>201 to 500 employees</c:v>
                </c:pt>
                <c:pt idx="4">
                  <c:v>51 to 200 employees</c:v>
                </c:pt>
                <c:pt idx="5">
                  <c:v>5001 to 10000 employees</c:v>
                </c:pt>
                <c:pt idx="6">
                  <c:v>1 to 50 employees</c:v>
                </c:pt>
                <c:pt idx="7">
                  <c:v>Unknown</c:v>
                </c:pt>
                <c:pt idx="8">
                  <c:v>Not Available</c:v>
                </c:pt>
              </c:strCache>
            </c:strRef>
          </c:cat>
          <c:val>
            <c:numRef>
              <c:f>CompanySize!$B$2:$B$10</c:f>
              <c:numCache>
                <c:formatCode>0;[Red]0</c:formatCode>
                <c:ptCount val="9"/>
                <c:pt idx="0">
                  <c:v>150</c:v>
                </c:pt>
                <c:pt idx="1">
                  <c:v>134</c:v>
                </c:pt>
                <c:pt idx="2">
                  <c:v>130</c:v>
                </c:pt>
                <c:pt idx="3">
                  <c:v>117</c:v>
                </c:pt>
                <c:pt idx="4">
                  <c:v>94</c:v>
                </c:pt>
                <c:pt idx="5">
                  <c:v>76</c:v>
                </c:pt>
                <c:pt idx="6">
                  <c:v>31</c:v>
                </c:pt>
                <c:pt idx="7">
                  <c:v>9</c:v>
                </c:pt>
                <c:pt idx="8">
                  <c:v>1</c:v>
                </c:pt>
              </c:numCache>
            </c:numRef>
          </c:val>
          <c:extLst>
            <c:ext xmlns:c16="http://schemas.microsoft.com/office/drawing/2014/chart" uri="{C3380CC4-5D6E-409C-BE32-E72D297353CC}">
              <c16:uniqueId val="{00000000-7325-834C-A4AF-D94D041AA375}"/>
            </c:ext>
          </c:extLst>
        </c:ser>
        <c:dLbls>
          <c:showLegendKey val="0"/>
          <c:showVal val="0"/>
          <c:showCatName val="0"/>
          <c:showSerName val="0"/>
          <c:showPercent val="0"/>
          <c:showBubbleSize val="0"/>
        </c:dLbls>
        <c:gapWidth val="2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accent1">
              <a:alpha val="95000"/>
            </a:schemeClr>
          </a:solid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[glassdoor_jobs.xlsx]Sheet14!PivotTable2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Data Science Positions </a:t>
            </a:r>
            <a:r>
              <a:rPr lang="en-US" sz="1400" b="1" i="0" u="none" strike="noStrike" baseline="0"/>
              <a:t> </a:t>
            </a:r>
            <a:endParaRPr lang="en-US" b="1"/>
          </a:p>
        </c:rich>
      </c:tx>
      <c:layout>
        <c:manualLayout>
          <c:xMode val="edge"/>
          <c:yMode val="edge"/>
          <c:x val="0.26239385595223041"/>
          <c:y val="4.564807909852358E-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64446534508952E-2"/>
          <c:y val="0.10492490522018082"/>
          <c:w val="0.86684853250698068"/>
          <c:h val="0.40109926991884637"/>
        </c:manualLayout>
      </c:layout>
      <c:barChart>
        <c:barDir val="col"/>
        <c:grouping val="clustered"/>
        <c:varyColors val="0"/>
        <c:ser>
          <c:idx val="0"/>
          <c:order val="0"/>
          <c:tx>
            <c:strRef>
              <c:f>Sheet14!$B$1</c:f>
              <c:strCache>
                <c:ptCount val="1"/>
                <c:pt idx="0">
                  <c:v>Total</c:v>
                </c:pt>
              </c:strCache>
            </c:strRef>
          </c:tx>
          <c:spPr>
            <a:solidFill>
              <a:srgbClr val="FF0000"/>
            </a:solidFill>
            <a:ln>
              <a:noFill/>
            </a:ln>
            <a:effectLst/>
          </c:spPr>
          <c:invertIfNegative val="0"/>
          <c:cat>
            <c:strRef>
              <c:f>Sheet14!$A$2:$A$12</c:f>
              <c:strCache>
                <c:ptCount val="11"/>
                <c:pt idx="0">
                  <c:v>Data Scientist</c:v>
                </c:pt>
                <c:pt idx="1">
                  <c:v>Data Engineer</c:v>
                </c:pt>
                <c:pt idx="2">
                  <c:v>Senior Data Scientist</c:v>
                </c:pt>
                <c:pt idx="3">
                  <c:v>Data Analyst</c:v>
                </c:pt>
                <c:pt idx="4">
                  <c:v>Senior Data Engineer</c:v>
                </c:pt>
                <c:pt idx="5">
                  <c:v>Senior Data Analyst</c:v>
                </c:pt>
                <c:pt idx="6">
                  <c:v>Lead Data Scientist</c:v>
                </c:pt>
                <c:pt idx="7">
                  <c:v>Sr. Data Engineer</c:v>
                </c:pt>
                <c:pt idx="8">
                  <c:v>Marketing Data Analyst</c:v>
                </c:pt>
                <c:pt idx="9">
                  <c:v>Principal Data Scientist</c:v>
                </c:pt>
                <c:pt idx="10">
                  <c:v>Machine Learning Engineer</c:v>
                </c:pt>
              </c:strCache>
            </c:strRef>
          </c:cat>
          <c:val>
            <c:numRef>
              <c:f>Sheet14!$B$2:$B$12</c:f>
              <c:numCache>
                <c:formatCode>0;[Red]0</c:formatCode>
                <c:ptCount val="11"/>
                <c:pt idx="0">
                  <c:v>131</c:v>
                </c:pt>
                <c:pt idx="1">
                  <c:v>53</c:v>
                </c:pt>
                <c:pt idx="2">
                  <c:v>34</c:v>
                </c:pt>
                <c:pt idx="3">
                  <c:v>15</c:v>
                </c:pt>
                <c:pt idx="4">
                  <c:v>14</c:v>
                </c:pt>
                <c:pt idx="5">
                  <c:v>12</c:v>
                </c:pt>
                <c:pt idx="6">
                  <c:v>8</c:v>
                </c:pt>
                <c:pt idx="7">
                  <c:v>6</c:v>
                </c:pt>
                <c:pt idx="8">
                  <c:v>6</c:v>
                </c:pt>
                <c:pt idx="9">
                  <c:v>5</c:v>
                </c:pt>
                <c:pt idx="10">
                  <c:v>5</c:v>
                </c:pt>
              </c:numCache>
            </c:numRef>
          </c:val>
          <c:extLst>
            <c:ext xmlns:c16="http://schemas.microsoft.com/office/drawing/2014/chart" uri="{C3380CC4-5D6E-409C-BE32-E72D297353CC}">
              <c16:uniqueId val="{00000000-2904-8C48-9F17-9EF168702829}"/>
            </c:ext>
          </c:extLst>
        </c:ser>
        <c:dLbls>
          <c:showLegendKey val="0"/>
          <c:showVal val="0"/>
          <c:showCatName val="0"/>
          <c:showSerName val="0"/>
          <c:showPercent val="0"/>
          <c:showBubbleSize val="0"/>
        </c:dLbls>
        <c:gapWidth val="2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2913744"/>
        <c:crosses val="autoZero"/>
        <c:crossBetween val="between"/>
      </c:valAx>
      <c:spPr>
        <a:solidFill>
          <a:schemeClr val="bg1"/>
        </a:solidFill>
        <a:ln w="15875">
          <a:solidFill>
            <a:schemeClr val="tx2">
              <a:lumMod val="40000"/>
              <a:lumOff val="60000"/>
              <a:alpha val="95000"/>
            </a:schemeClr>
          </a:solid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[glassdoor_jobs.xlsx]States!PivotTable2</c:name>
    <c:fmtId val="7"/>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baseline="0"/>
              <a:t>Data Science Job Demands By State</a:t>
            </a:r>
            <a:r>
              <a:rPr lang="en-US" b="1"/>
              <a:t> </a:t>
            </a:r>
          </a:p>
        </c:rich>
      </c:tx>
      <c:layout>
        <c:manualLayout>
          <c:xMode val="edge"/>
          <c:yMode val="edge"/>
          <c:x val="0.32966147277364971"/>
          <c:y val="2.661596958174904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alpha val="57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alpha val="57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alpha val="57000"/>
                      </a:schemeClr>
                    </a:solid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alpha val="57000"/>
                      </a:schemeClr>
                    </a:solid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00753303309393E-2"/>
          <c:y val="0.11854089359519715"/>
          <c:w val="0.92521387158244695"/>
          <c:h val="0.53221633933689327"/>
        </c:manualLayout>
      </c:layout>
      <c:barChart>
        <c:barDir val="col"/>
        <c:grouping val="clustered"/>
        <c:varyColors val="0"/>
        <c:ser>
          <c:idx val="0"/>
          <c:order val="0"/>
          <c:tx>
            <c:strRef>
              <c:f>States!$B$1</c:f>
              <c:strCache>
                <c:ptCount val="1"/>
                <c:pt idx="0">
                  <c:v>Total</c:v>
                </c:pt>
              </c:strCache>
            </c:strRef>
          </c:tx>
          <c:spPr>
            <a:solidFill>
              <a:schemeClr val="accent1">
                <a:lumMod val="40000"/>
                <a:lumOff val="60000"/>
              </a:schemeClr>
            </a:solidFill>
            <a:ln>
              <a:noFill/>
            </a:ln>
            <a:effectLst/>
          </c:spPr>
          <c:invertIfNegative val="0"/>
          <c:cat>
            <c:strRef>
              <c:f>States!$A$2:$A$41</c:f>
              <c:strCache>
                <c:ptCount val="40"/>
                <c:pt idx="0">
                  <c:v> CA</c:v>
                </c:pt>
                <c:pt idx="1">
                  <c:v> MA</c:v>
                </c:pt>
                <c:pt idx="2">
                  <c:v> NY</c:v>
                </c:pt>
                <c:pt idx="3">
                  <c:v> VA</c:v>
                </c:pt>
                <c:pt idx="4">
                  <c:v> IL</c:v>
                </c:pt>
                <c:pt idx="5">
                  <c:v> PA</c:v>
                </c:pt>
                <c:pt idx="6">
                  <c:v> TX</c:v>
                </c:pt>
                <c:pt idx="7">
                  <c:v> MD</c:v>
                </c:pt>
                <c:pt idx="8">
                  <c:v> NC</c:v>
                </c:pt>
                <c:pt idx="9">
                  <c:v> TN</c:v>
                </c:pt>
                <c:pt idx="10">
                  <c:v> UT</c:v>
                </c:pt>
                <c:pt idx="11">
                  <c:v> GA</c:v>
                </c:pt>
                <c:pt idx="12">
                  <c:v> WA</c:v>
                </c:pt>
                <c:pt idx="13">
                  <c:v> NJ</c:v>
                </c:pt>
                <c:pt idx="14">
                  <c:v> FL</c:v>
                </c:pt>
                <c:pt idx="15">
                  <c:v> AZ</c:v>
                </c:pt>
                <c:pt idx="16">
                  <c:v> OH</c:v>
                </c:pt>
                <c:pt idx="17">
                  <c:v> WI</c:v>
                </c:pt>
                <c:pt idx="18">
                  <c:v> CO</c:v>
                </c:pt>
                <c:pt idx="19">
                  <c:v> DC</c:v>
                </c:pt>
                <c:pt idx="20">
                  <c:v>Not Available</c:v>
                </c:pt>
                <c:pt idx="21">
                  <c:v> IN</c:v>
                </c:pt>
                <c:pt idx="22">
                  <c:v> MO</c:v>
                </c:pt>
                <c:pt idx="23">
                  <c:v> MI</c:v>
                </c:pt>
                <c:pt idx="24">
                  <c:v> AL</c:v>
                </c:pt>
                <c:pt idx="25">
                  <c:v> DE</c:v>
                </c:pt>
                <c:pt idx="26">
                  <c:v> IA</c:v>
                </c:pt>
                <c:pt idx="27">
                  <c:v> KY</c:v>
                </c:pt>
                <c:pt idx="28">
                  <c:v> NE</c:v>
                </c:pt>
                <c:pt idx="29">
                  <c:v> CT</c:v>
                </c:pt>
                <c:pt idx="30">
                  <c:v> KS</c:v>
                </c:pt>
                <c:pt idx="31">
                  <c:v> LA</c:v>
                </c:pt>
                <c:pt idx="32">
                  <c:v> OR</c:v>
                </c:pt>
                <c:pt idx="33">
                  <c:v> MN</c:v>
                </c:pt>
                <c:pt idx="34">
                  <c:v> ID</c:v>
                </c:pt>
                <c:pt idx="35">
                  <c:v> SC</c:v>
                </c:pt>
                <c:pt idx="36">
                  <c:v> PR</c:v>
                </c:pt>
                <c:pt idx="37">
                  <c:v> NM</c:v>
                </c:pt>
                <c:pt idx="38">
                  <c:v> AK</c:v>
                </c:pt>
                <c:pt idx="39">
                  <c:v> RI</c:v>
                </c:pt>
              </c:strCache>
            </c:strRef>
          </c:cat>
          <c:val>
            <c:numRef>
              <c:f>States!$B$2:$B$41</c:f>
              <c:numCache>
                <c:formatCode>#,##0;[Red]#,##0</c:formatCode>
                <c:ptCount val="40"/>
                <c:pt idx="0">
                  <c:v>165</c:v>
                </c:pt>
                <c:pt idx="1">
                  <c:v>102</c:v>
                </c:pt>
                <c:pt idx="2">
                  <c:v>85</c:v>
                </c:pt>
                <c:pt idx="3">
                  <c:v>41</c:v>
                </c:pt>
                <c:pt idx="4">
                  <c:v>37</c:v>
                </c:pt>
                <c:pt idx="5">
                  <c:v>34</c:v>
                </c:pt>
                <c:pt idx="6">
                  <c:v>29</c:v>
                </c:pt>
                <c:pt idx="7">
                  <c:v>25</c:v>
                </c:pt>
                <c:pt idx="8">
                  <c:v>19</c:v>
                </c:pt>
                <c:pt idx="9">
                  <c:v>17</c:v>
                </c:pt>
                <c:pt idx="10">
                  <c:v>16</c:v>
                </c:pt>
                <c:pt idx="11">
                  <c:v>14</c:v>
                </c:pt>
                <c:pt idx="12">
                  <c:v>14</c:v>
                </c:pt>
                <c:pt idx="13">
                  <c:v>13</c:v>
                </c:pt>
                <c:pt idx="14">
                  <c:v>13</c:v>
                </c:pt>
                <c:pt idx="15">
                  <c:v>11</c:v>
                </c:pt>
                <c:pt idx="16">
                  <c:v>10</c:v>
                </c:pt>
                <c:pt idx="17">
                  <c:v>8</c:v>
                </c:pt>
                <c:pt idx="18">
                  <c:v>8</c:v>
                </c:pt>
                <c:pt idx="19">
                  <c:v>8</c:v>
                </c:pt>
                <c:pt idx="20">
                  <c:v>7</c:v>
                </c:pt>
                <c:pt idx="21">
                  <c:v>7</c:v>
                </c:pt>
                <c:pt idx="22">
                  <c:v>7</c:v>
                </c:pt>
                <c:pt idx="23">
                  <c:v>6</c:v>
                </c:pt>
                <c:pt idx="24">
                  <c:v>5</c:v>
                </c:pt>
                <c:pt idx="25">
                  <c:v>5</c:v>
                </c:pt>
                <c:pt idx="26">
                  <c:v>5</c:v>
                </c:pt>
                <c:pt idx="27">
                  <c:v>5</c:v>
                </c:pt>
                <c:pt idx="28">
                  <c:v>4</c:v>
                </c:pt>
                <c:pt idx="29">
                  <c:v>4</c:v>
                </c:pt>
                <c:pt idx="30">
                  <c:v>3</c:v>
                </c:pt>
                <c:pt idx="31">
                  <c:v>3</c:v>
                </c:pt>
                <c:pt idx="32">
                  <c:v>3</c:v>
                </c:pt>
                <c:pt idx="33">
                  <c:v>2</c:v>
                </c:pt>
                <c:pt idx="34">
                  <c:v>2</c:v>
                </c:pt>
                <c:pt idx="35">
                  <c:v>1</c:v>
                </c:pt>
                <c:pt idx="36">
                  <c:v>1</c:v>
                </c:pt>
                <c:pt idx="37">
                  <c:v>1</c:v>
                </c:pt>
                <c:pt idx="38">
                  <c:v>1</c:v>
                </c:pt>
                <c:pt idx="39">
                  <c:v>1</c:v>
                </c:pt>
              </c:numCache>
            </c:numRef>
          </c:val>
          <c:extLst>
            <c:ext xmlns:c16="http://schemas.microsoft.com/office/drawing/2014/chart" uri="{C3380CC4-5D6E-409C-BE32-E72D297353CC}">
              <c16:uniqueId val="{00000000-8A11-FB46-B3CD-6F8A4EFB231B}"/>
            </c:ext>
          </c:extLst>
        </c:ser>
        <c:dLbls>
          <c:showLegendKey val="0"/>
          <c:showVal val="0"/>
          <c:showCatName val="0"/>
          <c:showSerName val="0"/>
          <c:showPercent val="0"/>
          <c:showBubbleSize val="0"/>
        </c:dLbls>
        <c:gapWidth val="150"/>
        <c:axId val="52913744"/>
        <c:axId val="44419920"/>
      </c:barChart>
      <c:catAx>
        <c:axId val="529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44419920"/>
        <c:crosses val="autoZero"/>
        <c:auto val="1"/>
        <c:lblAlgn val="ctr"/>
        <c:lblOffset val="100"/>
        <c:noMultiLvlLbl val="0"/>
      </c:catAx>
      <c:valAx>
        <c:axId val="44419920"/>
        <c:scaling>
          <c:orientation val="minMax"/>
        </c:scaling>
        <c:delete val="0"/>
        <c:axPos val="l"/>
        <c:majorGridlines>
          <c:spPr>
            <a:ln w="9525" cap="flat" cmpd="sng" algn="ctr">
              <a:solidFill>
                <a:schemeClr val="bg2"/>
              </a:solidFill>
              <a:round/>
            </a:ln>
            <a:effectLst/>
          </c:spPr>
        </c:majorGridlines>
        <c:numFmt formatCode="#,##0;[Red]#,##0" sourceLinked="1"/>
        <c:majorTickMark val="none"/>
        <c:minorTickMark val="in"/>
        <c:tickLblPos val="nextTo"/>
        <c:spPr>
          <a:noFill/>
          <a:ln>
            <a:solidFill>
              <a:schemeClr val="accent1"/>
            </a:solidFill>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529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lt1"/>
      </a:fgClr>
      <a:bgClr>
        <a:schemeClr val="bg1"/>
      </a:bgClr>
    </a:patt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[glassdoor_jobs.xlsx]Sectors!PivotTable2</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Data</a:t>
            </a:r>
            <a:r>
              <a:rPr lang="en-US" b="1" baseline="0"/>
              <a:t> Science Job Demands By Sector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Sectors!$B$1</c:f>
              <c:strCache>
                <c:ptCount val="1"/>
                <c:pt idx="0">
                  <c:v>Total</c:v>
                </c:pt>
              </c:strCache>
            </c:strRef>
          </c:tx>
          <c:spPr>
            <a:solidFill>
              <a:schemeClr val="accent3"/>
            </a:solidFill>
            <a:ln>
              <a:noFill/>
            </a:ln>
            <a:effectLst/>
          </c:spPr>
          <c:invertIfNegative val="0"/>
          <c:cat>
            <c:strRef>
              <c:f>Sectors!$A$2:$A$26</c:f>
              <c:strCache>
                <c:ptCount val="25"/>
                <c:pt idx="0">
                  <c:v>Information Technology</c:v>
                </c:pt>
                <c:pt idx="1">
                  <c:v>Biotech &amp; Pharmaceuticals</c:v>
                </c:pt>
                <c:pt idx="2">
                  <c:v>Business Services</c:v>
                </c:pt>
                <c:pt idx="3">
                  <c:v>Insurance</c:v>
                </c:pt>
                <c:pt idx="4">
                  <c:v>Health Care</c:v>
                </c:pt>
                <c:pt idx="5">
                  <c:v>Finance</c:v>
                </c:pt>
                <c:pt idx="6">
                  <c:v>Manufacturing</c:v>
                </c:pt>
                <c:pt idx="7">
                  <c:v>Aerospace &amp; Defense</c:v>
                </c:pt>
                <c:pt idx="8">
                  <c:v>Education</c:v>
                </c:pt>
                <c:pt idx="9">
                  <c:v>Retail</c:v>
                </c:pt>
                <c:pt idx="10">
                  <c:v>Oil, Gas, Energy &amp; Utilities</c:v>
                </c:pt>
                <c:pt idx="11">
                  <c:v>Government</c:v>
                </c:pt>
                <c:pt idx="12">
                  <c:v>Not Available</c:v>
                </c:pt>
                <c:pt idx="13">
                  <c:v>Non-Profit</c:v>
                </c:pt>
                <c:pt idx="14">
                  <c:v>Transportation &amp; Logistics</c:v>
                </c:pt>
                <c:pt idx="15">
                  <c:v>Travel &amp; Tourism</c:v>
                </c:pt>
                <c:pt idx="16">
                  <c:v>Real Estate</c:v>
                </c:pt>
                <c:pt idx="17">
                  <c:v>Telecommunications</c:v>
                </c:pt>
                <c:pt idx="18">
                  <c:v>Media</c:v>
                </c:pt>
                <c:pt idx="19">
                  <c:v>Consumer Services</c:v>
                </c:pt>
                <c:pt idx="20">
                  <c:v>Arts, Entertainment &amp; Recreation</c:v>
                </c:pt>
                <c:pt idx="21">
                  <c:v>Construction, Repair &amp; Maintenance</c:v>
                </c:pt>
                <c:pt idx="22">
                  <c:v>Mining &amp; Metals</c:v>
                </c:pt>
                <c:pt idx="23">
                  <c:v>Agriculture &amp; Forestry</c:v>
                </c:pt>
                <c:pt idx="24">
                  <c:v>Accounting &amp; Legal</c:v>
                </c:pt>
              </c:strCache>
            </c:strRef>
          </c:cat>
          <c:val>
            <c:numRef>
              <c:f>Sectors!$B$2:$B$26</c:f>
              <c:numCache>
                <c:formatCode>0;[Red]0</c:formatCode>
                <c:ptCount val="25"/>
                <c:pt idx="0">
                  <c:v>180</c:v>
                </c:pt>
                <c:pt idx="1">
                  <c:v>112</c:v>
                </c:pt>
                <c:pt idx="2">
                  <c:v>97</c:v>
                </c:pt>
                <c:pt idx="3">
                  <c:v>69</c:v>
                </c:pt>
                <c:pt idx="4">
                  <c:v>49</c:v>
                </c:pt>
                <c:pt idx="5">
                  <c:v>42</c:v>
                </c:pt>
                <c:pt idx="6">
                  <c:v>34</c:v>
                </c:pt>
                <c:pt idx="7">
                  <c:v>25</c:v>
                </c:pt>
                <c:pt idx="8">
                  <c:v>23</c:v>
                </c:pt>
                <c:pt idx="9">
                  <c:v>15</c:v>
                </c:pt>
                <c:pt idx="10">
                  <c:v>14</c:v>
                </c:pt>
                <c:pt idx="11">
                  <c:v>11</c:v>
                </c:pt>
                <c:pt idx="12">
                  <c:v>10</c:v>
                </c:pt>
                <c:pt idx="13">
                  <c:v>9</c:v>
                </c:pt>
                <c:pt idx="14">
                  <c:v>8</c:v>
                </c:pt>
                <c:pt idx="15">
                  <c:v>8</c:v>
                </c:pt>
                <c:pt idx="16">
                  <c:v>8</c:v>
                </c:pt>
                <c:pt idx="17">
                  <c:v>6</c:v>
                </c:pt>
                <c:pt idx="18">
                  <c:v>6</c:v>
                </c:pt>
                <c:pt idx="19">
                  <c:v>4</c:v>
                </c:pt>
                <c:pt idx="20">
                  <c:v>4</c:v>
                </c:pt>
                <c:pt idx="21">
                  <c:v>3</c:v>
                </c:pt>
                <c:pt idx="22">
                  <c:v>3</c:v>
                </c:pt>
                <c:pt idx="23">
                  <c:v>1</c:v>
                </c:pt>
                <c:pt idx="24">
                  <c:v>1</c:v>
                </c:pt>
              </c:numCache>
            </c:numRef>
          </c:val>
          <c:extLst>
            <c:ext xmlns:c16="http://schemas.microsoft.com/office/drawing/2014/chart" uri="{C3380CC4-5D6E-409C-BE32-E72D297353CC}">
              <c16:uniqueId val="{00000000-7C72-CD4F-A666-42D3BD0581A5}"/>
            </c:ext>
          </c:extLst>
        </c:ser>
        <c:dLbls>
          <c:showLegendKey val="0"/>
          <c:showVal val="0"/>
          <c:showCatName val="0"/>
          <c:showSerName val="0"/>
          <c:showPercent val="0"/>
          <c:showBubbleSize val="0"/>
        </c:dLbls>
        <c:gapWidth val="219"/>
        <c:overlap val="-27"/>
        <c:axId val="2026235391"/>
        <c:axId val="2100802303"/>
      </c:barChart>
      <c:catAx>
        <c:axId val="202623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0802303"/>
        <c:crosses val="autoZero"/>
        <c:auto val="1"/>
        <c:lblAlgn val="ctr"/>
        <c:lblOffset val="100"/>
        <c:noMultiLvlLbl val="0"/>
      </c:catAx>
      <c:valAx>
        <c:axId val="2100802303"/>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23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6</xdr:col>
      <xdr:colOff>410972</xdr:colOff>
      <xdr:row>22</xdr:row>
      <xdr:rowOff>30480</xdr:rowOff>
    </xdr:to>
    <xdr:graphicFrame macro="">
      <xdr:nvGraphicFramePr>
        <xdr:cNvPr id="3" name="Chart 2">
          <a:extLst>
            <a:ext uri="{FF2B5EF4-FFF2-40B4-BE49-F238E27FC236}">
              <a16:creationId xmlns:a16="http://schemas.microsoft.com/office/drawing/2014/main" id="{B64EE722-0DF2-3D40-BD13-2E946F0BC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14</xdr:col>
      <xdr:colOff>249969</xdr:colOff>
      <xdr:row>21</xdr:row>
      <xdr:rowOff>16824</xdr:rowOff>
    </xdr:to>
    <xdr:graphicFrame macro="">
      <xdr:nvGraphicFramePr>
        <xdr:cNvPr id="3" name="Chart 2">
          <a:extLst>
            <a:ext uri="{FF2B5EF4-FFF2-40B4-BE49-F238E27FC236}">
              <a16:creationId xmlns:a16="http://schemas.microsoft.com/office/drawing/2014/main" id="{6255FB3B-61FB-4A46-87D0-8C730D827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dr:twoCellAnchor>
    <xdr:from>
      <xdr:col>3</xdr:col>
      <xdr:colOff>42333</xdr:colOff>
      <xdr:row>4</xdr:row>
      <xdr:rowOff>89583</xdr:rowOff>
    </xdr:from>
    <xdr:to>
      <xdr:col>10</xdr:col>
      <xdr:colOff>241305</xdr:colOff>
      <xdr:row>18</xdr:row>
      <xdr:rowOff>64784</xdr:rowOff>
    </xdr:to>
    <xdr:graphicFrame macro="">
      <xdr:nvGraphicFramePr>
        <xdr:cNvPr id="7" name="Chart 6">
          <a:extLst>
            <a:ext uri="{FF2B5EF4-FFF2-40B4-BE49-F238E27FC236}">
              <a16:creationId xmlns:a16="http://schemas.microsoft.com/office/drawing/2014/main" id="{434A58BE-7BE8-EF49-8435-934E0839B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14</xdr:col>
      <xdr:colOff>249969</xdr:colOff>
      <xdr:row>21</xdr:row>
      <xdr:rowOff>16824</xdr:rowOff>
    </xdr:to>
    <xdr:graphicFrame macro="">
      <xdr:nvGraphicFramePr>
        <xdr:cNvPr id="3" name="Chart 2">
          <a:extLst>
            <a:ext uri="{FF2B5EF4-FFF2-40B4-BE49-F238E27FC236}">
              <a16:creationId xmlns:a16="http://schemas.microsoft.com/office/drawing/2014/main" id="{4FB71699-4B70-204A-BE8B-0F089F64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5.xml><?xml version="1.0" encoding="utf-8"?>
<xdr:wsDr xmlns:xdr="http://schemas.openxmlformats.org/drawingml/2006/spreadsheetDrawing" xmlns:a="http://schemas.openxmlformats.org/drawingml/2006/main">
  <xdr:twoCellAnchor>
    <xdr:from>
      <xdr:col>2</xdr:col>
      <xdr:colOff>641827</xdr:colOff>
      <xdr:row>2</xdr:row>
      <xdr:rowOff>122905</xdr:rowOff>
    </xdr:from>
    <xdr:to>
      <xdr:col>17</xdr:col>
      <xdr:colOff>68280</xdr:colOff>
      <xdr:row>29</xdr:row>
      <xdr:rowOff>109247</xdr:rowOff>
    </xdr:to>
    <xdr:graphicFrame macro="">
      <xdr:nvGraphicFramePr>
        <xdr:cNvPr id="2" name="Chart 1">
          <a:extLst>
            <a:ext uri="{FF2B5EF4-FFF2-40B4-BE49-F238E27FC236}">
              <a16:creationId xmlns:a16="http://schemas.microsoft.com/office/drawing/2014/main" id="{9465CCBD-B77E-3541-8E97-DE4BB938E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6.xml><?xml version="1.0" encoding="utf-8"?>
<xdr:wsDr xmlns:xdr="http://schemas.openxmlformats.org/drawingml/2006/spreadsheetDrawing" xmlns:a="http://schemas.openxmlformats.org/drawingml/2006/main">
  <xdr:twoCellAnchor>
    <xdr:from>
      <xdr:col>2</xdr:col>
      <xdr:colOff>259463</xdr:colOff>
      <xdr:row>0</xdr:row>
      <xdr:rowOff>54624</xdr:rowOff>
    </xdr:from>
    <xdr:to>
      <xdr:col>9</xdr:col>
      <xdr:colOff>458435</xdr:colOff>
      <xdr:row>14</xdr:row>
      <xdr:rowOff>29825</xdr:rowOff>
    </xdr:to>
    <xdr:graphicFrame macro="">
      <xdr:nvGraphicFramePr>
        <xdr:cNvPr id="3" name="Chart 2">
          <a:extLst>
            <a:ext uri="{FF2B5EF4-FFF2-40B4-BE49-F238E27FC236}">
              <a16:creationId xmlns:a16="http://schemas.microsoft.com/office/drawing/2014/main" id="{42A2A62E-B8E5-B14C-9E52-C254D8CC2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7.xml><?xml version="1.0" encoding="utf-8"?>
<xdr:wsDr xmlns:xdr="http://schemas.openxmlformats.org/drawingml/2006/spreadsheetDrawing" xmlns:a="http://schemas.openxmlformats.org/drawingml/2006/main">
  <xdr:twoCellAnchor>
    <xdr:from>
      <xdr:col>0</xdr:col>
      <xdr:colOff>546237</xdr:colOff>
      <xdr:row>43</xdr:row>
      <xdr:rowOff>191182</xdr:rowOff>
    </xdr:from>
    <xdr:to>
      <xdr:col>25</xdr:col>
      <xdr:colOff>783537</xdr:colOff>
      <xdr:row>70</xdr:row>
      <xdr:rowOff>109246</xdr:rowOff>
    </xdr:to>
    <xdr:graphicFrame macro="">
      <xdr:nvGraphicFramePr>
        <xdr:cNvPr id="3" name="Chart 2">
          <a:extLst>
            <a:ext uri="{FF2B5EF4-FFF2-40B4-BE49-F238E27FC236}">
              <a16:creationId xmlns:a16="http://schemas.microsoft.com/office/drawing/2014/main" id="{EA87845B-9F04-C74D-B441-9D6ADBBBE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558800</xdr:colOff>
      <xdr:row>17</xdr:row>
      <xdr:rowOff>25400</xdr:rowOff>
    </xdr:to>
    <xdr:graphicFrame macro="">
      <xdr:nvGraphicFramePr>
        <xdr:cNvPr id="2" name="Chart 1">
          <a:extLst>
            <a:ext uri="{FF2B5EF4-FFF2-40B4-BE49-F238E27FC236}">
              <a16:creationId xmlns:a16="http://schemas.microsoft.com/office/drawing/2014/main" id="{78DA3447-DF21-194F-95B6-62F4AD824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0</xdr:col>
      <xdr:colOff>12700</xdr:colOff>
      <xdr:row>17</xdr:row>
      <xdr:rowOff>34191</xdr:rowOff>
    </xdr:from>
    <xdr:to>
      <xdr:col>6</xdr:col>
      <xdr:colOff>711200</xdr:colOff>
      <xdr:row>31</xdr:row>
      <xdr:rowOff>18951</xdr:rowOff>
    </xdr:to>
    <xdr:graphicFrame macro="">
      <xdr:nvGraphicFramePr>
        <xdr:cNvPr id="3" name="Chart 2">
          <a:extLst>
            <a:ext uri="{FF2B5EF4-FFF2-40B4-BE49-F238E27FC236}">
              <a16:creationId xmlns:a16="http://schemas.microsoft.com/office/drawing/2014/main" id="{F6C610DE-FE67-6B48-94E6-6F5423D4F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12700</xdr:colOff>
      <xdr:row>31</xdr:row>
      <xdr:rowOff>38100</xdr:rowOff>
    </xdr:from>
    <xdr:to>
      <xdr:col>6</xdr:col>
      <xdr:colOff>723900</xdr:colOff>
      <xdr:row>45</xdr:row>
      <xdr:rowOff>22860</xdr:rowOff>
    </xdr:to>
    <xdr:graphicFrame macro="">
      <xdr:nvGraphicFramePr>
        <xdr:cNvPr id="4" name="Chart 3">
          <a:extLst>
            <a:ext uri="{FF2B5EF4-FFF2-40B4-BE49-F238E27FC236}">
              <a16:creationId xmlns:a16="http://schemas.microsoft.com/office/drawing/2014/main" id="{7EDD1B60-1910-474D-B885-221238333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6</xdr:col>
      <xdr:colOff>723900</xdr:colOff>
      <xdr:row>17</xdr:row>
      <xdr:rowOff>35741</xdr:rowOff>
    </xdr:from>
    <xdr:to>
      <xdr:col>13</xdr:col>
      <xdr:colOff>419100</xdr:colOff>
      <xdr:row>31</xdr:row>
      <xdr:rowOff>20501</xdr:rowOff>
    </xdr:to>
    <xdr:graphicFrame macro="">
      <xdr:nvGraphicFramePr>
        <xdr:cNvPr id="5" name="Chart 4">
          <a:extLst>
            <a:ext uri="{FF2B5EF4-FFF2-40B4-BE49-F238E27FC236}">
              <a16:creationId xmlns:a16="http://schemas.microsoft.com/office/drawing/2014/main" id="{4EC7CC70-7391-934C-8ECB-65F981CD3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6</xdr:col>
      <xdr:colOff>702734</xdr:colOff>
      <xdr:row>31</xdr:row>
      <xdr:rowOff>39452</xdr:rowOff>
    </xdr:from>
    <xdr:to>
      <xdr:col>13</xdr:col>
      <xdr:colOff>423334</xdr:colOff>
      <xdr:row>45</xdr:row>
      <xdr:rowOff>24212</xdr:rowOff>
    </xdr:to>
    <xdr:graphicFrame macro="">
      <xdr:nvGraphicFramePr>
        <xdr:cNvPr id="7" name="Chart 6">
          <a:extLst>
            <a:ext uri="{FF2B5EF4-FFF2-40B4-BE49-F238E27FC236}">
              <a16:creationId xmlns:a16="http://schemas.microsoft.com/office/drawing/2014/main" id="{AFA308AF-179E-8449-AD19-5AA549356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xdr:from>
      <xdr:col>13</xdr:col>
      <xdr:colOff>436034</xdr:colOff>
      <xdr:row>31</xdr:row>
      <xdr:rowOff>50414</xdr:rowOff>
    </xdr:from>
    <xdr:to>
      <xdr:col>21</xdr:col>
      <xdr:colOff>537634</xdr:colOff>
      <xdr:row>45</xdr:row>
      <xdr:rowOff>38101</xdr:rowOff>
    </xdr:to>
    <xdr:graphicFrame macro="">
      <xdr:nvGraphicFramePr>
        <xdr:cNvPr id="8" name="Chart 7">
          <a:extLst>
            <a:ext uri="{FF2B5EF4-FFF2-40B4-BE49-F238E27FC236}">
              <a16:creationId xmlns:a16="http://schemas.microsoft.com/office/drawing/2014/main" id="{ACC96AD8-C354-B243-A945-6E6B700D0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xdr:from>
      <xdr:col>13</xdr:col>
      <xdr:colOff>431800</xdr:colOff>
      <xdr:row>17</xdr:row>
      <xdr:rowOff>25400</xdr:rowOff>
    </xdr:from>
    <xdr:to>
      <xdr:col>21</xdr:col>
      <xdr:colOff>558800</xdr:colOff>
      <xdr:row>31</xdr:row>
      <xdr:rowOff>10160</xdr:rowOff>
    </xdr:to>
    <xdr:graphicFrame macro="">
      <xdr:nvGraphicFramePr>
        <xdr:cNvPr id="9" name="Chart 8">
          <a:extLst>
            <a:ext uri="{FF2B5EF4-FFF2-40B4-BE49-F238E27FC236}">
              <a16:creationId xmlns:a16="http://schemas.microsoft.com/office/drawing/2014/main" id="{61B257E3-8584-0C44-8F71-94CA5FC0F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36.932676851851" createdVersion="6" refreshedVersion="6" minRefreshableVersion="3" recordCount="742" xr:uid="{347A034B-64FC-E646-B2EF-F1C3E23DFC8B}">
  <cacheSource type="worksheet">
    <worksheetSource ref="B1:S743" sheet="copyofdata"/>
  </cacheSource>
  <cacheFields count="18">
    <cacheField name="SN" numFmtId="0">
      <sharedItems containsSemiMixedTypes="0" containsString="0" containsNumber="1" containsInteger="1" minValue="0" maxValue="955"/>
    </cacheField>
    <cacheField name="Job Title" numFmtId="0">
      <sharedItems count="264">
        <s v="Clinical Scientist, Clinical Development"/>
        <s v="Clinical Laboratory Scientist"/>
        <s v="MED TECH/LAB SCIENTIST- SOUTH COASTAL LAB"/>
        <s v="MED TECH/LAB SCIENTIST - LABORATORY"/>
        <s v="Medical Lab Scientist - MLT"/>
        <s v="ENVIRONMENTAL ENGINEER/SCIENTIST"/>
        <s v="Medical Technologist / Clinical Laboratory Scientist"/>
        <s v="Medical Laboratory Scientist"/>
        <s v="Medical Lab Scientist"/>
        <s v="Senior Operations Data Analyst, Call Center Operations"/>
        <s v="Director II, Data Science - GRM Actuarial"/>
        <s v="Principal Machine Learning Scientist"/>
        <s v="Senior Data Scientist"/>
        <s v="Data Science Manager"/>
        <s v="Principal Data Scientist with over 10 years experience"/>
        <s v="Director II, Data Science - GRS Predictive Analytics"/>
        <s v="Principal Data Scientist"/>
        <s v="Sr. Scientist II"/>
        <s v="Senior Quantitative Analyst"/>
        <s v="Staff Data Engineer"/>
        <s v="Staff Machine Learning Engineer"/>
        <s v="Scientist 2, QC Viral Vector"/>
        <s v="Customer Data Scientist/Sales Engineer (Bay"/>
        <s v="Lead Data Scientist"/>
        <s v="Research Scientist / Principal Research Scientist - Multiphysical Systems"/>
        <s v="Director, Data Science"/>
        <s v="Lead Data Engineer"/>
        <s v="Data Scientist - Alpha Insights"/>
        <s v="Staff Data Scientist"/>
        <s v="Senior Manager, Epidemiologic Data Scientist"/>
        <s v="Principal Data Engineer, Data Platform &amp; Insights"/>
        <s v="Data Science Engineer - Mobile"/>
        <s v="Director, Precision Medicine Clinical Biomarker Scientist"/>
        <s v="Sr. Data Scientist - Analytics, Personalized Healthcare (PHC)"/>
        <s v="Sr. Scientist, Quantitative Translational Sciences"/>
        <s v="Data Scientist - Sales"/>
        <s v="Customer Data Scientist/Sales Engineer"/>
        <s v="Lead Big Data Engineer"/>
        <s v="Data Scientist"/>
        <s v="Senior Scientist (Neuroscience)"/>
        <s v="Director Data Science"/>
        <s v="Sr. Scientist - Digital &amp; Image Analysis/Computational Pathology"/>
        <s v="Associate Director, Platform and DevOps- Data Engineering and Aritifical Intelligence"/>
        <s v="Sr. Data Scientist, Cyber-Security LT Contract"/>
        <s v="Senior Scientist - Neuroscience"/>
        <s v="Data Engineer I"/>
        <s v="Customer Data Scientist"/>
        <s v="Data Scientist Manager"/>
        <s v="Sr. Data Scientist II"/>
        <s v="Principal Scientist - Immunologist"/>
        <s v="Senior Data Engineer"/>
        <s v="Senior Data Scientist - Algorithms"/>
        <s v="PL Actuarial-Lead Data Scientist"/>
        <s v="Scientist/Senior Scientist, Autoimmune"/>
        <s v="Associate Director/Director, Safety Scientist"/>
        <s v="Senior Data Analyst"/>
        <s v="Data Scientist, Senior"/>
        <s v="Data Scientist - Health Data Analytics"/>
        <s v="Data Scientist - Algorithms &amp; Inference"/>
        <s v="Senior Insurance Data Scientist"/>
        <s v="Senior Data Scientist Oncology"/>
        <s v="Principal Data Scientist (Computational Chemistry)"/>
        <s v="Senior Data Scientist - R&amp;D Oncology"/>
        <s v="Staff Data Scientist - Technology"/>
        <s v="Senior Risk Data Scientist"/>
        <s v="Senior Research Scientist-Machine Learning"/>
        <s v="Senior Research Scientist - Embedded System Development for DevOps"/>
        <s v="Senior Data &amp; Machine Learning Scientist"/>
        <s v="VP, Data Science"/>
        <s v="Associate Scientist/Scientist, Process Analytical Technology - Small Molecule Analytical Chemistry"/>
        <s v="Research Scientist or Senior Research Scientist - Computer Vision"/>
        <s v="Machine Learning Research Scientist"/>
        <s v="Data Engineer"/>
        <s v="Machine Learning Engineer"/>
        <s v="Enterprise Architect, Data"/>
        <s v="Sr. Data Engineer"/>
        <s v="Scientist, Pharmacometrics"/>
        <s v="Products Data Analyst II"/>
        <s v="R&amp;D Sr Data Scientist"/>
        <s v="Senior Scientist - Regulatory Submissions"/>
        <s v="Big Data Engineer"/>
        <s v="Senior Data Analyst/Scientist"/>
        <s v="Senior LiDAR Data Scientist"/>
        <s v="Senior Data Scientist: Causal &amp; Predictive analytics AI Innovation Lab"/>
        <s v="Senior Data Scientist – Visualization, Novartis AI Innovation Lab"/>
        <s v="Scientist, Bacteriology"/>
        <s v="Risk and Analytics IT, Data Scientist"/>
        <s v="Senior Spark Engineer (Data Science)"/>
        <s v="Staff BI and Data Engineer"/>
        <s v="Sr. Data Engineer (ETL Developer)"/>
        <s v="Data Scientist II"/>
        <s v="Senior Data Scientist 4 Artificial Intelligence"/>
        <s v="Principal Research Scientist/Team Lead, Medicinal Chemistry - Oncology"/>
        <s v="Research Scientist, Machine Learning Department"/>
        <s v="Data Scientist, Office of Data Science"/>
        <s v="Data Scientist in Translational Medicine"/>
        <s v="Data Scientist / Machine Learning Expert"/>
        <s v="Software Engineer (Data Scientist/Software Engineer) - SISW - MG"/>
        <s v="Machine Learning Engineer (NLP)"/>
        <s v="Data Engineer 5 - Contract (Remote)"/>
        <s v="Sr Software Engineer (Data Scientist)"/>
        <s v="Research Scientist, Immunology - Cancer Biology"/>
        <s v="Scientist Manufacturing Pharma - Kentucky BioProcessing"/>
        <s v="Scientist Manufacturing - Kentucky BioProcessing"/>
        <s v="Data Scientist SR"/>
        <s v="Data Scientist - Quantitative"/>
        <s v="Data &amp; Analytics Consultant (NYC)"/>
        <s v="Scientist I/II, Biology"/>
        <s v="Principal, Data Science - Advanced Analytics"/>
        <s v="Data Analyst - Asset Management"/>
        <s v="MongoDB Data Engineer II"/>
        <s v="Senior Health Data Analyst, Star Ratings"/>
        <s v="Director - Data, Privacy and AI Governance"/>
        <s v="Sr. Data Engineer | Big Data SaaS Pipeline"/>
        <s v="Web Data Analyst"/>
        <s v="Scientist – Cancer Discovery, Molecular Assay"/>
        <s v="Scientist - Analytical Services"/>
        <s v="Data Engineer, Data Engineering and Artifical Intelligence"/>
        <s v="Data Modeler"/>
        <s v="Managing Data Scientist/ML Engineer"/>
        <s v="BI &amp; Platform Analytics Manager"/>
        <s v="Sr Expert Data Science, Advanced Visual Analytics (Associate level)"/>
        <s v="Data Scientist (Actuary, FSA or ASA)"/>
        <s v="Jr. Data Scientist"/>
        <s v="R&amp;D Data Analysis Scientist"/>
        <s v="Sr. Data Scientist"/>
        <s v="Senior Scientist, Cell Pharmacology/Assay Development"/>
        <s v="Senior Engineer, Data Management Engineering"/>
        <s v="Senior Formulations Scientist II"/>
        <s v="Big Data Engineer - Chicago - Future Opportunity"/>
        <s v="Geospatial Software Developer and Data Scientist"/>
        <s v="Software Engineer - Data Visualization"/>
        <s v="Associate Principal Scientist, Pharmacogenomics"/>
        <s v="Sr. Data Engineer - Contract-to-Hire (Java)"/>
        <s v="Data Scientist (Warehouse Automation)"/>
        <s v="Research Scientist – Security and Privacy"/>
        <s v="Lead Health Data Analyst - Front End"/>
        <s v="Associate Scientist / Sr. Associate Scientist, Antibody Discovery"/>
        <s v="Manager, Safety Scientist, Medical Safety &amp; Risk Management"/>
        <s v="Senior Research Statistician- Data Scientist"/>
        <s v="Software Engineer Staff Scientist: Human Language Technologies"/>
        <s v="PV Scientist"/>
        <s v="Scientist - CVRM Metabolism - in vivo pharmacology"/>
        <s v="Lead Data Engineer (Python)"/>
        <s v="Data Scientist/ML Engineer"/>
        <s v="Senior Data Scientist Statistics"/>
        <s v="Data Analyst"/>
        <s v="IT - Data Engineer II"/>
        <s v="Scientist, Immuno-Oncology"/>
        <s v="SQL Data Engineer"/>
        <s v="Senior Data Scientist / Machine Learning"/>
        <s v="Research Scientist"/>
        <s v="Senior Machine Learning (ML) Engineer / Data Scientist - Cyber Security Analytics"/>
        <s v="Spectral Scientist/Engineer"/>
        <s v="Data Modeler (Analytical Systems)"/>
        <s v="Scientist"/>
        <s v="Associate Research Scientist I (Protein Expression and Production)"/>
        <s v="Analytics Manager"/>
        <s v="Principal Scientist, Hematology"/>
        <s v="Principal Scientist, Chemistry &amp; Immunology"/>
        <s v="Data Engineer 4 - Contract"/>
        <s v="Quality Control Scientist III- Analytical Development"/>
        <s v="Staff Scientist-Downstream Process Development"/>
        <s v="Staff Scientist- Upstream PD"/>
        <s v="Machine Learning Engineer - Regulatory"/>
        <s v="Associate Scientist"/>
        <s v="Data Engineer - Consultant (Charlotte Based)"/>
        <s v="Healthcare Data Scientist"/>
        <s v="Sr Scientist, Immuno-Oncology - Oncology"/>
        <s v="Sr. Scientist Method Development"/>
        <s v="Data Analyst Chemist - Quality System Contractor"/>
        <s v="Digital Health Data Scientist"/>
        <s v="Data Architect / Data Modeler"/>
        <s v="Data Scientist, Rice University"/>
        <s v="Sr Data Engineer (Sr BI Developer)"/>
        <s v="Sr. Data Analyst"/>
        <s v="Insurance Data Scientist"/>
        <s v="Business Intelligence Analyst / Developer"/>
        <s v="Clinical Data Scientist"/>
        <s v="Associate Data Scientist/Computer Scientist"/>
        <s v="Technology-Minded, Data Professional Opportunities"/>
        <s v="Senior Scientist - Toxicologist - Product Integrity (Stewardship)"/>
        <s v="Pricipal Scientist Molecular and cellular biologist"/>
        <s v="Data Engineer I - Azure"/>
        <s v="Senior Data Scientist Artificial Intelligence"/>
        <s v="Ag Data Scientist"/>
        <s v="Product Engineer – Data Science"/>
        <s v="Data Science Project Manager"/>
        <s v="Program/Data Analyst"/>
        <s v="Senior Data Science Systems Engineer"/>
        <s v="College Hire - Data Scientist - Open to December 2019 Graduates"/>
        <s v="Scientist - Biomarker and Flow Cytometry"/>
        <s v="Product Manager/Data Evangelist"/>
        <s v="Software Data Engineer - College"/>
        <s v="Scientist, Molecular/Cellular Biologist"/>
        <s v="Survey Data Analyst"/>
        <s v="Computational Chemist/Data Scientist"/>
        <s v="Associate Scientist, LC/MS Biologics"/>
        <s v="Associate Machine Learning Engineer / Data Scientist May 2020 Undergrad"/>
        <s v="Senior Scientist - Biostatistician"/>
        <s v="Data Science Analyst"/>
        <s v="Sr Data Analyst - IT"/>
        <s v="Data Analyst / Scientist"/>
        <s v="Data Analytics Project Manager"/>
        <s v="Data Analyst, Performance Partnership"/>
        <s v="RESEARCH COMPUTER SCIENTIST - RESEARCH ENGINEER - SR. COMPUTER SCIENTIST - SOFTWARE DEVELOPMENT"/>
        <s v="Data Analyst 2 (Missionary Department)"/>
        <s v="Project Scientist - Auton Lab, Robotics Institute"/>
        <s v="Data Operations Lead"/>
        <s v="Data Scientist - Systems Engineering"/>
        <s v="Clinical Data Analyst"/>
        <s v="Senior Research Analytical Scientist-Non-Targeted Analysis"/>
        <s v="Manager of Data Science"/>
        <s v="Analytics Manager - Data Mart"/>
        <s v="Marketing Data Analyst, May 2020 Undergrad"/>
        <s v="Data Engineer - ETL"/>
        <s v="Business Data Analyst, SQL"/>
        <s v="Associate Data Engineer"/>
        <s v="Data Analyst Senior"/>
        <s v="Data Scientist in Artificial Intelligence Early Career"/>
        <s v="Data Scientist - Bioinformatics"/>
        <s v="Product Engineer – Spatial Data Science and Statistical Analysis"/>
        <s v="RESEARCH SCIENTIST - BIOLOGICAL SAFETY"/>
        <s v="Staff Scientist"/>
        <s v="Scientist, Analytical Development"/>
        <s v="Associate, Data Science, Internal Audit"/>
        <s v="Insurance Financial Data Analyst"/>
        <s v="Salesforce Analytics Consultant"/>
        <s v="Analytics Consultant"/>
        <s v="Information Security Data Analyst"/>
        <s v="Excel / VBA / SQL Data Analyst"/>
        <s v="Revenue Analytics Manager"/>
        <s v="Corporate Risk Data Analyst (SQL Based) - Milwaukee or"/>
        <s v="Jr. Business Data Analyst"/>
        <s v="System and Data Analyst"/>
        <s v="Radar Data Analyst"/>
        <s v="Systems Engineer II - Data Analyst"/>
        <s v="Data Engineering Analyst"/>
        <s v="Digital Marketing &amp; ECommerce Data Analyst"/>
        <s v="Financial Data Analyst"/>
        <s v="Data Scientist - Research"/>
        <s v="Business Data Analyst"/>
        <s v="Consultant - Analytics Consulting"/>
        <s v="IT Associate Data Analyst"/>
        <s v="CONSULTANT– DATA ANALYTICS GROUP"/>
        <s v="Food Scientist - Developer"/>
        <s v="Assistant Director/Director, Office of Data Science"/>
        <s v="Data Modeler - Data Solutions Engineer"/>
        <s v="R&amp;D Specialist/ Food Scientist"/>
        <s v="Data Management Specialist"/>
        <s v="Data Analyst 1, full-time contract worker for up to 12 months"/>
        <s v="Associate Environmental Scientist - Wildlife Biologist"/>
        <s v="Junior Data Analyst"/>
        <s v="Lead Data Analyst"/>
        <s v="E-Commerce Data Analyst"/>
        <s v="Marketing Data Analyst"/>
        <s v="Supply Chain Data Analyst"/>
        <s v="Associate Data Analyst"/>
        <s v="Associate Data Analyst- Graduate Development Program"/>
        <s v="Market Data Analyst"/>
        <s v="Foundational Community Supports Data Analyst"/>
        <s v="Data Analytics Manager"/>
        <s v="Analytics - Business Assurance Data Analyst"/>
        <s v="Project Scientist"/>
      </sharedItems>
    </cacheField>
    <cacheField name="Minimum Salary  (PerHourandAnnual)" numFmtId="0">
      <sharedItems containsSemiMixedTypes="0" containsString="0" containsNumber="1" containsInteger="1" minValue="10" maxValue="202" count="119">
        <n v="27"/>
        <n v="24"/>
        <n v="21"/>
        <n v="25"/>
        <n v="15"/>
        <n v="18"/>
        <n v="17"/>
        <n v="10"/>
        <n v="202"/>
        <n v="176"/>
        <n v="200"/>
        <n v="171"/>
        <n v="150"/>
        <n v="117"/>
        <n v="118"/>
        <n v="126"/>
        <n v="138"/>
        <n v="113"/>
        <n v="79"/>
        <n v="139"/>
        <n v="115"/>
        <n v="190"/>
        <n v="129"/>
        <n v="132"/>
        <n v="135"/>
        <n v="158"/>
        <n v="125"/>
        <n v="116"/>
        <n v="130"/>
        <n v="136"/>
        <n v="131"/>
        <n v="124"/>
        <n v="71"/>
        <n v="121"/>
        <n v="127"/>
        <n v="109"/>
        <n v="105"/>
        <n v="100"/>
        <n v="102"/>
        <n v="120"/>
        <n v="119"/>
        <n v="110"/>
        <n v="111"/>
        <n v="112"/>
        <n v="114"/>
        <n v="98"/>
        <n v="97"/>
        <n v="90"/>
        <n v="99"/>
        <n v="108"/>
        <n v="107"/>
        <n v="95"/>
        <n v="106"/>
        <n v="81"/>
        <n v="83"/>
        <n v="88"/>
        <n v="94"/>
        <n v="96"/>
        <n v="85"/>
        <n v="91"/>
        <n v="101"/>
        <n v="87"/>
        <n v="84"/>
        <n v="80"/>
        <n v="89"/>
        <n v="93"/>
        <n v="92"/>
        <n v="74"/>
        <n v="65"/>
        <n v="78"/>
        <n v="76"/>
        <n v="86"/>
        <n v="75"/>
        <n v="72"/>
        <n v="68"/>
        <n v="67"/>
        <n v="77"/>
        <n v="82"/>
        <n v="70"/>
        <n v="60"/>
        <n v="63"/>
        <n v="69"/>
        <n v="61"/>
        <n v="59"/>
        <n v="73"/>
        <n v="66"/>
        <n v="62"/>
        <n v="57"/>
        <n v="56"/>
        <n v="55"/>
        <n v="54"/>
        <n v="48"/>
        <n v="49"/>
        <n v="52"/>
        <n v="51"/>
        <n v="64"/>
        <n v="58"/>
        <n v="50"/>
        <n v="53"/>
        <n v="40"/>
        <n v="47"/>
        <n v="37"/>
        <n v="43"/>
        <n v="44"/>
        <n v="41"/>
        <n v="34"/>
        <n v="42"/>
        <n v="45"/>
        <n v="38"/>
        <n v="46"/>
        <n v="39"/>
        <n v="31"/>
        <n v="33"/>
        <n v="36"/>
        <n v="35"/>
        <n v="32"/>
        <n v="26"/>
        <n v="29"/>
        <n v="20"/>
      </sharedItems>
    </cacheField>
    <cacheField name="MaximumSalary (PerHourandAnnual)" numFmtId="0">
      <sharedItems containsMixedTypes="1" containsNumber="1" containsInteger="1" minValue="16" maxValue="306" count="164">
        <s v="  47 Per Hour"/>
        <s v="  39 Per Hour"/>
        <s v="  34 Per Hour"/>
        <s v="  29 Per Hour"/>
        <s v="  28 Per Hour"/>
        <s v="  25 Per Hour"/>
        <s v="  24 Per Hour"/>
        <s v="  17 Per Hour"/>
        <n v="306"/>
        <n v="289"/>
        <n v="275"/>
        <n v="272"/>
        <n v="250"/>
        <n v="239"/>
        <n v="238"/>
        <n v="231"/>
        <n v="228"/>
        <n v="224"/>
        <n v="223"/>
        <n v="222"/>
        <n v="221"/>
        <n v="220"/>
        <n v="215"/>
        <n v="211"/>
        <n v="210"/>
        <n v="209"/>
        <n v="208"/>
        <n v="207"/>
        <n v="206"/>
        <n v="204"/>
        <n v="203"/>
        <n v="202"/>
        <n v="201"/>
        <n v="200"/>
        <n v="199"/>
        <n v="198"/>
        <n v="196"/>
        <n v="194"/>
        <n v="193"/>
        <n v="190"/>
        <n v="189"/>
        <n v="188"/>
        <n v="187"/>
        <n v="185"/>
        <n v="184"/>
        <n v="183"/>
        <n v="182"/>
        <n v="181"/>
        <n v="180"/>
        <n v="179"/>
        <n v="178"/>
        <n v="177"/>
        <n v="176"/>
        <n v="175"/>
        <n v="174"/>
        <n v="173"/>
        <n v="172"/>
        <n v="171"/>
        <n v="167"/>
        <n v="166"/>
        <n v="165"/>
        <n v="164"/>
        <n v="163"/>
        <n v="162"/>
        <n v="161"/>
        <n v="160"/>
        <n v="159"/>
        <n v="158"/>
        <n v="157"/>
        <n v="155"/>
        <n v="154"/>
        <n v="153"/>
        <n v="151"/>
        <n v="150"/>
        <n v="149"/>
        <n v="148"/>
        <n v="147"/>
        <n v="146"/>
        <n v="145"/>
        <n v="144"/>
        <n v="143"/>
        <n v="142"/>
        <n v="141"/>
        <n v="140"/>
        <n v="139"/>
        <n v="138"/>
        <n v="137"/>
        <n v="136"/>
        <n v="135"/>
        <n v="134"/>
        <n v="133"/>
        <n v="132"/>
        <n v="130"/>
        <n v="129"/>
        <n v="127"/>
        <n v="126"/>
        <n v="125"/>
        <n v="124"/>
        <n v="123"/>
        <n v="122"/>
        <n v="121"/>
        <n v="120"/>
        <n v="119"/>
        <n v="118"/>
        <n v="117"/>
        <n v="116"/>
        <n v="115"/>
        <n v="114"/>
        <n v="113"/>
        <n v="112"/>
        <n v="111"/>
        <n v="110"/>
        <n v="109"/>
        <n v="108"/>
        <n v="107"/>
        <n v="106"/>
        <n v="105"/>
        <n v="104"/>
        <n v="103"/>
        <n v="102"/>
        <n v="101"/>
        <n v="100"/>
        <n v="99"/>
        <n v="98"/>
        <n v="97"/>
        <n v="96"/>
        <n v="95"/>
        <n v="93"/>
        <n v="92"/>
        <n v="91"/>
        <n v="90"/>
        <n v="89"/>
        <n v="88"/>
        <n v="87"/>
        <n v="86"/>
        <n v="85"/>
        <n v="84"/>
        <n v="82"/>
        <n v="81"/>
        <n v="80"/>
        <n v="79"/>
        <n v="78"/>
        <n v="77"/>
        <n v="76"/>
        <n v="74"/>
        <n v="73"/>
        <n v="72"/>
        <n v="71"/>
        <n v="69"/>
        <n v="68"/>
        <n v="67"/>
        <n v="66"/>
        <n v="65"/>
        <n v="64"/>
        <n v="63"/>
        <n v="62"/>
        <n v="61"/>
        <n v="59"/>
        <n v="57"/>
        <n v="55"/>
        <n v="50"/>
        <n v="48"/>
        <n v="39"/>
        <n v="16"/>
      </sharedItems>
    </cacheField>
    <cacheField name="AnnualAverageSalary (in thousand)" numFmtId="0">
      <sharedItems containsSemiMixedTypes="0" containsString="0" containsNumber="1" minValue="15.5" maxValue="254" count="219">
        <n v="74"/>
        <n v="63"/>
        <n v="55"/>
        <n v="50"/>
        <n v="53"/>
        <n v="40"/>
        <n v="43"/>
        <n v="41"/>
        <n v="27"/>
        <n v="254"/>
        <n v="232.5"/>
        <n v="237.5"/>
        <n v="221.5"/>
        <n v="225"/>
        <n v="194.5"/>
        <n v="194"/>
        <n v="174"/>
        <n v="173"/>
        <n v="177"/>
        <n v="181"/>
        <n v="168"/>
        <n v="150.5"/>
        <n v="180"/>
        <n v="167.5"/>
        <n v="179.5"/>
        <n v="205"/>
        <n v="172"/>
        <n v="171.5"/>
        <n v="184.5"/>
        <n v="162.5"/>
        <n v="162"/>
        <n v="169"/>
        <n v="161.5"/>
        <n v="164"/>
        <n v="137.5"/>
        <n v="164.5"/>
        <n v="163.5"/>
        <n v="154.5"/>
        <n v="163"/>
        <n v="151.5"/>
        <n v="149.5"/>
        <n v="155"/>
        <n v="157"/>
        <n v="145"/>
        <n v="146"/>
        <n v="153.5"/>
        <n v="153"/>
        <n v="147"/>
        <n v="147.5"/>
        <n v="148"/>
        <n v="140"/>
        <n v="139"/>
        <n v="165"/>
        <n v="138.5"/>
        <n v="145.5"/>
        <n v="146.5"/>
        <n v="134.5"/>
        <n v="143"/>
        <n v="142"/>
        <n v="143.5"/>
        <n v="142.5"/>
        <n v="136.5"/>
        <n v="140.5"/>
        <n v="134"/>
        <n v="137"/>
        <n v="139.5"/>
        <n v="124"/>
        <n v="133"/>
        <n v="124.5"/>
        <n v="133.5"/>
        <n v="132.5"/>
        <n v="125"/>
        <n v="128"/>
        <n v="121"/>
        <n v="128.5"/>
        <n v="130"/>
        <n v="127.5"/>
        <n v="120"/>
        <n v="122"/>
        <n v="129.5"/>
        <n v="122.5"/>
        <n v="120.5"/>
        <n v="123.5"/>
        <n v="117.5"/>
        <n v="118.5"/>
        <n v="121.5"/>
        <n v="111.5"/>
        <n v="106.5"/>
        <n v="114"/>
        <n v="115.5"/>
        <n v="118"/>
        <n v="119.5"/>
        <n v="112.5"/>
        <n v="113"/>
        <n v="127"/>
        <n v="115"/>
        <n v="119"/>
        <n v="110.5"/>
        <n v="107.5"/>
        <n v="113.5"/>
        <n v="116.5"/>
        <n v="109"/>
        <n v="114.5"/>
        <n v="107"/>
        <n v="111"/>
        <n v="108"/>
        <n v="103.5"/>
        <n v="109.5"/>
        <n v="112"/>
        <n v="106"/>
        <n v="102"/>
        <n v="105.5"/>
        <n v="110"/>
        <n v="101"/>
        <n v="103"/>
        <n v="99.5"/>
        <n v="102.5"/>
        <n v="104.5"/>
        <n v="97.5"/>
        <n v="105"/>
        <n v="98.5"/>
        <n v="100"/>
        <n v="100.5"/>
        <n v="93.5"/>
        <n v="95"/>
        <n v="97"/>
        <n v="98"/>
        <n v="101.5"/>
        <n v="95.5"/>
        <n v="92"/>
        <n v="96.5"/>
        <n v="94.5"/>
        <n v="99"/>
        <n v="91.5"/>
        <n v="96"/>
        <n v="92.5"/>
        <n v="90"/>
        <n v="90.5"/>
        <n v="93"/>
        <n v="94"/>
        <n v="87.5"/>
        <n v="89.5"/>
        <n v="86.5"/>
        <n v="85.5"/>
        <n v="84.5"/>
        <n v="87"/>
        <n v="88"/>
        <n v="91"/>
        <n v="80.5"/>
        <n v="81"/>
        <n v="82.5"/>
        <n v="89"/>
        <n v="81.5"/>
        <n v="88.5"/>
        <n v="80"/>
        <n v="83"/>
        <n v="85"/>
        <n v="86"/>
        <n v="83.5"/>
        <n v="79"/>
        <n v="84"/>
        <n v="76"/>
        <n v="78"/>
        <n v="70.5"/>
        <n v="76.5"/>
        <n v="77.5"/>
        <n v="82"/>
        <n v="68.5"/>
        <n v="75.5"/>
        <n v="77"/>
        <n v="79.5"/>
        <n v="73"/>
        <n v="70"/>
        <n v="74.5"/>
        <n v="68"/>
        <n v="71.5"/>
        <n v="72.5"/>
        <n v="73.5"/>
        <n v="71"/>
        <n v="72"/>
        <n v="69"/>
        <n v="69.5"/>
        <n v="65.5"/>
        <n v="63.5"/>
        <n v="64"/>
        <n v="64.5"/>
        <n v="65"/>
        <n v="61.5"/>
        <n v="66"/>
        <n v="66.5"/>
        <n v="67"/>
        <n v="61"/>
        <n v="60"/>
        <n v="60.5"/>
        <n v="62"/>
        <n v="62.5"/>
        <n v="59.5"/>
        <n v="56.5"/>
        <n v="59"/>
        <n v="58"/>
        <n v="58.5"/>
        <n v="51.5"/>
        <n v="52.5"/>
        <n v="53.5"/>
        <n v="54"/>
        <n v="48"/>
        <n v="49"/>
        <n v="51"/>
        <n v="47"/>
        <n v="47.5"/>
        <n v="48.5"/>
        <n v="45.5"/>
        <n v="44"/>
        <n v="44.5"/>
        <n v="40.5"/>
        <n v="39.5"/>
        <n v="37.5"/>
        <n v="29.5"/>
        <n v="15.5"/>
      </sharedItems>
    </cacheField>
    <cacheField name="Job Description" numFmtId="0">
      <sharedItems longText="1"/>
    </cacheField>
    <cacheField name="Ratings" numFmtId="0">
      <sharedItems containsMixedTypes="1" containsNumber="1" minValue="1.9" maxValue="5" count="31">
        <n v="3.8"/>
        <n v="3.7"/>
        <n v="3.6"/>
        <n v="3.2"/>
        <n v="3.3"/>
        <n v="3.4"/>
        <n v="4"/>
        <n v="2.7"/>
        <n v="4.7"/>
        <n v="4.2"/>
        <s v="Not Available"/>
        <n v="3.5"/>
        <n v="3.9"/>
        <n v="4.3"/>
        <n v="4.5999999999999996"/>
        <n v="4.0999999999999996"/>
        <n v="4.4000000000000004"/>
        <n v="4.5"/>
        <n v="4.8"/>
        <n v="2.5"/>
        <n v="2.6"/>
        <n v="3"/>
        <n v="5"/>
        <n v="3.1"/>
        <n v="2.1"/>
        <n v="2.9"/>
        <n v="2.8"/>
        <n v="2.2000000000000002"/>
        <n v="2.2999999999999998"/>
        <n v="1.9"/>
        <n v="2.4"/>
      </sharedItems>
    </cacheField>
    <cacheField name="CompanyName_x000a_" numFmtId="0">
      <sharedItems count="343">
        <s v="FORMA THERAPEUTICS_x000a_"/>
        <s v="Vail Health_x000a_"/>
        <s v="Beebe Healthcare_x000a_"/>
        <s v="Catholic Health Initiatives_x000a_"/>
        <s v="Mcphail Associates_x000a_"/>
        <s v="Veterans Affairs, Veterans Health Administration_x000a_"/>
        <s v="Texas Health Huguley Hospital_x000a_.0"/>
        <s v="Tower Health_x000a_"/>
        <s v="FLEETCOR_x000a_"/>
        <s v="Liberty Mutual Insurance_x000a_"/>
        <s v="Sage Intacct_x000a_"/>
        <s v="Gallup_x000a_"/>
        <s v="Grand Rounds_x000a_"/>
        <s v="CA-One Tech Cloud"/>
        <s v="The Climate Corporation_x000a_"/>
        <s v="Nektar Therapeutics_x000a_"/>
        <s v="DTCC_x000a_"/>
        <s v="Samsung Research America_x000a_"/>
        <s v="Tapjoy_x000a_"/>
        <s v="BioMarin Pharmaceutical_x000a_"/>
        <s v="h2o.ai_x000a_"/>
        <s v="Zest AI_x000a_"/>
        <s v="Mitsubishi Electric Research Labs_x000a_"/>
        <s v="Grainger_x000a_"/>
        <s v="Credit Sesame_x000a_"/>
        <s v="Two Sigma_x000a_"/>
        <s v="Western Digital_x000a_"/>
        <s v="Northrop Grumman_x000a_"/>
        <s v="Visa Inc._x000a_"/>
        <s v="Pfizer_x000a_.0"/>
        <s v="Autodesk_x000a_.0"/>
        <s v="Adobe_x000a_.0"/>
        <s v="CK-12 Foundation_x000a_"/>
        <s v="Genentech_x000a_"/>
        <s v="Takeda Pharmaceuticals_x000a_"/>
        <s v="Confluent_x000a_"/>
        <s v="MassMutual_x000a_"/>
        <s v="Glassdoor_x000a_.0"/>
        <s v="Samba TV_x000a_"/>
        <s v="Wish_x000a_"/>
        <s v="Sunovion_x000a_"/>
        <s v="TRANZACT_x000a_"/>
        <s v="Sumo Logic_x000a_"/>
        <s v="Numeric, LLC_x000a_"/>
        <s v="Demandbase_x000a_"/>
        <s v="Audible_x000a_"/>
        <s v="Netskope_x000a_"/>
        <s v="Change Healthcare_x000a_"/>
        <s v="Factual_x000a_"/>
        <s v="Capgemini_x000a_"/>
        <s v="Argo Group US_x000a_"/>
        <s v="Novetta_x000a_.0"/>
        <s v="AstraZeneca_x000a_"/>
        <s v="Figure Eight_x000a_"/>
        <s v="Sartorius_x000a_"/>
        <s v="Quartet Health_x000a_"/>
        <s v="Praetorian_x000a_"/>
        <s v="TechProjects_x000a_"/>
        <s v="The Hanover Insurance Group_x000a_"/>
        <s v="Rubius Therapeutics_x000a_"/>
        <s v="Acceleron Pharma_x000a_"/>
        <s v="Life360_x000a_"/>
        <s v="1904labs_x000a_"/>
        <s v="CareDx_x000a_"/>
        <s v="Nuna_x000a_"/>
        <s v="Juniper Networks_x000a_"/>
        <s v="Swiss Re_x000a_"/>
        <s v="TransUnion_x000a_"/>
        <s v="Recursion Pharmaceuticals_x000a_"/>
        <s v="Red Ventures_x000a_"/>
        <s v="Walmart_x000a_"/>
        <s v="Bill.com_x000a_"/>
        <s v="MathWorks_x000a_"/>
        <s v="e-IT Professionals Corp._x000a_"/>
        <s v="Software Engineering Institute_x000a_"/>
        <s v="Tempus Labs_x000a_.0"/>
        <s v="PennyMac_x000a_"/>
        <s v="Redjack_x000a_"/>
        <s v="Formation_x000a_"/>
        <s v="CBS Interactive_x000a_"/>
        <s v="Sotheby's_x000a_"/>
        <s v="Johns Hopkins University Applied Physics Laboratory_x000a_"/>
        <s v="&lt;intent&gt;_x000a_"/>
        <s v="Maven Wave Partners_x000a_"/>
        <s v="BPA Services_x000a_.0"/>
        <s v="Upside Business Travel_x000a_.0"/>
        <s v="Information Builders_x000a_"/>
        <s v="Moser Consulting_x000a_"/>
        <s v="Agios Pharmaceuticals_x000a_"/>
        <s v="TriNet_x000a_"/>
        <s v="HP Inc._x000a_.0"/>
        <s v="Reynolds American_x000a_"/>
        <s v="Nurx_x000a_"/>
        <s v="Brighthouse Financial_x000a_"/>
        <s v="Peraton_x000a_"/>
        <s v="7Park Data_x000a_"/>
        <s v="Medidata Solutions_x000a_"/>
        <s v="Luminar Technologies_x000a_"/>
        <s v="Equity Residential_x000a_"/>
        <s v="Novartis_x000a_"/>
        <s v="Cerus Corporation_x000a_"/>
        <s v="State of Wisconsin Investment Board_x000a_"/>
        <s v="Scale AI_x000a_"/>
        <s v="KSM Consulting_x000a_"/>
        <s v="Affinity Solutions_x000a_"/>
        <s v="F&amp;G_x000a_"/>
        <s v="Berg Health_x000a_"/>
        <s v="L.A. Care Health Plan_x000a_.0"/>
        <s v="Genesys_x000a_"/>
        <s v="NCSOFT_x000a_"/>
        <s v="MZ_x000a_"/>
        <s v="USEReady_x000a_"/>
        <s v="PNNL_x000a_"/>
        <s v="GNY Insurance Companies_x000a_"/>
        <s v="Kronos Bio"/>
        <s v="Gridiron IT_x000a_.0"/>
        <s v="Entefy_x000a_"/>
        <s v="SpringML_x000a_"/>
        <s v="Mentor Graphics_x000a_"/>
        <s v="Equian LLC_x000a_"/>
        <s v="MetroStar Systems_x000a_"/>
        <s v="Lorven Technologies Inc_x000a_.0"/>
        <s v="Logic20/20_x000a_"/>
        <s v="West Coast University_x000a_"/>
        <s v="Pactera_x000a_"/>
        <s v="The Church of Jesus Christ of Latter-day Saints_x000a_"/>
        <s v="Echo Global Logistics_x000a_"/>
        <s v="Assurant_x000a_"/>
        <s v="ALIN"/>
        <s v="New England Biolabs_x000a_"/>
        <s v="Serigor Inc._x000a_"/>
        <s v="SkySync_x000a_.0"/>
        <s v="The Buffalo Group_x000a_"/>
        <s v="Truckstop.com_x000a_"/>
        <s v="Citi_x000a_"/>
        <s v="Lancer Insurance_x000a_"/>
        <s v="Systems Evolution Inc._x000a_"/>
        <s v="Blueprint Medicines_x000a_"/>
        <s v="Maxar Technologies_x000a_"/>
        <s v="Systems &amp; Technology Research_x000a_"/>
        <s v="IQVIA_x000a_"/>
        <s v="Maximus Real Estate Partners_x000a_"/>
        <s v="BlueCross BlueShield of Tennessee_x000a_"/>
        <s v="Johns Hopkins Health Care_x000a_"/>
        <s v="The Integer Group_x000a_"/>
        <s v="Bridg_x000a_"/>
        <s v="Clarity Insights_x000a_"/>
        <s v="The E.W. Scripps Company_x000a_"/>
        <s v="Tekvalley, Corp._x000a_.0"/>
        <s v="Monte Rosa Therapeutics"/>
        <s v="IT Concepts_x000a_"/>
        <s v="PA Consulting_x000a_"/>
        <s v="Church &amp; Dwight_x000a_"/>
        <s v="Eventbrite_x000a_"/>
        <s v="Legal &amp; General America_x000a_"/>
        <s v="DrFirst_x000a_"/>
        <s v="Accuride International_x000a_"/>
        <s v="Trace Data_x000a_"/>
        <s v="Crossix Solutions_x000a_"/>
        <s v="MITRE_x000a_"/>
        <s v="The David J. Joseph Company_x000a_"/>
        <s v="Esri_x000a_"/>
        <s v="Evolve Vacation Rental_x000a_"/>
        <s v="Porch_x000a_"/>
        <s v="Persivia_x000a_"/>
        <s v="Exelixis_x000a_.0"/>
        <s v="Centro_x000a_"/>
        <s v="Stratagem Group_x000a_"/>
        <s v="American Axle &amp; Manufacturing_x000a_"/>
        <s v="Applied Research Laboratories_x000a_"/>
        <s v="ClearEdge_x000a_.0"/>
        <s v="Pilot Flying J Travel Centers LLC_x000a_.0"/>
        <s v="Royce Geospatial_x000a_.0"/>
        <s v="Leidos_x000a_"/>
        <s v="SoftBank Robotics_x000a_"/>
        <s v="Riverside Research Institute_x000a_"/>
        <s v="SPINS, LLC_x000a_"/>
        <s v="Blue Cross &amp; Blue Shield of Rhode Island_x000a_"/>
        <s v="PeoplesBank_x000a_"/>
        <s v="Vanda Pharmaceuticals_x000a_"/>
        <s v="Genworth_x000a_"/>
        <s v="23andMe_x000a_.0"/>
        <s v="Object Partners_x000a_"/>
        <s v="PatientPoint_x000a_"/>
        <s v="Acuity Insurance_x000a_"/>
        <s v="Alignment Healthcare_x000a_"/>
        <s v="Strategic Financial Solutions_x000a_.0"/>
        <s v="Plymouth Rock Assurance_x000a_"/>
        <s v="Raytheon_x000a_"/>
        <s v="Pinnacol Assurance_x000a_.0"/>
        <s v="First Tech Federal Credit Union_x000a_"/>
        <s v="Quick Base_x000a_"/>
        <s v="Karyopharm Therapeutics Inc._x000a_"/>
        <s v="Strategic Employment Partners_x000a_"/>
        <s v="CapTech_x000a_"/>
        <s v="BWX Technologies_x000a_"/>
        <s v="Carmeuse_x000a_"/>
        <s v="Remedy BPCI Partners, LLC._x000a_"/>
        <s v="Charter Spectrum_x000a_"/>
        <s v="CompQsoft_x000a_"/>
        <s v="Amrock_x000a_"/>
        <s v="Productive Edge_x000a_"/>
        <s v="Arbella Insurance_x000a_"/>
        <s v="GSK_x000a_"/>
        <s v="Pro-Sphere Tek_x000a_"/>
        <s v="CyrusOne_x000a_"/>
        <s v="Health IQ_x000a_"/>
        <s v="comScore_x000a_"/>
        <s v="GNS Healthcare_x000a_"/>
        <s v="Conch Technologies, Inc_x000a_"/>
        <s v="Centauri_x000a_"/>
        <s v="ManTech_x000a_"/>
        <s v="Ameritas Life Insurance Corp_x000a_.0"/>
        <s v="General Dynamics Information Technology_x000a_"/>
        <s v="OneMagnify_x000a_"/>
        <s v="Rochester Regional Health_x000a_"/>
        <s v="Excella Consulting_x000a_.0"/>
        <s v="AVANADE_x000a_"/>
        <s v="Zimmerman Advertising_x000a_"/>
        <s v="Advanced BioScience Laboratories_x000a_"/>
        <s v="Edgewell Personal Care_x000a_"/>
        <s v="Cboe Global Markets_x000a_"/>
        <s v="Fivestars_x000a_"/>
        <s v="DatamanUSA, LLC_x000a_"/>
        <s v="Pharmavite_x000a_"/>
        <s v="Mteq_x000a_.0"/>
        <s v="University of Maryland Medical System_x000a_"/>
        <s v="Sauce Labs_x000a_"/>
        <s v="Lockheed Martin_x000a_"/>
        <s v="L&amp;T Infotech_x000a_"/>
        <s v="Biz2Credit Inc_x000a_.0"/>
        <s v="Spectrum Communications and Consulting_x000a_"/>
        <s v="U.Group_x000a_"/>
        <s v="Q2 Solutions_x000a_"/>
        <s v="Cogo Labs_x000a_"/>
        <s v="Rapid Response Monitoring_x000a_"/>
        <s v="Rodan and Fields, LLC_x000a_"/>
        <s v="Moda Operandi_x000a_"/>
        <s v="Trilogy Ed_x000a_"/>
        <s v="Tivity Health_x000a_"/>
        <s v="ICW Group_x000a_"/>
        <s v="DICK'S Sporting Goods - Corporate_x000a_"/>
        <s v="BRMi_x000a_"/>
        <s v="DoubleVerify_x000a_"/>
        <s v="Brillient_x000a_"/>
        <s v="goTRG_x000a_"/>
        <s v="Bakery Agency_x000a_"/>
        <s v="First Command Financial Services, Inc._x000a_"/>
        <s v="HG Insights_x000a_"/>
        <s v="Dayton Freight Lines, Inc._x000a_"/>
        <s v="Trace3_x000a_"/>
        <s v="SMC 3_x000a_"/>
        <s v="Carilion Clinic_x000a_"/>
        <s v="EAG Laboratories_x000a_"/>
        <s v="Sapphire Digital_x000a_"/>
        <s v="Veterans United Home Loans_x000a_"/>
        <s v="Vermeer_x000a_"/>
        <s v="Beck's Hybrids_x000a_"/>
        <s v="Dodge Data &amp; Analytics_x000a_"/>
        <s v="IHS Markit_x000a_"/>
        <s v="Applied Information Sciences_x000a_"/>
        <s v="Oversight Systems_x000a_"/>
        <s v="Caterpillar_x000a_"/>
        <s v="Crown Bioscience_x000a_"/>
        <s v="1-800-FLOWERS.COM, Inc._x000a_"/>
        <s v="Audentes Therapeutics_x000a_"/>
        <s v="SullivanCotter_x000a_"/>
        <s v="Fareportal_x000a_"/>
        <s v="Torch Technologies, Inc._x000a_"/>
        <s v="IZEA_x000a_"/>
        <s v="ExecOnline_x000a_"/>
        <s v="P2 Energy Solutions_x000a_"/>
        <s v="United BioSource_x000a_"/>
        <s v="Scientific Research Corporation_x000a_"/>
        <s v="ClearOne Advantage_x000a_"/>
        <s v="CALIBRE Systems_x000a_"/>
        <s v="Credera_x000a_"/>
        <s v="Beckman Coulter Diagnostics_x000a_"/>
        <s v="Southwest Research Institute_x000a_"/>
        <s v="Tecolote Research_x000a_"/>
        <s v="TrueAccord_x000a_"/>
        <s v="KnowBe4_x000a_"/>
        <s v="Muso"/>
        <s v="Community Behavioral Health_x000a_"/>
        <s v="RTI International_x000a_"/>
        <s v="Solugenix Corporation_x000a_"/>
        <s v="Central California Alliance for Health_x000a_"/>
        <s v="Guidepoint_x000a_"/>
        <s v="Shipt_x000a_"/>
        <s v="EAB_x000a_"/>
        <s v="Boys Town Hospital_x000a_"/>
        <s v="Yesler_x000a_"/>
        <s v="AXION Healthcare Solutions_x000a_"/>
        <s v="AmeriHealth Caritas_x000a_.0"/>
        <s v="Pacific Northwest National Laboratory_x000a_"/>
        <s v="WK Dickson_x000a_"/>
        <s v="Santander_x000a_"/>
        <s v="Clearwater Analytics_x000a_"/>
        <s v="Synagro_x000a_"/>
        <s v="Emtec, Inc._x000a_"/>
        <s v="Motorola Solutions_x000a_"/>
        <s v="National Student Clearinghouse_x000a_"/>
        <s v="Saama Technologies Inc_x000a_"/>
        <s v="IntraEdge_x000a_"/>
        <s v="Associated Electric Cooperative_x000a_"/>
        <s v="HOVER_x000a_"/>
        <s v="Success Academy Charter Schools_x000a_"/>
        <s v="Associated Banc-Corp_x000a_"/>
        <s v="webfx.com_x000a_"/>
        <s v="Corcentric_x000a_"/>
        <s v="DECISIVE ANALYTICS Corporation_x000a_"/>
        <s v="OceanFirst Financial_x000a_"/>
        <s v="DentaQuest_x000a_"/>
        <s v="COUNTRY Financial_x000a_"/>
        <s v="Vionic Group_x000a_"/>
        <s v="Boys Town_x000a_"/>
        <s v="CentralReach_x000a_"/>
        <s v="C Space_x000a_"/>
        <s v="Integrate_x000a_"/>
        <s v="Infosys_x000a_.0"/>
        <s v="Opinion Dynamics_x000a_"/>
        <s v="Gensco_x000a_"/>
        <s v="Palermo's Pizza_x000a_"/>
        <s v="Teasdale Latin Foods_x000a_"/>
        <s v="NMR Consulting_x000a_"/>
        <s v="DRB Systems_x000a_.0"/>
        <s v="QK_x000a_"/>
        <s v="The HSC Health Care System_x000a_"/>
        <s v="Signpost_x000a_"/>
        <s v="Community Action Partnership of San Luis Obispo_x000a_"/>
        <s v="iSeatz_x000a_"/>
        <s v="San Manuel Casino_x000a_"/>
        <s v="Citadel Federal Credit Union_x000a_"/>
        <s v="Icon Health and Fitness_x000a_"/>
        <s v="National Interstate_x000a_"/>
        <s v="SV Microwave_x000a_"/>
        <s v="DESC_x000a_"/>
        <s v="Full Potential Solutions_x000a_"/>
        <s v="GreatAmerica Financial Services_x000a_"/>
        <s v="Alliance Source Testing_x000a_.0"/>
        <s v="Greenway Health_x000a_.0"/>
        <s v="Intrado_x000a_"/>
        <s v="NPD_x000a_"/>
      </sharedItems>
    </cacheField>
    <cacheField name="State" numFmtId="0">
      <sharedItems count="40">
        <s v=" UT"/>
        <s v=" CA"/>
        <s v=" NY"/>
        <s v=" TX"/>
        <s v=" IL"/>
        <s v=" PA"/>
        <s v=" GA"/>
        <s v=" TN"/>
        <s v=" DE"/>
        <s v=" WI"/>
        <s v=" MD"/>
        <s v="Not Available"/>
        <s v=" VA"/>
        <s v=" LA"/>
        <s v=" FL"/>
        <s v=" NJ"/>
        <s v=" MA"/>
        <s v=" OH"/>
        <s v=" ID"/>
        <s v=" CO"/>
        <s v=" IN"/>
        <s v=" AK"/>
        <s v=" KY"/>
        <s v=" NE"/>
        <s v=" OR"/>
        <s v=" MN"/>
        <s v=" MI"/>
        <s v=" MO"/>
        <s v=" RI"/>
        <s v=" DC"/>
        <s v=" NC"/>
        <s v=" CT"/>
        <s v=" IA"/>
        <s v=" WA"/>
        <s v=" AZ"/>
        <s v=" AL"/>
        <s v=" SC"/>
        <s v=" KS"/>
        <s v=" NM"/>
        <s v=" PR"/>
      </sharedItems>
    </cacheField>
    <cacheField name="StateHeadquarters" numFmtId="0">
      <sharedItems containsBlank="1" count="47">
        <s v=" MA"/>
        <s v=" CO"/>
        <s v=" DE"/>
        <s v=" DC"/>
        <s v=" TX"/>
        <s v=" PA"/>
        <s v=" GA"/>
        <s v=" CA"/>
        <s v=" NY"/>
        <s v=" IL"/>
        <s v=" VA"/>
        <s v=" Japan"/>
        <s v=" NJ"/>
        <s v=" TN"/>
        <s v=" France"/>
        <s v=" Bermuda"/>
        <s v=" United Kingdom"/>
        <s v=" Germany"/>
        <s v=" MO"/>
        <s v=" Switzerland"/>
        <s v=" UT"/>
        <s v=" SC"/>
        <s v=" AR"/>
        <s v=" MI"/>
        <s v=" MD"/>
        <s v=" IN"/>
        <s v=" NC"/>
        <s v=" FL"/>
        <s v=" WI"/>
        <s v=" IA"/>
        <s v=" South Korea"/>
        <s v=" WA"/>
        <s v=" OR"/>
        <s v=" China"/>
        <s v=" India"/>
        <s v=" ID"/>
        <s v=" OH"/>
        <m/>
        <s v=" RI"/>
        <s v=" MN"/>
        <s v=" Belgium"/>
        <s v=" CT"/>
        <s v=" NE"/>
        <s v=" AL"/>
        <s v=" Spain"/>
        <s v=" AZ"/>
        <s v=" LA"/>
      </sharedItems>
    </cacheField>
    <cacheField name="CompanySize" numFmtId="0">
      <sharedItems count="9">
        <s v="51 to 200 employees"/>
        <s v="501 to 1000 employees"/>
        <s v="1001 to 5000 employees"/>
        <s v="10000+ employees"/>
        <s v="1 to 50 employees"/>
        <s v="5001 to 10000 employees"/>
        <s v="201 to 500 employees"/>
        <s v="Unknown"/>
        <s v="Not Available"/>
      </sharedItems>
    </cacheField>
    <cacheField name="Founded" numFmtId="0">
      <sharedItems containsSemiMixedTypes="0" containsString="0" containsNumber="1" containsInteger="1" minValue="-1" maxValue="2019"/>
    </cacheField>
    <cacheField name="CompanyAge" numFmtId="0">
      <sharedItems containsMixedTypes="1" containsNumber="1" containsInteger="1" minValue="1" maxValue="276"/>
    </cacheField>
    <cacheField name="TypeofOwnership" numFmtId="0">
      <sharedItems count="11">
        <s v="Company - Private"/>
        <s v="Hospital"/>
        <s v="Nonprofit Organization"/>
        <s v="Government"/>
        <s v="Company - Public"/>
        <s v="Subsidiary or Business Segment"/>
        <s v="College / University"/>
        <s v="Not Available"/>
        <s v="School / School District"/>
        <s v="Other Organization"/>
        <s v="Unknown"/>
      </sharedItems>
    </cacheField>
    <cacheField name="Industry" numFmtId="0">
      <sharedItems count="60">
        <s v="Biotech &amp; Pharmaceuticals"/>
        <s v="Health Care Services &amp; Hospitals"/>
        <s v="Construction"/>
        <s v="Federal Agencies"/>
        <s v="Financial Transaction Processing"/>
        <s v="Insurance Carriers"/>
        <s v="Computer Hardware &amp; Software"/>
        <s v="Consulting"/>
        <s v="IT Services"/>
        <s v="Enterprise Software &amp; Network Solutions"/>
        <s v="Brokerage Services"/>
        <s v="Internet"/>
        <s v="Financial Analytics &amp; Research"/>
        <s v="Research &amp; Development"/>
        <s v="Wholesale"/>
        <s v="Investment Banking &amp; Asset Management"/>
        <s v="Aerospace &amp; Defense"/>
        <s v="KNot Available2 Education"/>
        <s v="Advertising &amp; Marketing"/>
        <s v="Other Retail Stores"/>
        <s v="Staffing &amp; Outsourcing"/>
        <s v="Motion Picture Production &amp; Distribution"/>
        <s v="Security Services"/>
        <s v="Telecommunications Services"/>
        <s v="Insurance Agencies &amp; Brokerages"/>
        <s v="Department, Clothing, &amp; Shoe Stores"/>
        <s v="Health, Beauty, &amp; Fitness"/>
        <s v="Colleges &amp; Universities"/>
        <s v="Lending"/>
        <s v="TV Broadcast &amp; Cable Networks"/>
        <s v="Auctions &amp; Galleries"/>
        <s v="Consumer Products Manufacturing"/>
        <s v="Real Estate"/>
        <s v="Video Games"/>
        <s v="Energy"/>
        <s v="Not Available"/>
        <s v="Accounting"/>
        <s v="Religious Organizations"/>
        <s v="Transportation Management"/>
        <s v="Logistics &amp; Supply Chain"/>
        <s v="Industrial Manufacturing"/>
        <s v="Metals Brokers"/>
        <s v="Travel Agencies"/>
        <s v="Transportation Equipment Manufacturing"/>
        <s v="Gas Stations"/>
        <s v="Banks &amp; Credit Unions"/>
        <s v="Consumer Product Rental"/>
        <s v="Mining"/>
        <s v="Stock Exchanges"/>
        <s v="Beauty &amp; Personal Accessories Stores"/>
        <s v="Education Training Services"/>
        <s v="Sporting Goods Stores"/>
        <s v="Trucking"/>
        <s v="Farm Support Services"/>
        <s v="Health Care Products Manufacturing"/>
        <s v="Architectural &amp; Engineering Services"/>
        <s v="Social Assistance"/>
        <s v="Food &amp; Beverage Manufacturing"/>
        <s v="Gambling"/>
        <s v="Telecommunications Manufacturing"/>
      </sharedItems>
    </cacheField>
    <cacheField name="Sector" numFmtId="0">
      <sharedItems count="25">
        <s v="Biotech &amp; Pharmaceuticals"/>
        <s v="Health Care"/>
        <s v="Construction, Repair &amp; Maintenance"/>
        <s v="Government"/>
        <s v="Finance"/>
        <s v="Insurance"/>
        <s v="Information Technology"/>
        <s v="Business Services"/>
        <s v="Aerospace &amp; Defense"/>
        <s v="Education"/>
        <s v="Retail"/>
        <s v="Media"/>
        <s v="Telecommunications"/>
        <s v="Consumer Services"/>
        <s v="Manufacturing"/>
        <s v="Real Estate"/>
        <s v="Oil, Gas, Energy &amp; Utilities"/>
        <s v="Not Available"/>
        <s v="Accounting &amp; Legal"/>
        <s v="Non-Profit"/>
        <s v="Transportation &amp; Logistics"/>
        <s v="Mining &amp; Metals"/>
        <s v="Travel &amp; Tourism"/>
        <s v="Agriculture &amp; Forestry"/>
        <s v="Arts, Entertainment &amp; Recreation"/>
      </sharedItems>
    </cacheField>
    <cacheField name="Revenue" numFmtId="0">
      <sharedItems count="14">
        <s v="$10 to $25 million (USD)"/>
        <s v="$100 to $500 million (USD)"/>
        <s v="$10+ billion (USD)"/>
        <s v="Unknown / Non-Applicable"/>
        <s v="$50 to $100 million (USD)"/>
        <s v="$2 to $5 billion (USD)"/>
        <s v="$5 to $10 million (USD)"/>
        <s v="$1 to $2 billion (USD)"/>
        <s v="$500 million to $1 billion (USD)"/>
        <s v="$5 to $10 billion (USD)"/>
        <s v="$1 to $5 million (USD)"/>
        <s v="$25 to $50 million (USD)"/>
        <s v="Less than $1 million (USD)"/>
        <s v="Not Available"/>
      </sharedItems>
    </cacheField>
    <cacheField name="Competito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2">
  <r>
    <n v="823"/>
    <x v="0"/>
    <x v="0"/>
    <x v="0"/>
    <x v="0"/>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s position and title will be commensurate with experience._x000a_Bachelor’s degree with at least 5 years’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x v="0"/>
    <x v="0"/>
    <x v="0"/>
    <x v="0"/>
    <x v="0"/>
    <n v="2008"/>
    <n v="12"/>
    <x v="0"/>
    <x v="0"/>
    <x v="0"/>
    <x v="0"/>
    <s v="Not Available"/>
  </r>
  <r>
    <n v="437"/>
    <x v="1"/>
    <x v="1"/>
    <x v="1"/>
    <x v="1"/>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x v="1"/>
    <x v="1"/>
    <x v="1"/>
    <x v="1"/>
    <x v="1"/>
    <n v="1966"/>
    <n v="54"/>
    <x v="1"/>
    <x v="1"/>
    <x v="1"/>
    <x v="1"/>
    <s v="Not Available"/>
  </r>
  <r>
    <n v="652"/>
    <x v="1"/>
    <x v="1"/>
    <x v="1"/>
    <x v="1"/>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x v="1"/>
    <x v="1"/>
    <x v="1"/>
    <x v="1"/>
    <x v="1"/>
    <n v="1966"/>
    <n v="54"/>
    <x v="1"/>
    <x v="1"/>
    <x v="1"/>
    <x v="1"/>
    <s v="Not Available"/>
  </r>
  <r>
    <n v="875"/>
    <x v="1"/>
    <x v="1"/>
    <x v="1"/>
    <x v="1"/>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x v="1"/>
    <x v="1"/>
    <x v="2"/>
    <x v="1"/>
    <x v="1"/>
    <n v="1966"/>
    <n v="54"/>
    <x v="1"/>
    <x v="1"/>
    <x v="1"/>
    <x v="1"/>
    <s v="Not Available"/>
  </r>
  <r>
    <n v="247"/>
    <x v="2"/>
    <x v="2"/>
    <x v="2"/>
    <x v="2"/>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2"/>
    <x v="2"/>
    <x v="1"/>
    <x v="2"/>
    <x v="2"/>
    <n v="1935"/>
    <n v="85"/>
    <x v="2"/>
    <x v="1"/>
    <x v="1"/>
    <x v="1"/>
    <s v="Not Available"/>
  </r>
  <r>
    <n v="456"/>
    <x v="2"/>
    <x v="2"/>
    <x v="2"/>
    <x v="2"/>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2"/>
    <x v="2"/>
    <x v="3"/>
    <x v="2"/>
    <x v="2"/>
    <n v="1935"/>
    <n v="85"/>
    <x v="2"/>
    <x v="1"/>
    <x v="1"/>
    <x v="1"/>
    <s v="Not Available"/>
  </r>
  <r>
    <n v="682"/>
    <x v="2"/>
    <x v="2"/>
    <x v="2"/>
    <x v="2"/>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2"/>
    <x v="2"/>
    <x v="1"/>
    <x v="2"/>
    <x v="2"/>
    <n v="1935"/>
    <n v="85"/>
    <x v="2"/>
    <x v="1"/>
    <x v="1"/>
    <x v="1"/>
    <s v="Not Available"/>
  </r>
  <r>
    <n v="919"/>
    <x v="2"/>
    <x v="2"/>
    <x v="2"/>
    <x v="2"/>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2"/>
    <x v="2"/>
    <x v="2"/>
    <x v="2"/>
    <x v="2"/>
    <n v="1935"/>
    <n v="85"/>
    <x v="2"/>
    <x v="1"/>
    <x v="1"/>
    <x v="1"/>
    <s v="Not Available"/>
  </r>
  <r>
    <n v="209"/>
    <x v="3"/>
    <x v="2"/>
    <x v="2"/>
    <x v="2"/>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x v="2"/>
    <x v="2"/>
    <x v="1"/>
    <x v="2"/>
    <x v="2"/>
    <n v="1935"/>
    <n v="85"/>
    <x v="2"/>
    <x v="1"/>
    <x v="1"/>
    <x v="1"/>
    <s v="Not Available"/>
  </r>
  <r>
    <n v="337"/>
    <x v="3"/>
    <x v="2"/>
    <x v="2"/>
    <x v="2"/>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x v="2"/>
    <x v="2"/>
    <x v="3"/>
    <x v="2"/>
    <x v="2"/>
    <n v="1935"/>
    <n v="85"/>
    <x v="2"/>
    <x v="1"/>
    <x v="1"/>
    <x v="1"/>
    <s v="Not Available"/>
  </r>
  <r>
    <n v="522"/>
    <x v="4"/>
    <x v="2"/>
    <x v="3"/>
    <x v="3"/>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_x000a_Conduct chemical analysis of body fluids, including blood, urine, or spinal, to determine presence of normal or abnormal components_x000a__x000a_·_x000a_Collect biological specimens from patients_x000a__x000a_·_x000a_Operate, calibrate, and maintain equipment used in quantitative or qualitative analysis_x000a__x000a_·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x v="3"/>
    <x v="3"/>
    <x v="1"/>
    <x v="1"/>
    <x v="3"/>
    <n v="1996"/>
    <n v="24"/>
    <x v="2"/>
    <x v="1"/>
    <x v="1"/>
    <x v="2"/>
    <s v="Dignity Health, Trinity Health"/>
  </r>
  <r>
    <n v="786"/>
    <x v="4"/>
    <x v="2"/>
    <x v="3"/>
    <x v="3"/>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_x000a_Conduct chemical analysis of body fluids, including blood, urine, or spinal, to determine presence of normal or abnormal components_x000a__x000a_·_x000a_Collect biological specimens from patients_x000a__x000a_·_x000a_Operate, calibrate, and maintain equipment used in quantitative or qualitative analysis_x000a__x000a_·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x v="3"/>
    <x v="3"/>
    <x v="4"/>
    <x v="1"/>
    <x v="3"/>
    <n v="1996"/>
    <n v="24"/>
    <x v="2"/>
    <x v="1"/>
    <x v="1"/>
    <x v="2"/>
    <s v="Dignity Health, Trinity Health"/>
  </r>
  <r>
    <n v="464"/>
    <x v="5"/>
    <x v="3"/>
    <x v="4"/>
    <x v="4"/>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x v="4"/>
    <x v="4"/>
    <x v="5"/>
    <x v="0"/>
    <x v="4"/>
    <n v="1976"/>
    <n v="44"/>
    <x v="0"/>
    <x v="2"/>
    <x v="2"/>
    <x v="3"/>
    <s v="Not Available"/>
  </r>
  <r>
    <n v="694"/>
    <x v="5"/>
    <x v="3"/>
    <x v="4"/>
    <x v="4"/>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x v="4"/>
    <x v="4"/>
    <x v="6"/>
    <x v="0"/>
    <x v="4"/>
    <n v="1976"/>
    <n v="44"/>
    <x v="0"/>
    <x v="2"/>
    <x v="2"/>
    <x v="3"/>
    <s v="Not Available"/>
  </r>
  <r>
    <n v="936"/>
    <x v="5"/>
    <x v="3"/>
    <x v="4"/>
    <x v="4"/>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x v="4"/>
    <x v="4"/>
    <x v="1"/>
    <x v="0"/>
    <x v="4"/>
    <n v="1976"/>
    <n v="44"/>
    <x v="0"/>
    <x v="2"/>
    <x v="2"/>
    <x v="3"/>
    <s v="Not Available"/>
  </r>
  <r>
    <n v="257"/>
    <x v="6"/>
    <x v="4"/>
    <x v="5"/>
    <x v="5"/>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x v="5"/>
    <x v="5"/>
    <x v="7"/>
    <x v="3"/>
    <x v="3"/>
    <n v="1930"/>
    <n v="90"/>
    <x v="3"/>
    <x v="3"/>
    <x v="3"/>
    <x v="3"/>
    <s v="Not Available"/>
  </r>
  <r>
    <n v="240"/>
    <x v="7"/>
    <x v="5"/>
    <x v="5"/>
    <x v="6"/>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6"/>
    <x v="6"/>
    <x v="8"/>
    <x v="4"/>
    <x v="2"/>
    <n v="1977"/>
    <n v="43"/>
    <x v="1"/>
    <x v="1"/>
    <x v="1"/>
    <x v="4"/>
    <s v="Not Available"/>
  </r>
  <r>
    <n v="427"/>
    <x v="7"/>
    <x v="5"/>
    <x v="5"/>
    <x v="6"/>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6"/>
    <x v="6"/>
    <x v="9"/>
    <x v="4"/>
    <x v="2"/>
    <n v="1977"/>
    <n v="43"/>
    <x v="1"/>
    <x v="1"/>
    <x v="1"/>
    <x v="4"/>
    <s v="Not Available"/>
  </r>
  <r>
    <n v="632"/>
    <x v="7"/>
    <x v="5"/>
    <x v="5"/>
    <x v="6"/>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6"/>
    <x v="6"/>
    <x v="0"/>
    <x v="4"/>
    <x v="2"/>
    <n v="1977"/>
    <n v="43"/>
    <x v="1"/>
    <x v="1"/>
    <x v="1"/>
    <x v="4"/>
    <s v="Not Available"/>
  </r>
  <r>
    <n v="854"/>
    <x v="7"/>
    <x v="5"/>
    <x v="5"/>
    <x v="6"/>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6"/>
    <x v="6"/>
    <x v="10"/>
    <x v="4"/>
    <x v="2"/>
    <n v="1977"/>
    <n v="43"/>
    <x v="1"/>
    <x v="1"/>
    <x v="1"/>
    <x v="4"/>
    <s v="Not Available"/>
  </r>
  <r>
    <n v="197"/>
    <x v="8"/>
    <x v="6"/>
    <x v="6"/>
    <x v="7"/>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x v="2"/>
    <x v="7"/>
    <x v="4"/>
    <x v="5"/>
    <x v="5"/>
    <n v="2017"/>
    <n v="3"/>
    <x v="2"/>
    <x v="1"/>
    <x v="1"/>
    <x v="3"/>
    <s v="Not Available"/>
  </r>
  <r>
    <n v="307"/>
    <x v="8"/>
    <x v="6"/>
    <x v="6"/>
    <x v="7"/>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x v="2"/>
    <x v="7"/>
    <x v="11"/>
    <x v="5"/>
    <x v="5"/>
    <n v="2017"/>
    <n v="3"/>
    <x v="2"/>
    <x v="1"/>
    <x v="1"/>
    <x v="3"/>
    <s v="Not Available"/>
  </r>
  <r>
    <n v="523"/>
    <x v="9"/>
    <x v="7"/>
    <x v="7"/>
    <x v="8"/>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x v="7"/>
    <x v="8"/>
    <x v="4"/>
    <x v="6"/>
    <x v="5"/>
    <n v="2000"/>
    <n v="20"/>
    <x v="4"/>
    <x v="4"/>
    <x v="4"/>
    <x v="5"/>
    <s v="Not Available"/>
  </r>
  <r>
    <n v="787"/>
    <x v="9"/>
    <x v="7"/>
    <x v="7"/>
    <x v="8"/>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x v="7"/>
    <x v="8"/>
    <x v="12"/>
    <x v="6"/>
    <x v="5"/>
    <n v="2000"/>
    <n v="20"/>
    <x v="4"/>
    <x v="4"/>
    <x v="4"/>
    <x v="5"/>
    <s v="Not Available"/>
  </r>
  <r>
    <n v="452"/>
    <x v="10"/>
    <x v="8"/>
    <x v="8"/>
    <x v="9"/>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9"/>
    <x v="0"/>
    <x v="3"/>
    <n v="1912"/>
    <n v="108"/>
    <x v="0"/>
    <x v="5"/>
    <x v="5"/>
    <x v="2"/>
    <s v="Travelers, Allstate, State Farm"/>
  </r>
  <r>
    <n v="675"/>
    <x v="10"/>
    <x v="8"/>
    <x v="8"/>
    <x v="9"/>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2"/>
    <x v="0"/>
    <x v="3"/>
    <n v="1912"/>
    <n v="108"/>
    <x v="0"/>
    <x v="5"/>
    <x v="5"/>
    <x v="2"/>
    <s v="Travelers, Allstate, State Farm"/>
  </r>
  <r>
    <n v="913"/>
    <x v="10"/>
    <x v="8"/>
    <x v="8"/>
    <x v="9"/>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13"/>
    <x v="0"/>
    <x v="3"/>
    <n v="1912"/>
    <n v="108"/>
    <x v="0"/>
    <x v="5"/>
    <x v="5"/>
    <x v="2"/>
    <s v="Travelers, Allstate, State Farm"/>
  </r>
  <r>
    <n v="548"/>
    <x v="11"/>
    <x v="9"/>
    <x v="9"/>
    <x v="10"/>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re comfortable with investigating open-ended problems and coming up with concrete approaches to solve them._x000a_You know when to use machine learning and when not to!_x000a_You’re a deeply curious person._x000a_You can wrangle data like a pro alligator wrestler and come out relatively unscathed._x000a_You often think about applications of machine learning in your personal life._x000a_What it’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x v="8"/>
    <x v="10"/>
    <x v="3"/>
    <x v="7"/>
    <x v="1"/>
    <n v="1999"/>
    <n v="21"/>
    <x v="5"/>
    <x v="6"/>
    <x v="6"/>
    <x v="3"/>
    <s v="Not Available"/>
  </r>
  <r>
    <n v="117"/>
    <x v="12"/>
    <x v="10"/>
    <x v="10"/>
    <x v="11"/>
    <s v="Who we want:_x000a_Are you committed to using your talents in research and advanced analytics to give global organizations critical advice?_x000a_Are you a leader who applies your instincts and expertise to discover breakthroughs that are key to clients’ growth?_x000a_Are you a driven professional who can manage multiple projects, set a standard of excellence and follow through on commitments for exceptional results?_x000a_Do you instinctively connect with others, understand individuals’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s unique data give you an unparalleled opportunity to use your creativity to explore new avenues of social research. George Gallup’s legacy — founded in 1936 — established Gallup’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x v="9"/>
    <x v="11"/>
    <x v="14"/>
    <x v="3"/>
    <x v="2"/>
    <n v="1935"/>
    <n v="85"/>
    <x v="0"/>
    <x v="7"/>
    <x v="7"/>
    <x v="3"/>
    <s v="Advisory Board, Booz Allen Hamilton, McKinsey &amp; Company"/>
  </r>
  <r>
    <n v="782"/>
    <x v="13"/>
    <x v="11"/>
    <x v="11"/>
    <x v="12"/>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get-it-done”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x v="9"/>
    <x v="12"/>
    <x v="15"/>
    <x v="7"/>
    <x v="1"/>
    <n v="2011"/>
    <n v="9"/>
    <x v="0"/>
    <x v="1"/>
    <x v="1"/>
    <x v="3"/>
    <s v="Not Available"/>
  </r>
  <r>
    <n v="208"/>
    <x v="14"/>
    <x v="10"/>
    <x v="12"/>
    <x v="13"/>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x v="10"/>
    <x v="13"/>
    <x v="6"/>
    <x v="7"/>
    <x v="0"/>
    <n v="2017"/>
    <n v="3"/>
    <x v="0"/>
    <x v="8"/>
    <x v="6"/>
    <x v="6"/>
    <s v="Not Available"/>
  </r>
  <r>
    <n v="331"/>
    <x v="14"/>
    <x v="10"/>
    <x v="12"/>
    <x v="13"/>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x v="10"/>
    <x v="13"/>
    <x v="16"/>
    <x v="7"/>
    <x v="0"/>
    <n v="2017"/>
    <n v="3"/>
    <x v="0"/>
    <x v="8"/>
    <x v="6"/>
    <x v="6"/>
    <s v="Not Available"/>
  </r>
  <r>
    <n v="524"/>
    <x v="15"/>
    <x v="12"/>
    <x v="13"/>
    <x v="14"/>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4"/>
    <x v="0"/>
    <x v="3"/>
    <n v="1912"/>
    <n v="108"/>
    <x v="0"/>
    <x v="5"/>
    <x v="5"/>
    <x v="2"/>
    <s v="Travelers, Allstate, State Farm"/>
  </r>
  <r>
    <n v="785"/>
    <x v="15"/>
    <x v="12"/>
    <x v="13"/>
    <x v="14"/>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1"/>
    <x v="0"/>
    <x v="3"/>
    <n v="1912"/>
    <n v="108"/>
    <x v="0"/>
    <x v="5"/>
    <x v="5"/>
    <x v="2"/>
    <s v="Travelers, Allstate, State Farm"/>
  </r>
  <r>
    <n v="648"/>
    <x v="16"/>
    <x v="12"/>
    <x v="14"/>
    <x v="15"/>
    <s v="Position Overview_x000a__x000a_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x v="3"/>
    <x v="14"/>
    <x v="12"/>
    <x v="7"/>
    <x v="1"/>
    <n v="2006"/>
    <n v="14"/>
    <x v="5"/>
    <x v="9"/>
    <x v="6"/>
    <x v="3"/>
    <s v="Granular, Intuit, John Deere"/>
  </r>
  <r>
    <n v="871"/>
    <x v="16"/>
    <x v="12"/>
    <x v="14"/>
    <x v="15"/>
    <s v="Position Overview_x000a__x000a_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x v="3"/>
    <x v="14"/>
    <x v="17"/>
    <x v="7"/>
    <x v="1"/>
    <n v="2006"/>
    <n v="14"/>
    <x v="5"/>
    <x v="9"/>
    <x v="6"/>
    <x v="3"/>
    <s v="Granular, Intuit, John Deere"/>
  </r>
  <r>
    <n v="101"/>
    <x v="17"/>
    <x v="13"/>
    <x v="15"/>
    <x v="16"/>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s therapeutic products from early-discovery development stage to commercial launch and be a critical part of creating an innovative team for the development of the company’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x v="11"/>
    <x v="15"/>
    <x v="16"/>
    <x v="7"/>
    <x v="6"/>
    <n v="1990"/>
    <n v="30"/>
    <x v="4"/>
    <x v="0"/>
    <x v="0"/>
    <x v="1"/>
    <s v="Bristol-Myers Squibb, Merck, GlaxoSmithKline"/>
  </r>
  <r>
    <n v="788"/>
    <x v="18"/>
    <x v="14"/>
    <x v="16"/>
    <x v="17"/>
    <s v="Are you ready to explore a world of possibilities?_x000a__x000a_Join our DTCC family, and you’ll grow your expertise and become the best version of you. As you embark on a new journey, you’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
    <x v="4"/>
    <x v="16"/>
    <x v="1"/>
    <x v="8"/>
    <x v="2"/>
    <n v="1973"/>
    <n v="47"/>
    <x v="0"/>
    <x v="10"/>
    <x v="4"/>
    <x v="7"/>
    <s v="Not Available"/>
  </r>
  <r>
    <n v="570"/>
    <x v="19"/>
    <x v="15"/>
    <x v="16"/>
    <x v="18"/>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x v="1"/>
    <x v="17"/>
    <x v="1"/>
    <x v="7"/>
    <x v="2"/>
    <n v="1988"/>
    <n v="32"/>
    <x v="5"/>
    <x v="6"/>
    <x v="6"/>
    <x v="4"/>
    <s v="Sony, LG Electronics, Nokia"/>
  </r>
  <r>
    <n v="233"/>
    <x v="20"/>
    <x v="16"/>
    <x v="17"/>
    <x v="19"/>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2"/>
    <x v="18"/>
    <x v="1"/>
    <x v="7"/>
    <x v="6"/>
    <n v="2007"/>
    <n v="13"/>
    <x v="0"/>
    <x v="11"/>
    <x v="6"/>
    <x v="0"/>
    <s v="FLURRY, Chartboost"/>
  </r>
  <r>
    <n v="414"/>
    <x v="20"/>
    <x v="16"/>
    <x v="17"/>
    <x v="19"/>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2"/>
    <x v="18"/>
    <x v="12"/>
    <x v="7"/>
    <x v="6"/>
    <n v="2007"/>
    <n v="13"/>
    <x v="0"/>
    <x v="11"/>
    <x v="6"/>
    <x v="0"/>
    <s v="FLURRY, Chartboost"/>
  </r>
  <r>
    <n v="603"/>
    <x v="20"/>
    <x v="16"/>
    <x v="17"/>
    <x v="19"/>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2"/>
    <x v="18"/>
    <x v="12"/>
    <x v="7"/>
    <x v="6"/>
    <n v="2007"/>
    <n v="13"/>
    <x v="0"/>
    <x v="11"/>
    <x v="6"/>
    <x v="0"/>
    <s v="FLURRY, Chartboost"/>
  </r>
  <r>
    <n v="154"/>
    <x v="21"/>
    <x v="17"/>
    <x v="18"/>
    <x v="20"/>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x v="0"/>
    <x v="19"/>
    <x v="16"/>
    <x v="7"/>
    <x v="2"/>
    <n v="1997"/>
    <n v="23"/>
    <x v="4"/>
    <x v="0"/>
    <x v="0"/>
    <x v="8"/>
    <s v="Genentech, Ultragenyx Pharmaceutical, Gilead Sciences"/>
  </r>
  <r>
    <n v="84"/>
    <x v="22"/>
    <x v="18"/>
    <x v="19"/>
    <x v="21"/>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3"/>
    <x v="20"/>
    <x v="1"/>
    <x v="7"/>
    <x v="6"/>
    <n v="2011"/>
    <n v="9"/>
    <x v="0"/>
    <x v="9"/>
    <x v="6"/>
    <x v="3"/>
    <s v="Not Available"/>
  </r>
  <r>
    <n v="485"/>
    <x v="23"/>
    <x v="19"/>
    <x v="20"/>
    <x v="22"/>
    <s v="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s position as the world’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s top restaurants and fully stocked kitchen_x000a_Company happy hours, social events and outings_x000a_About Zest AI:_x000a__x000a_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_x000a__x000a_Please review our CCPA Policy with regard to applicant and employee personal information here."/>
    <x v="12"/>
    <x v="21"/>
    <x v="18"/>
    <x v="7"/>
    <x v="0"/>
    <n v="2009"/>
    <n v="11"/>
    <x v="0"/>
    <x v="12"/>
    <x v="4"/>
    <x v="4"/>
    <s v="Not Available"/>
  </r>
  <r>
    <n v="745"/>
    <x v="23"/>
    <x v="19"/>
    <x v="20"/>
    <x v="22"/>
    <s v="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s position as the world’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s top restaurants and fully stocked kitchen_x000a_Company happy hours, social events and outings_x000a_About Zest AI:_x000a__x000a_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_x000a__x000a_Please review our CCPA Policy with regard to applicant and employee personal information here."/>
    <x v="12"/>
    <x v="21"/>
    <x v="1"/>
    <x v="7"/>
    <x v="0"/>
    <n v="2009"/>
    <n v="11"/>
    <x v="0"/>
    <x v="12"/>
    <x v="4"/>
    <x v="4"/>
    <s v="Not Available"/>
  </r>
  <r>
    <n v="815"/>
    <x v="24"/>
    <x v="20"/>
    <x v="21"/>
    <x v="23"/>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x v="14"/>
    <x v="22"/>
    <x v="10"/>
    <x v="0"/>
    <x v="0"/>
    <n v="1991"/>
    <n v="29"/>
    <x v="5"/>
    <x v="13"/>
    <x v="7"/>
    <x v="6"/>
    <s v="Google, Amazon, NVIDIA"/>
  </r>
  <r>
    <n v="79"/>
    <x v="25"/>
    <x v="19"/>
    <x v="21"/>
    <x v="24"/>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s degree in statistics, economics, mathematics, or related field. Master’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x v="2"/>
    <x v="23"/>
    <x v="15"/>
    <x v="9"/>
    <x v="3"/>
    <n v="1927"/>
    <n v="93"/>
    <x v="4"/>
    <x v="14"/>
    <x v="7"/>
    <x v="2"/>
    <s v="Not Available"/>
  </r>
  <r>
    <n v="235"/>
    <x v="26"/>
    <x v="21"/>
    <x v="21"/>
    <x v="25"/>
    <s v="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ll love it here because..._x000a_you‘ll have huge potential to grow with a company that’s a category leader;_x000a_you’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x v="15"/>
    <x v="24"/>
    <x v="10"/>
    <x v="7"/>
    <x v="0"/>
    <n v="2010"/>
    <n v="10"/>
    <x v="0"/>
    <x v="11"/>
    <x v="6"/>
    <x v="4"/>
    <s v="Credit Karma, LendUp, SoFi"/>
  </r>
  <r>
    <n v="416"/>
    <x v="26"/>
    <x v="21"/>
    <x v="21"/>
    <x v="25"/>
    <s v="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ll love it here because..._x000a_you‘ll have huge potential to grow with a company that’s a category leader;_x000a_you’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x v="15"/>
    <x v="24"/>
    <x v="19"/>
    <x v="7"/>
    <x v="0"/>
    <n v="2010"/>
    <n v="10"/>
    <x v="0"/>
    <x v="11"/>
    <x v="6"/>
    <x v="4"/>
    <s v="Credit Karma, LendUp, SoFi"/>
  </r>
  <r>
    <n v="608"/>
    <x v="26"/>
    <x v="21"/>
    <x v="21"/>
    <x v="25"/>
    <s v="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ll love it here because..._x000a_you‘ll have huge potential to grow with a company that’s a category leader;_x000a_you’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x v="15"/>
    <x v="24"/>
    <x v="20"/>
    <x v="7"/>
    <x v="0"/>
    <n v="2010"/>
    <n v="10"/>
    <x v="0"/>
    <x v="11"/>
    <x v="6"/>
    <x v="4"/>
    <s v="Credit Karma, LendUp, SoFi"/>
  </r>
  <r>
    <n v="636"/>
    <x v="27"/>
    <x v="22"/>
    <x v="22"/>
    <x v="26"/>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x v="16"/>
    <x v="25"/>
    <x v="0"/>
    <x v="8"/>
    <x v="2"/>
    <n v="2001"/>
    <n v="19"/>
    <x v="0"/>
    <x v="15"/>
    <x v="4"/>
    <x v="3"/>
    <s v="Not Available"/>
  </r>
  <r>
    <n v="188"/>
    <x v="28"/>
    <x v="23"/>
    <x v="23"/>
    <x v="27"/>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ï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s on you. You &amp; Western Digital._x000a__x000a_We’ve been storing the world’s data for more than 50 years. Once,_x000a_it was the most important thing we could do for data. Now we’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 Digital® data-centric solutions are found under the_x000a_G-Technology™, HGST, SanDisk®, Tegile™, Upthere™, and WD®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s gender_x000a_identity, gender expression, and gender-related appearance and behavior,_x000a_whether or not stereotypically associated with the person’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x v="11"/>
    <x v="26"/>
    <x v="21"/>
    <x v="7"/>
    <x v="3"/>
    <n v="1970"/>
    <n v="50"/>
    <x v="4"/>
    <x v="6"/>
    <x v="6"/>
    <x v="2"/>
    <s v="Seagate Technology, Toshiba"/>
  </r>
  <r>
    <n v="276"/>
    <x v="28"/>
    <x v="23"/>
    <x v="23"/>
    <x v="27"/>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ï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s on you. You &amp; Western Digital._x000a__x000a_We’ve been storing the world’s data for more than 50 years. Once,_x000a_it was the most important thing we could do for data. Now we’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 Digital® data-centric solutions are found under the_x000a_G-Technology™, HGST, SanDisk®, Tegile™, Upthere™, and WD®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s gender_x000a_identity, gender expression, and gender-related appearance and behavior,_x000a_whether or not stereotypically associated with the person’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x v="11"/>
    <x v="26"/>
    <x v="16"/>
    <x v="7"/>
    <x v="3"/>
    <n v="1970"/>
    <n v="50"/>
    <x v="4"/>
    <x v="6"/>
    <x v="6"/>
    <x v="2"/>
    <s v="Seagate Technology, Toshiba"/>
  </r>
  <r>
    <n v="634"/>
    <x v="16"/>
    <x v="24"/>
    <x v="23"/>
    <x v="17"/>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x v="1"/>
    <x v="27"/>
    <x v="22"/>
    <x v="10"/>
    <x v="3"/>
    <n v="1939"/>
    <n v="81"/>
    <x v="4"/>
    <x v="16"/>
    <x v="8"/>
    <x v="2"/>
    <s v="Not Available"/>
  </r>
  <r>
    <n v="855"/>
    <x v="16"/>
    <x v="24"/>
    <x v="23"/>
    <x v="17"/>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x v="1"/>
    <x v="27"/>
    <x v="23"/>
    <x v="10"/>
    <x v="3"/>
    <n v="1939"/>
    <n v="81"/>
    <x v="4"/>
    <x v="16"/>
    <x v="8"/>
    <x v="2"/>
    <s v="Not Available"/>
  </r>
  <r>
    <n v="49"/>
    <x v="23"/>
    <x v="25"/>
    <x v="23"/>
    <x v="28"/>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x v="1"/>
    <x v="28"/>
    <x v="6"/>
    <x v="7"/>
    <x v="3"/>
    <n v="1958"/>
    <n v="62"/>
    <x v="4"/>
    <x v="8"/>
    <x v="6"/>
    <x v="2"/>
    <s v="American Express, Mastercard, Discover"/>
  </r>
  <r>
    <n v="605"/>
    <x v="23"/>
    <x v="25"/>
    <x v="23"/>
    <x v="28"/>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x v="1"/>
    <x v="28"/>
    <x v="2"/>
    <x v="7"/>
    <x v="3"/>
    <n v="1958"/>
    <n v="62"/>
    <x v="4"/>
    <x v="8"/>
    <x v="6"/>
    <x v="2"/>
    <s v="American Express, Mastercard, Discover"/>
  </r>
  <r>
    <n v="482"/>
    <x v="29"/>
    <x v="26"/>
    <x v="24"/>
    <x v="23"/>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6"/>
    <x v="29"/>
    <x v="16"/>
    <x v="8"/>
    <x v="3"/>
    <n v="1849"/>
    <n v="171"/>
    <x v="4"/>
    <x v="0"/>
    <x v="0"/>
    <x v="2"/>
    <s v="Not Available"/>
  </r>
  <r>
    <n v="722"/>
    <x v="29"/>
    <x v="26"/>
    <x v="24"/>
    <x v="23"/>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6"/>
    <x v="29"/>
    <x v="7"/>
    <x v="8"/>
    <x v="3"/>
    <n v="1849"/>
    <n v="171"/>
    <x v="4"/>
    <x v="0"/>
    <x v="0"/>
    <x v="2"/>
    <s v="Not Available"/>
  </r>
  <r>
    <n v="375"/>
    <x v="30"/>
    <x v="27"/>
    <x v="25"/>
    <x v="29"/>
    <s v="Location: San Francisco, CA- United States_x000a_Job ID: 20WD39526_x000a__x000a_Position Overview_x000a_Autodesk is seeking an experienced data engineer to join our growing engineering team within Data Platform &amp; Insights (DPI). This team is at the heart of Autodesk’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s degree in Computer Science, Engineering or related field, or equivalent training, fellowship or work experience"/>
    <x v="6"/>
    <x v="30"/>
    <x v="4"/>
    <x v="7"/>
    <x v="5"/>
    <n v="1982"/>
    <n v="38"/>
    <x v="4"/>
    <x v="6"/>
    <x v="6"/>
    <x v="5"/>
    <s v="Not Available"/>
  </r>
  <r>
    <n v="664"/>
    <x v="31"/>
    <x v="27"/>
    <x v="26"/>
    <x v="30"/>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x v="6"/>
    <x v="31"/>
    <x v="12"/>
    <x v="7"/>
    <x v="3"/>
    <n v="1982"/>
    <n v="38"/>
    <x v="4"/>
    <x v="6"/>
    <x v="6"/>
    <x v="9"/>
    <s v="Apple, Microsoft"/>
  </r>
  <r>
    <n v="899"/>
    <x v="31"/>
    <x v="27"/>
    <x v="26"/>
    <x v="30"/>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x v="6"/>
    <x v="31"/>
    <x v="24"/>
    <x v="7"/>
    <x v="3"/>
    <n v="1982"/>
    <n v="38"/>
    <x v="4"/>
    <x v="6"/>
    <x v="6"/>
    <x v="9"/>
    <s v="Apple, Microsoft"/>
  </r>
  <r>
    <n v="353"/>
    <x v="12"/>
    <x v="28"/>
    <x v="26"/>
    <x v="31"/>
    <s v="CK-12’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s or Master’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Senior Data Scientist” in the subject line._x000a_It is a full-time position at our office in Palo Alto, CA (no telecommuting)_x000a_The applicant must be authorized to work in the US for any employer"/>
    <x v="15"/>
    <x v="32"/>
    <x v="15"/>
    <x v="7"/>
    <x v="4"/>
    <n v="2007"/>
    <n v="13"/>
    <x v="0"/>
    <x v="17"/>
    <x v="9"/>
    <x v="3"/>
    <s v="Not Available"/>
  </r>
  <r>
    <n v="777"/>
    <x v="32"/>
    <x v="29"/>
    <x v="26"/>
    <x v="26"/>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6"/>
    <x v="29"/>
    <x v="25"/>
    <x v="8"/>
    <x v="3"/>
    <n v="1849"/>
    <n v="171"/>
    <x v="4"/>
    <x v="0"/>
    <x v="0"/>
    <x v="2"/>
    <s v="Not Available"/>
  </r>
  <r>
    <n v="182"/>
    <x v="33"/>
    <x v="30"/>
    <x v="27"/>
    <x v="31"/>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x v="12"/>
    <x v="33"/>
    <x v="2"/>
    <x v="7"/>
    <x v="3"/>
    <n v="1976"/>
    <n v="44"/>
    <x v="5"/>
    <x v="0"/>
    <x v="0"/>
    <x v="2"/>
    <s v="Not Available"/>
  </r>
  <r>
    <n v="268"/>
    <x v="33"/>
    <x v="30"/>
    <x v="27"/>
    <x v="31"/>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x v="12"/>
    <x v="33"/>
    <x v="15"/>
    <x v="7"/>
    <x v="3"/>
    <n v="1976"/>
    <n v="44"/>
    <x v="5"/>
    <x v="0"/>
    <x v="0"/>
    <x v="2"/>
    <s v="Not Available"/>
  </r>
  <r>
    <n v="210"/>
    <x v="34"/>
    <x v="13"/>
    <x v="28"/>
    <x v="32"/>
    <s v="Job Description_x000a__x000a__x000a_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x v="1"/>
    <x v="34"/>
    <x v="1"/>
    <x v="11"/>
    <x v="3"/>
    <n v="1781"/>
    <n v="239"/>
    <x v="4"/>
    <x v="0"/>
    <x v="0"/>
    <x v="2"/>
    <s v="Novartis, Baxter, Pfizer"/>
  </r>
  <r>
    <n v="335"/>
    <x v="34"/>
    <x v="13"/>
    <x v="28"/>
    <x v="32"/>
    <s v="Job Description_x000a__x000a__x000a_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x v="1"/>
    <x v="34"/>
    <x v="3"/>
    <x v="11"/>
    <x v="3"/>
    <n v="1781"/>
    <n v="239"/>
    <x v="4"/>
    <x v="0"/>
    <x v="0"/>
    <x v="2"/>
    <s v="Novartis, Baxter, Pfizer"/>
  </r>
  <r>
    <n v="701"/>
    <x v="35"/>
    <x v="28"/>
    <x v="28"/>
    <x v="20"/>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x v="8"/>
    <x v="35"/>
    <x v="9"/>
    <x v="7"/>
    <x v="1"/>
    <n v="2014"/>
    <n v="6"/>
    <x v="0"/>
    <x v="6"/>
    <x v="6"/>
    <x v="1"/>
    <s v="Not Available"/>
  </r>
  <r>
    <n v="181"/>
    <x v="23"/>
    <x v="31"/>
    <x v="29"/>
    <x v="33"/>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x v="2"/>
    <x v="36"/>
    <x v="26"/>
    <x v="0"/>
    <x v="5"/>
    <n v="1851"/>
    <n v="169"/>
    <x v="0"/>
    <x v="5"/>
    <x v="5"/>
    <x v="2"/>
    <s v="Not Available"/>
  </r>
  <r>
    <n v="267"/>
    <x v="23"/>
    <x v="31"/>
    <x v="29"/>
    <x v="33"/>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x v="2"/>
    <x v="36"/>
    <x v="1"/>
    <x v="0"/>
    <x v="5"/>
    <n v="1851"/>
    <n v="169"/>
    <x v="0"/>
    <x v="5"/>
    <x v="5"/>
    <x v="2"/>
    <s v="Not Available"/>
  </r>
  <r>
    <n v="171"/>
    <x v="36"/>
    <x v="32"/>
    <x v="29"/>
    <x v="34"/>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3"/>
    <x v="20"/>
    <x v="5"/>
    <x v="7"/>
    <x v="6"/>
    <n v="2011"/>
    <n v="9"/>
    <x v="0"/>
    <x v="9"/>
    <x v="6"/>
    <x v="3"/>
    <s v="Not Available"/>
  </r>
  <r>
    <n v="505"/>
    <x v="37"/>
    <x v="33"/>
    <x v="30"/>
    <x v="30"/>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x v="6"/>
    <x v="37"/>
    <x v="27"/>
    <x v="7"/>
    <x v="2"/>
    <n v="2007"/>
    <n v="13"/>
    <x v="0"/>
    <x v="11"/>
    <x v="6"/>
    <x v="3"/>
    <s v="Indeed, LinkedIn"/>
  </r>
  <r>
    <n v="761"/>
    <x v="37"/>
    <x v="33"/>
    <x v="30"/>
    <x v="30"/>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x v="6"/>
    <x v="37"/>
    <x v="11"/>
    <x v="7"/>
    <x v="2"/>
    <n v="2007"/>
    <n v="13"/>
    <x v="0"/>
    <x v="11"/>
    <x v="6"/>
    <x v="3"/>
    <s v="Indeed, LinkedIn"/>
  </r>
  <r>
    <n v="396"/>
    <x v="38"/>
    <x v="34"/>
    <x v="31"/>
    <x v="35"/>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x v="4"/>
    <x v="38"/>
    <x v="28"/>
    <x v="7"/>
    <x v="6"/>
    <n v="2008"/>
    <n v="12"/>
    <x v="0"/>
    <x v="18"/>
    <x v="7"/>
    <x v="3"/>
    <s v="Not Available"/>
  </r>
  <r>
    <n v="562"/>
    <x v="38"/>
    <x v="34"/>
    <x v="31"/>
    <x v="35"/>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x v="4"/>
    <x v="38"/>
    <x v="23"/>
    <x v="7"/>
    <x v="6"/>
    <n v="2008"/>
    <n v="12"/>
    <x v="0"/>
    <x v="18"/>
    <x v="7"/>
    <x v="3"/>
    <s v="Not Available"/>
  </r>
  <r>
    <n v="10"/>
    <x v="38"/>
    <x v="15"/>
    <x v="32"/>
    <x v="36"/>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s experimentation platform and process._x000a_Apply economics methodologies to understand and improve Wish’s two-sided marketplace._x000a_Apply optimization techniques to improve Wish’s logistics and overall user experiences._x000a_Apply machine learning techniques to improve Wish’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x v="11"/>
    <x v="39"/>
    <x v="5"/>
    <x v="7"/>
    <x v="1"/>
    <n v="2011"/>
    <n v="9"/>
    <x v="0"/>
    <x v="19"/>
    <x v="10"/>
    <x v="7"/>
    <s v="Not Available"/>
  </r>
  <r>
    <n v="426"/>
    <x v="39"/>
    <x v="35"/>
    <x v="33"/>
    <x v="37"/>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quo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quot;"/>
    <x v="11"/>
    <x v="40"/>
    <x v="29"/>
    <x v="0"/>
    <x v="2"/>
    <n v="2010"/>
    <n v="10"/>
    <x v="0"/>
    <x v="0"/>
    <x v="0"/>
    <x v="7"/>
    <s v="Shire, GlaxoSmithKline, Allergan"/>
  </r>
  <r>
    <n v="627"/>
    <x v="39"/>
    <x v="35"/>
    <x v="33"/>
    <x v="37"/>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quo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quot;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quot;"/>
    <x v="11"/>
    <x v="40"/>
    <x v="3"/>
    <x v="0"/>
    <x v="2"/>
    <n v="2010"/>
    <n v="10"/>
    <x v="0"/>
    <x v="0"/>
    <x v="0"/>
    <x v="7"/>
    <s v="Shire, GlaxoSmithKline, Allergan"/>
  </r>
  <r>
    <n v="848"/>
    <x v="39"/>
    <x v="35"/>
    <x v="33"/>
    <x v="37"/>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quo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quot;"/>
    <x v="11"/>
    <x v="40"/>
    <x v="17"/>
    <x v="0"/>
    <x v="2"/>
    <n v="2010"/>
    <n v="10"/>
    <x v="0"/>
    <x v="0"/>
    <x v="0"/>
    <x v="7"/>
    <s v="Shire, GlaxoSmithKline, Allergan"/>
  </r>
  <r>
    <n v="533"/>
    <x v="40"/>
    <x v="31"/>
    <x v="34"/>
    <x v="32"/>
    <s v="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_x000a__x000a_What you’ll do:_x000a__x000a_· Become the domain expert of 1-2 areas of the Tranzact business (i.e. retention, call center effectiveness, etc.) and contribute to the advancement of that area through thought leadership_x000a__x000a_· Find new and improved ways for us to use data in our products, operations, and business strategies_x000a__x000a_· Mentor, develop, and motivate more junior data scientists and analysts_x000a__x000a_· Facilitate data-driven decision making and prioritize initiatives_x000a__x000a_· Develop strong cross functional partnerships with business and technology stakeholders_x000a__x000a_· Lead new projects and initiatives starting from understanding business needs to execution and presenting to and influencing stakeholders._x000a__x000a_· Act as a subject matter expert with all things data_x000a__x000a_· Work to build out the data science team as we grow_x000a__x000a_What we do:_x000a__x000a_We achieve competitive advantage through data-driven marketing and full management of the customer experience.We’re constantly refining our technology and our strategies, that’s why we’re the industry leader in delivering the best results to the top insurance brands in America._x000a__x000a_That’s not just lip service either, we’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_x000a__x000a_What we’re looking for:_x000a__x000a_· BA/BS in a quantitative field (Computer Science, Engineering, Mathematics, Statistics, etc.)_x000a__x000a_· 7+ years of experience in a data science ideally related to marketing, business operations, or customer retention_x000a__x000a_· Experience managing and mentoring data scientists_x000a__x000a_· Experience conducting analyses to drive business impact_x000a__x000a_· Ability to communicate findings clearly and deep understanding of your current business_x000a__x000a_· Proficiency with Python, SQL, Excel, and data visualization tools (Tableau, Power BI, etc.)_x000a__x000a_· Ability to manage multiple projects and deadlines_x000a__x000a_· Experience communicating strategy and results to different audiences_x000a__x000a_· Ability to work cross functionally and influence others_x000a__x000a_· A lifelong learner that is excited to learn new data science technologies and apply those to technologies to our business_x000a__x000a_· Ability to be objective and follow the facts, cut through noise and create a story with data._x000a__x000a_· Thrives in a fast-paced environment that is constantly changing_x000a__x000a_What’s in it for you:_x000a__x000a_· Medical, dental, vision, paid time off/holidays, 401(k), and bonus opportunity_x000a__x000a_· Frequent office events and outings_x000a__x000a_· Employee development programs, conference and training reimbursement_x000a__x000a_· Work remote flexibility_x000a__x000a_·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x v="2"/>
    <x v="41"/>
    <x v="1"/>
    <x v="12"/>
    <x v="2"/>
    <n v="1989"/>
    <n v="31"/>
    <x v="0"/>
    <x v="18"/>
    <x v="7"/>
    <x v="3"/>
    <s v="Not Available"/>
  </r>
  <r>
    <n v="802"/>
    <x v="40"/>
    <x v="31"/>
    <x v="34"/>
    <x v="32"/>
    <s v="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_x000a__x000a_What you’ll do:_x000a__x000a_· Become the domain expert of 1-2 areas of the Tranzact business (i.e. retention, call center effectiveness, etc.) and contribute to the advancement of that area through thought leadership_x000a__x000a_· Find new and improved ways for us to use data in our products, operations, and business strategies_x000a__x000a_· Mentor, develop, and motivate more junior data scientists and analysts_x000a__x000a_· Facilitate data-driven decision making and prioritize initiatives_x000a__x000a_· Develop strong cross functional partnerships with business and technology stakeholders_x000a__x000a_· Lead new projects and initiatives starting from understanding business needs to execution and presenting to and influencing stakeholders._x000a__x000a_· Act as a subject matter expert with all things data_x000a__x000a_· Work to build out the data science team as we grow_x000a__x000a_What we do:_x000a__x000a_We achieve competitive advantage through data-driven marketing and full management of the customer experience.We’re constantly refining our technology and our strategies, that’s why we’re the industry leader in delivering the best results to the top insurance brands in America._x000a__x000a_That’s not just lip service either, we’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_x000a__x000a_What we’re looking for:_x000a__x000a_· BA/BS in a quantitative field (Computer Science, Engineering, Mathematics, Statistics, etc.)_x000a__x000a_· 7+ years of experience in a data science ideally related to marketing, business operations, or customer retention_x000a__x000a_· Experience managing and mentoring data scientists_x000a__x000a_· Experience conducting analyses to drive business impact_x000a__x000a_· Ability to communicate findings clearly and deep understanding of your current business_x000a__x000a_· Proficiency with Python, SQL, Excel, and data visualization tools (Tableau, Power BI, etc.)_x000a__x000a_· Ability to manage multiple projects and deadlines_x000a__x000a_· Experience communicating strategy and results to different audiences_x000a__x000a_· Ability to work cross functionally and influence others_x000a__x000a_· A lifelong learner that is excited to learn new data science technologies and apply those to technologies to our business_x000a__x000a_· Ability to be objective and follow the facts, cut through noise and create a story with data._x000a__x000a_· Thrives in a fast-paced environment that is constantly changing_x000a__x000a_What’s in it for you:_x000a__x000a_· Medical, dental, vision, paid time off/holidays, 401(k), and bonus opportunity_x000a__x000a_· Frequent office events and outings_x000a__x000a_· Employee development programs, conference and training reimbursement_x000a__x000a_· Work remote flexibility_x000a__x000a_·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x v="2"/>
    <x v="41"/>
    <x v="30"/>
    <x v="12"/>
    <x v="2"/>
    <n v="1989"/>
    <n v="31"/>
    <x v="0"/>
    <x v="18"/>
    <x v="7"/>
    <x v="3"/>
    <s v="Not Available"/>
  </r>
  <r>
    <n v="302"/>
    <x v="38"/>
    <x v="34"/>
    <x v="34"/>
    <x v="38"/>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 PhD degree in a relevant discipline is preferred_x000a__x000a_•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 Broad and integrated knowledge of all aspects of the programming discipline_x000a__x000a_• SAS Base, SAS/STAT, SAS/GRAPH, SQL and macro programming experience_x000a__x000a_• Programming experience in R is a plus_x000a__x000a_• Strong analytical and problem-solving capabilities. Advanced statistics and health economics_x000a__x000a_concepts are a plus._x000a__x000a_• Experience in publication in peer-reviewed journal is preferred_x000a__x000a_• Strong attention-to-detail_x000a__x000a_• Excellent communication skills, both written and verbal_x000a__x000a_• Ability to work collaboratively in a dynamic, team-based environment_x000a__x000a_• Ability to work independently on all assigned tasks and projects_x000a__x000a_• Ability to prioritize and adjust project plans appropriately_x000a__x000a_•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x v="12"/>
    <x v="33"/>
    <x v="16"/>
    <x v="7"/>
    <x v="3"/>
    <n v="1976"/>
    <n v="44"/>
    <x v="5"/>
    <x v="0"/>
    <x v="0"/>
    <x v="2"/>
    <s v="Not Available"/>
  </r>
  <r>
    <n v="204"/>
    <x v="41"/>
    <x v="36"/>
    <x v="35"/>
    <x v="39"/>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s computational biology group to combine cross-platform “omics”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can-do”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x v="1"/>
    <x v="34"/>
    <x v="26"/>
    <x v="11"/>
    <x v="3"/>
    <n v="1781"/>
    <n v="239"/>
    <x v="4"/>
    <x v="0"/>
    <x v="0"/>
    <x v="2"/>
    <s v="Novartis, Baxter, Pfizer"/>
  </r>
  <r>
    <n v="322"/>
    <x v="41"/>
    <x v="36"/>
    <x v="35"/>
    <x v="39"/>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s computational biology group to combine cross-platform “omics”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can-do”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x v="1"/>
    <x v="34"/>
    <x v="2"/>
    <x v="11"/>
    <x v="3"/>
    <n v="1781"/>
    <n v="239"/>
    <x v="4"/>
    <x v="0"/>
    <x v="0"/>
    <x v="2"/>
    <s v="Novartis, Baxter, Pfizer"/>
  </r>
  <r>
    <n v="433"/>
    <x v="42"/>
    <x v="17"/>
    <x v="36"/>
    <x v="37"/>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1"/>
    <x v="34"/>
    <x v="31"/>
    <x v="11"/>
    <x v="3"/>
    <n v="1781"/>
    <n v="239"/>
    <x v="4"/>
    <x v="0"/>
    <x v="0"/>
    <x v="2"/>
    <s v="Novartis, Baxter, Pfizer"/>
  </r>
  <r>
    <n v="644"/>
    <x v="42"/>
    <x v="17"/>
    <x v="36"/>
    <x v="37"/>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1"/>
    <x v="34"/>
    <x v="12"/>
    <x v="11"/>
    <x v="3"/>
    <n v="1781"/>
    <n v="239"/>
    <x v="4"/>
    <x v="0"/>
    <x v="0"/>
    <x v="2"/>
    <s v="Novartis, Baxter, Pfizer"/>
  </r>
  <r>
    <n v="866"/>
    <x v="42"/>
    <x v="17"/>
    <x v="36"/>
    <x v="37"/>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1"/>
    <x v="34"/>
    <x v="5"/>
    <x v="11"/>
    <x v="3"/>
    <n v="1781"/>
    <n v="239"/>
    <x v="4"/>
    <x v="0"/>
    <x v="0"/>
    <x v="2"/>
    <s v="Novartis, Baxter, Pfizer"/>
  </r>
  <r>
    <n v="400"/>
    <x v="19"/>
    <x v="36"/>
    <x v="37"/>
    <x v="40"/>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_x000a__x000a_We are building this platform the way startups should —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x v="0"/>
    <x v="42"/>
    <x v="14"/>
    <x v="7"/>
    <x v="1"/>
    <n v="2010"/>
    <n v="10"/>
    <x v="0"/>
    <x v="6"/>
    <x v="6"/>
    <x v="3"/>
    <s v="Splunk, Datadog, Elastic"/>
  </r>
  <r>
    <n v="566"/>
    <x v="19"/>
    <x v="36"/>
    <x v="37"/>
    <x v="40"/>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_x000a__x000a_We are building this platform the way startups should —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x v="0"/>
    <x v="42"/>
    <x v="1"/>
    <x v="7"/>
    <x v="1"/>
    <n v="2010"/>
    <n v="10"/>
    <x v="0"/>
    <x v="6"/>
    <x v="6"/>
    <x v="3"/>
    <s v="Splunk, Datadog, Elastic"/>
  </r>
  <r>
    <n v="318"/>
    <x v="43"/>
    <x v="27"/>
    <x v="37"/>
    <x v="41"/>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x v="3"/>
    <x v="43"/>
    <x v="25"/>
    <x v="5"/>
    <x v="4"/>
    <n v="-1"/>
    <s v="Not Available"/>
    <x v="0"/>
    <x v="20"/>
    <x v="7"/>
    <x v="6"/>
    <s v="Not Available"/>
  </r>
  <r>
    <n v="124"/>
    <x v="38"/>
    <x v="33"/>
    <x v="38"/>
    <x v="42"/>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you have driven more than one greenfield project from concept to production release_x000a_Strong quantitative and data analysis abilities (statistics, engineering, or financial academic background preferred)—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you love making data actionable for customers_x000a_You are a driver and a doer_x000a_You are truly passionate about asking and answering questions –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x v="17"/>
    <x v="44"/>
    <x v="1"/>
    <x v="7"/>
    <x v="6"/>
    <n v="2006"/>
    <n v="14"/>
    <x v="0"/>
    <x v="6"/>
    <x v="6"/>
    <x v="1"/>
    <s v="Engagio, Bombora, Terminus"/>
  </r>
  <r>
    <n v="193"/>
    <x v="44"/>
    <x v="37"/>
    <x v="39"/>
    <x v="43"/>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quot;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quot; industry practices and the highest ethical standards."/>
    <x v="11"/>
    <x v="40"/>
    <x v="1"/>
    <x v="0"/>
    <x v="2"/>
    <n v="2010"/>
    <n v="10"/>
    <x v="0"/>
    <x v="0"/>
    <x v="0"/>
    <x v="7"/>
    <s v="Shire, GlaxoSmithKline, Allergan"/>
  </r>
  <r>
    <n v="289"/>
    <x v="44"/>
    <x v="37"/>
    <x v="39"/>
    <x v="43"/>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quot;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quot; industry practices and the highest ethical standards."/>
    <x v="11"/>
    <x v="40"/>
    <x v="16"/>
    <x v="0"/>
    <x v="2"/>
    <n v="2010"/>
    <n v="10"/>
    <x v="0"/>
    <x v="0"/>
    <x v="0"/>
    <x v="7"/>
    <s v="Shire, GlaxoSmithKline, Allergan"/>
  </r>
  <r>
    <n v="15"/>
    <x v="45"/>
    <x v="38"/>
    <x v="39"/>
    <x v="44"/>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 Apply broad knowledge of technology options, technology platforms, design techniques and approaches across the Data Engineering ecosystem to build systems that meet business needs_x000a_· Build systems and datasets using software engineering best practices, data management fundamentals, data storage principles, recent advances in distributed systems, and operational excellence best practices_x000a_· Analyze source systems, define underlying data sources and transformation requirements, design suitable data models and document the design/specifications_x000a_· Demonstrate passion for quality and productivity by use of efficient development techniques, standards and guidelines_x000a_· Effectively communicate with various teams and stakeholders, escalate technical and managerial issues at the right time and resolve conflicts_x000a_·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x v="2"/>
    <x v="45"/>
    <x v="15"/>
    <x v="12"/>
    <x v="2"/>
    <n v="1995"/>
    <n v="25"/>
    <x v="5"/>
    <x v="21"/>
    <x v="11"/>
    <x v="3"/>
    <s v="Not Available"/>
  </r>
  <r>
    <n v="17"/>
    <x v="46"/>
    <x v="14"/>
    <x v="40"/>
    <x v="45"/>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3"/>
    <x v="20"/>
    <x v="18"/>
    <x v="7"/>
    <x v="6"/>
    <n v="2011"/>
    <n v="9"/>
    <x v="0"/>
    <x v="9"/>
    <x v="6"/>
    <x v="3"/>
    <s v="Not Available"/>
  </r>
  <r>
    <n v="159"/>
    <x v="46"/>
    <x v="14"/>
    <x v="40"/>
    <x v="45"/>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3"/>
    <x v="20"/>
    <x v="1"/>
    <x v="7"/>
    <x v="6"/>
    <n v="2011"/>
    <n v="9"/>
    <x v="0"/>
    <x v="9"/>
    <x v="6"/>
    <x v="3"/>
    <s v="Not Available"/>
  </r>
  <r>
    <n v="60"/>
    <x v="38"/>
    <x v="39"/>
    <x v="40"/>
    <x v="37"/>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x v="15"/>
    <x v="46"/>
    <x v="1"/>
    <x v="7"/>
    <x v="1"/>
    <n v="2012"/>
    <n v="8"/>
    <x v="0"/>
    <x v="9"/>
    <x v="6"/>
    <x v="3"/>
    <s v="Skyhigh Networks, Zscaler, NortonLifeLock"/>
  </r>
  <r>
    <n v="573"/>
    <x v="38"/>
    <x v="39"/>
    <x v="40"/>
    <x v="37"/>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x v="15"/>
    <x v="46"/>
    <x v="1"/>
    <x v="7"/>
    <x v="1"/>
    <n v="2012"/>
    <n v="8"/>
    <x v="0"/>
    <x v="9"/>
    <x v="6"/>
    <x v="3"/>
    <s v="Skyhigh Networks, Zscaler, NortonLifeLock"/>
  </r>
  <r>
    <n v="554"/>
    <x v="38"/>
    <x v="14"/>
    <x v="41"/>
    <x v="46"/>
    <s v="Transforming the future of healthcare isn’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re using our influence to drive positive changes across the industry, and we want motivated and passionate people like you to help us continue to bring new and innovative ideas to life._x000a__x000a_If you’re ready to embrace your passion and do what you love with a company that’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s, RNN’s, LSTM’s, RELU’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x v="7"/>
    <x v="47"/>
    <x v="7"/>
    <x v="13"/>
    <x v="3"/>
    <n v="2007"/>
    <n v="13"/>
    <x v="4"/>
    <x v="8"/>
    <x v="6"/>
    <x v="3"/>
    <s v="Not Available"/>
  </r>
  <r>
    <n v="660"/>
    <x v="12"/>
    <x v="40"/>
    <x v="42"/>
    <x v="46"/>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x v="13"/>
    <x v="48"/>
    <x v="1"/>
    <x v="7"/>
    <x v="0"/>
    <n v="2008"/>
    <n v="12"/>
    <x v="0"/>
    <x v="6"/>
    <x v="6"/>
    <x v="3"/>
    <s v="Foursquare"/>
  </r>
  <r>
    <n v="887"/>
    <x v="12"/>
    <x v="40"/>
    <x v="42"/>
    <x v="46"/>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x v="13"/>
    <x v="48"/>
    <x v="1"/>
    <x v="7"/>
    <x v="0"/>
    <n v="2008"/>
    <n v="12"/>
    <x v="0"/>
    <x v="6"/>
    <x v="6"/>
    <x v="3"/>
    <s v="Foursquare"/>
  </r>
  <r>
    <n v="200"/>
    <x v="12"/>
    <x v="27"/>
    <x v="43"/>
    <x v="21"/>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x v="6"/>
    <x v="30"/>
    <x v="15"/>
    <x v="7"/>
    <x v="5"/>
    <n v="1982"/>
    <n v="38"/>
    <x v="4"/>
    <x v="6"/>
    <x v="6"/>
    <x v="5"/>
    <s v="Not Available"/>
  </r>
  <r>
    <n v="311"/>
    <x v="12"/>
    <x v="27"/>
    <x v="43"/>
    <x v="21"/>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x v="6"/>
    <x v="30"/>
    <x v="32"/>
    <x v="7"/>
    <x v="5"/>
    <n v="1982"/>
    <n v="38"/>
    <x v="4"/>
    <x v="6"/>
    <x v="6"/>
    <x v="5"/>
    <s v="Not Available"/>
  </r>
  <r>
    <n v="590"/>
    <x v="47"/>
    <x v="41"/>
    <x v="44"/>
    <x v="47"/>
    <s v="5-10 years professional work experience as a data scientist or on advanced analytics / statistics projects._x000a__x000a_Preferred sector focus with 3 years’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 Qualifications: 7 – 10 (3 years min relevant experience in the role), Bachelor’s Degree._x000a__x000a_• Must have experience in Software Engineering Techniques, Software Engineering Architecture, Software Engineering Lifecycle and Data Management._x000a__x000a_•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x v="0"/>
    <x v="49"/>
    <x v="16"/>
    <x v="14"/>
    <x v="3"/>
    <n v="1967"/>
    <n v="53"/>
    <x v="4"/>
    <x v="9"/>
    <x v="6"/>
    <x v="2"/>
    <s v="Accenture, CGI, Sopra Steria"/>
  </r>
  <r>
    <n v="211"/>
    <x v="48"/>
    <x v="42"/>
    <x v="45"/>
    <x v="47"/>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t keep secrets._x000a_Image recognition is no longer an innovation to you, instead it is a routine task._x000a_NLP isn’t a foreign acronym and you’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 characters._x000a_What you’ll own_x000a_The foundation for advanced analytics at a global company._x000a_The roadmap of projects you’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
    <x v="5"/>
    <x v="50"/>
    <x v="16"/>
    <x v="15"/>
    <x v="2"/>
    <n v="1948"/>
    <n v="72"/>
    <x v="4"/>
    <x v="5"/>
    <x v="5"/>
    <x v="7"/>
    <s v="Not Available"/>
  </r>
  <r>
    <n v="339"/>
    <x v="48"/>
    <x v="42"/>
    <x v="45"/>
    <x v="47"/>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t keep secrets._x000a_Image recognition is no longer an innovation to you, instead it is a routine task._x000a_NLP isn’t a foreign acronym and you’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 characters._x000a_What you’ll own_x000a_The foundation for advanced analytics at a global company._x000a_The roadmap of projects you’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
    <x v="5"/>
    <x v="50"/>
    <x v="8"/>
    <x v="15"/>
    <x v="2"/>
    <n v="1948"/>
    <n v="72"/>
    <x v="4"/>
    <x v="5"/>
    <x v="5"/>
    <x v="7"/>
    <s v="Not Available"/>
  </r>
  <r>
    <n v="150"/>
    <x v="12"/>
    <x v="43"/>
    <x v="46"/>
    <x v="47"/>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6"/>
    <x v="51"/>
    <x v="16"/>
    <x v="10"/>
    <x v="1"/>
    <n v="2012"/>
    <n v="8"/>
    <x v="0"/>
    <x v="9"/>
    <x v="6"/>
    <x v="1"/>
    <s v="Leidos, CACI International, Booz Allen Hamilton"/>
  </r>
  <r>
    <n v="799"/>
    <x v="16"/>
    <x v="17"/>
    <x v="46"/>
    <x v="48"/>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x v="12"/>
    <x v="52"/>
    <x v="2"/>
    <x v="16"/>
    <x v="3"/>
    <n v="1913"/>
    <n v="107"/>
    <x v="4"/>
    <x v="0"/>
    <x v="0"/>
    <x v="2"/>
    <s v="Roche, GlaxoSmithKline, Novartis"/>
  </r>
  <r>
    <n v="216"/>
    <x v="12"/>
    <x v="44"/>
    <x v="46"/>
    <x v="49"/>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s top restaurants and fully stocked kitchen_x000a_Company happy hours, social events and outings_x000a_About Zest AI:_x000a__x000a_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_x000a__x000a_Please review our CCPA Policy with regard to applicant and employee personal information here."/>
    <x v="12"/>
    <x v="21"/>
    <x v="33"/>
    <x v="7"/>
    <x v="0"/>
    <n v="2009"/>
    <n v="11"/>
    <x v="0"/>
    <x v="12"/>
    <x v="4"/>
    <x v="4"/>
    <s v="Not Available"/>
  </r>
  <r>
    <n v="351"/>
    <x v="12"/>
    <x v="44"/>
    <x v="46"/>
    <x v="49"/>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s top restaurants and fully stocked kitchen_x000a_Company happy hours, social events and outings_x000a_About Zest AI:_x000a__x000a_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_x000a__x000a_Please review our CCPA Policy with regard to applicant and employee personal information here."/>
    <x v="12"/>
    <x v="21"/>
    <x v="1"/>
    <x v="7"/>
    <x v="0"/>
    <n v="2009"/>
    <n v="11"/>
    <x v="0"/>
    <x v="12"/>
    <x v="4"/>
    <x v="4"/>
    <s v="Not Available"/>
  </r>
  <r>
    <n v="206"/>
    <x v="49"/>
    <x v="45"/>
    <x v="46"/>
    <x v="50"/>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x v="1"/>
    <x v="34"/>
    <x v="15"/>
    <x v="11"/>
    <x v="3"/>
    <n v="1781"/>
    <n v="239"/>
    <x v="4"/>
    <x v="0"/>
    <x v="0"/>
    <x v="2"/>
    <s v="Novartis, Baxter, Pfizer"/>
  </r>
  <r>
    <n v="324"/>
    <x v="49"/>
    <x v="45"/>
    <x v="46"/>
    <x v="50"/>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x v="1"/>
    <x v="34"/>
    <x v="26"/>
    <x v="11"/>
    <x v="3"/>
    <n v="1781"/>
    <n v="239"/>
    <x v="4"/>
    <x v="0"/>
    <x v="0"/>
    <x v="2"/>
    <s v="Novartis, Baxter, Pfizer"/>
  </r>
  <r>
    <n v="535"/>
    <x v="50"/>
    <x v="46"/>
    <x v="47"/>
    <x v="51"/>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x v="12"/>
    <x v="53"/>
    <x v="27"/>
    <x v="7"/>
    <x v="0"/>
    <n v="2008"/>
    <n v="12"/>
    <x v="4"/>
    <x v="6"/>
    <x v="6"/>
    <x v="0"/>
    <s v="Not Available"/>
  </r>
  <r>
    <n v="806"/>
    <x v="50"/>
    <x v="46"/>
    <x v="47"/>
    <x v="51"/>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x v="12"/>
    <x v="53"/>
    <x v="5"/>
    <x v="7"/>
    <x v="0"/>
    <n v="2008"/>
    <n v="12"/>
    <x v="4"/>
    <x v="6"/>
    <x v="6"/>
    <x v="0"/>
    <s v="Not Available"/>
  </r>
  <r>
    <n v="39"/>
    <x v="12"/>
    <x v="20"/>
    <x v="48"/>
    <x v="48"/>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s degree in a relevant field (engineering, life sciences, informatics, automation/control, etc.), Ph.D. preferred_x000a_Minimum five years’ work experience within Biopharma or Pharma_x000a_Minimum five years’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1"/>
    <x v="54"/>
    <x v="5"/>
    <x v="17"/>
    <x v="5"/>
    <n v="1870"/>
    <n v="150"/>
    <x v="4"/>
    <x v="0"/>
    <x v="0"/>
    <x v="7"/>
    <s v="Not Available"/>
  </r>
  <r>
    <n v="606"/>
    <x v="51"/>
    <x v="12"/>
    <x v="48"/>
    <x v="52"/>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s platform._x000a_Apply data mining and machine learning techniques to develop better personalization and recommendation for patients’ and doctors’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x v="12"/>
    <x v="55"/>
    <x v="2"/>
    <x v="8"/>
    <x v="6"/>
    <n v="2014"/>
    <n v="6"/>
    <x v="0"/>
    <x v="9"/>
    <x v="6"/>
    <x v="3"/>
    <s v="Not Available"/>
  </r>
  <r>
    <n v="497"/>
    <x v="50"/>
    <x v="46"/>
    <x v="48"/>
    <x v="53"/>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x v="8"/>
    <x v="56"/>
    <x v="24"/>
    <x v="4"/>
    <x v="0"/>
    <n v="2010"/>
    <n v="10"/>
    <x v="0"/>
    <x v="22"/>
    <x v="7"/>
    <x v="0"/>
    <s v="Not Available"/>
  </r>
  <r>
    <n v="750"/>
    <x v="50"/>
    <x v="46"/>
    <x v="48"/>
    <x v="53"/>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x v="8"/>
    <x v="56"/>
    <x v="26"/>
    <x v="4"/>
    <x v="0"/>
    <n v="2010"/>
    <n v="10"/>
    <x v="0"/>
    <x v="22"/>
    <x v="7"/>
    <x v="0"/>
    <s v="Not Available"/>
  </r>
  <r>
    <n v="587"/>
    <x v="38"/>
    <x v="43"/>
    <x v="49"/>
    <x v="54"/>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Â Develop SQL and Python queries to analyze the completeness and quality of key data elements in StreetSmart, including demographics, caseload history, mental illness diagnoses, and substance abuse details_x000a__x000a_Â Develop and monitor a data cleaning prioritization plan, working with a data analyst dedicated to data cleaning_x000a__x000a_Â Manipulate and analyze administrative data in order to predict outcomes and make data-driven recommendations_x000a__x000a_Â Apply statistical and data mining techniques to conduct performance audits, trend analysis, and predictive analytics using StreetSmart data_x000a__x000a_Â Collaborate with team members to develop novel strategies for technical analysis_x000a__x000a_Â Evaluate ethical implications of design choices for predictive analytics models and automated decision support systems_x000a__x000a_Â Create and present compelling reports to stakeholders based upon project findings and methods_x000a__x000a_Â_x000a__x000a_If interested, kindly do share profiles to madhavi(at)impetususa(dot)com"/>
    <x v="18"/>
    <x v="57"/>
    <x v="29"/>
    <x v="12"/>
    <x v="4"/>
    <n v="2011"/>
    <n v="9"/>
    <x v="0"/>
    <x v="8"/>
    <x v="6"/>
    <x v="3"/>
    <s v="Not Available"/>
  </r>
  <r>
    <n v="221"/>
    <x v="52"/>
    <x v="44"/>
    <x v="49"/>
    <x v="55"/>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 Develops best practices around extracting, analyzing, merging and constructing databases._x000a__x000a_• Seeks new databases, including evaluation and acquisition of external data, software, and other tools in support of key strategic initiatives._x000a__x000a_• Consults on management information aspects of technology initiatives._x000a__x000a_• Identifies the appropriate data for analysis, anticipates integrity issues and other possible roadblocks, and understands potential future uses of data beyond the task at hand._x000a__x000a_• Directs, performs and interprets appropriate exploratory analysis such as data mining, empirical data analysis, univariate analysis, partitioning analysis etc._x000a__x000a__x000a_Modeling Design &amp; Monitoring:_x000a__x000a_• Provides roadmap to design models using available data, tools and programming languages, supports the implementation in a real-world framework, and establishes monitoring processes to ensure optimal predictive performance over time._x000a__x000a_• Shares new ideas on advanced analytical techniques and their application to the business._x000a__x000a__x000a_Project Management:_x000a__x000a_• Provides and/or independently gathers requirements from appropriate business partners for project, including necessary data for analysis to be performed._x000a__x000a_• Guides implementation of models in real-world framework._x000a__x000a_•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 Solid understanding of database principles; experience in data manipulation and cleaning; experience in identification and resolution of data issues._x000a__x000a_• Advanced Excel skills and demonstrated experience in programming languages such as SAS, SQL, VBA, R, Python etc. Should be proficient in at least two of the following languages: SAS, SQL, R and/or Python._x000a__x000a_• Awareness of typical insurance data sources, both internal and external_x000a__x000a_EEO statement:_x000a__x000a_“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s Degree"/>
    <x v="1"/>
    <x v="58"/>
    <x v="1"/>
    <x v="0"/>
    <x v="5"/>
    <n v="1852"/>
    <n v="168"/>
    <x v="4"/>
    <x v="5"/>
    <x v="5"/>
    <x v="9"/>
    <s v="Not Available"/>
  </r>
  <r>
    <n v="366"/>
    <x v="52"/>
    <x v="44"/>
    <x v="49"/>
    <x v="55"/>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 Develops best practices around extracting, analyzing, merging and constructing databases._x000a__x000a_• Seeks new databases, including evaluation and acquisition of external data, software, and other tools in support of key strategic initiatives._x000a__x000a_• Consults on management information aspects of technology initiatives._x000a__x000a_• Identifies the appropriate data for analysis, anticipates integrity issues and other possible roadblocks, and understands potential future uses of data beyond the task at hand._x000a__x000a_• Directs, performs and interprets appropriate exploratory analysis such as data mining, empirical data analysis, univariate analysis, partitioning analysis etc._x000a__x000a__x000a_Modeling Design &amp; Monitoring:_x000a__x000a_• Provides roadmap to design models using available data, tools and programming languages, supports the implementation in a real-world framework, and establishes monitoring processes to ensure optimal predictive performance over time._x000a__x000a_• Shares new ideas on advanced analytical techniques and their application to the business._x000a__x000a__x000a_Project Management:_x000a__x000a_• Provides and/or independently gathers requirements from appropriate business partners for project, including necessary data for analysis to be performed._x000a__x000a_• Guides implementation of models in real-world framework._x000a__x000a_•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 Solid understanding of database principles; experience in data manipulation and cleaning; experience in identification and resolution of data issues._x000a__x000a_• Advanced Excel skills and demonstrated experience in programming languages such as SAS, SQL, VBA, R, Python etc. Should be proficient in at least two of the following languages: SAS, SQL, R and/or Python._x000a__x000a_• Awareness of typical insurance data sources, both internal and external_x000a__x000a_EEO statement:_x000a__x000a_“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s Degree"/>
    <x v="1"/>
    <x v="58"/>
    <x v="12"/>
    <x v="0"/>
    <x v="5"/>
    <n v="1852"/>
    <n v="168"/>
    <x v="4"/>
    <x v="5"/>
    <x v="5"/>
    <x v="9"/>
    <s v="Not Available"/>
  </r>
  <r>
    <n v="230"/>
    <x v="53"/>
    <x v="47"/>
    <x v="49"/>
    <x v="56"/>
    <s v="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6"/>
    <x v="59"/>
    <x v="1"/>
    <x v="0"/>
    <x v="6"/>
    <n v="2013"/>
    <n v="7"/>
    <x v="4"/>
    <x v="0"/>
    <x v="0"/>
    <x v="1"/>
    <s v="Not Available"/>
  </r>
  <r>
    <n v="394"/>
    <x v="53"/>
    <x v="47"/>
    <x v="49"/>
    <x v="56"/>
    <s v="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6"/>
    <x v="59"/>
    <x v="34"/>
    <x v="0"/>
    <x v="6"/>
    <n v="2013"/>
    <n v="7"/>
    <x v="4"/>
    <x v="0"/>
    <x v="0"/>
    <x v="1"/>
    <s v="Not Available"/>
  </r>
  <r>
    <n v="561"/>
    <x v="53"/>
    <x v="47"/>
    <x v="49"/>
    <x v="56"/>
    <s v="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6"/>
    <x v="59"/>
    <x v="35"/>
    <x v="0"/>
    <x v="6"/>
    <n v="2013"/>
    <n v="7"/>
    <x v="4"/>
    <x v="0"/>
    <x v="0"/>
    <x v="1"/>
    <s v="Not Available"/>
  </r>
  <r>
    <n v="517"/>
    <x v="54"/>
    <x v="38"/>
    <x v="50"/>
    <x v="50"/>
    <s v="Who are we?_x000a__x000a_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x v="16"/>
    <x v="60"/>
    <x v="1"/>
    <x v="0"/>
    <x v="6"/>
    <n v="2003"/>
    <n v="17"/>
    <x v="4"/>
    <x v="0"/>
    <x v="0"/>
    <x v="3"/>
    <s v="Not Available"/>
  </r>
  <r>
    <n v="776"/>
    <x v="54"/>
    <x v="38"/>
    <x v="50"/>
    <x v="50"/>
    <s v="Who are we?_x000a__x000a_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x v="16"/>
    <x v="60"/>
    <x v="3"/>
    <x v="0"/>
    <x v="6"/>
    <n v="2003"/>
    <n v="17"/>
    <x v="4"/>
    <x v="0"/>
    <x v="0"/>
    <x v="3"/>
    <s v="Not Available"/>
  </r>
  <r>
    <n v="704"/>
    <x v="55"/>
    <x v="48"/>
    <x v="50"/>
    <x v="53"/>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x v="12"/>
    <x v="61"/>
    <x v="2"/>
    <x v="7"/>
    <x v="0"/>
    <n v="2008"/>
    <n v="12"/>
    <x v="4"/>
    <x v="6"/>
    <x v="6"/>
    <x v="3"/>
    <s v="Not Available"/>
  </r>
  <r>
    <n v="946"/>
    <x v="55"/>
    <x v="48"/>
    <x v="50"/>
    <x v="53"/>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x v="12"/>
    <x v="61"/>
    <x v="4"/>
    <x v="7"/>
    <x v="0"/>
    <n v="2008"/>
    <n v="12"/>
    <x v="4"/>
    <x v="6"/>
    <x v="6"/>
    <x v="3"/>
    <s v="Not Available"/>
  </r>
  <r>
    <n v="25"/>
    <x v="38"/>
    <x v="35"/>
    <x v="51"/>
    <x v="57"/>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6"/>
    <x v="51"/>
    <x v="1"/>
    <x v="10"/>
    <x v="1"/>
    <n v="2012"/>
    <n v="8"/>
    <x v="0"/>
    <x v="9"/>
    <x v="6"/>
    <x v="1"/>
    <s v="Leidos, CACI International, Booz Allen Hamilton"/>
  </r>
  <r>
    <n v="317"/>
    <x v="38"/>
    <x v="35"/>
    <x v="51"/>
    <x v="57"/>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6"/>
    <x v="51"/>
    <x v="11"/>
    <x v="10"/>
    <x v="1"/>
    <n v="2012"/>
    <n v="8"/>
    <x v="0"/>
    <x v="9"/>
    <x v="6"/>
    <x v="1"/>
    <s v="Leidos, CACI International, Booz Allen Hamilton"/>
  </r>
  <r>
    <n v="352"/>
    <x v="56"/>
    <x v="49"/>
    <x v="52"/>
    <x v="58"/>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6"/>
    <x v="51"/>
    <x v="16"/>
    <x v="10"/>
    <x v="1"/>
    <n v="2012"/>
    <n v="8"/>
    <x v="0"/>
    <x v="9"/>
    <x v="6"/>
    <x v="1"/>
    <s v="Leidos, CACI International, Booz Allen Hamilton"/>
  </r>
  <r>
    <n v="61"/>
    <x v="38"/>
    <x v="42"/>
    <x v="52"/>
    <x v="59"/>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x v="8"/>
    <x v="62"/>
    <x v="1"/>
    <x v="18"/>
    <x v="0"/>
    <n v="2016"/>
    <n v="4"/>
    <x v="0"/>
    <x v="8"/>
    <x v="6"/>
    <x v="3"/>
    <s v="Slalom, Daugherty Business Solutions"/>
  </r>
  <r>
    <n v="541"/>
    <x v="38"/>
    <x v="42"/>
    <x v="52"/>
    <x v="59"/>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x v="8"/>
    <x v="62"/>
    <x v="36"/>
    <x v="18"/>
    <x v="0"/>
    <n v="2016"/>
    <n v="4"/>
    <x v="0"/>
    <x v="8"/>
    <x v="6"/>
    <x v="3"/>
    <s v="Slalom, Daugherty Business Solutions"/>
  </r>
  <r>
    <n v="577"/>
    <x v="38"/>
    <x v="42"/>
    <x v="52"/>
    <x v="59"/>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x v="19"/>
    <x v="63"/>
    <x v="6"/>
    <x v="7"/>
    <x v="4"/>
    <n v="-1"/>
    <s v="Not Available"/>
    <x v="0"/>
    <x v="0"/>
    <x v="0"/>
    <x v="3"/>
    <s v="Sequenom"/>
  </r>
  <r>
    <n v="18"/>
    <x v="57"/>
    <x v="41"/>
    <x v="53"/>
    <x v="60"/>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x v="9"/>
    <x v="64"/>
    <x v="16"/>
    <x v="7"/>
    <x v="0"/>
    <n v="2010"/>
    <n v="10"/>
    <x v="0"/>
    <x v="9"/>
    <x v="6"/>
    <x v="3"/>
    <s v="Not Available"/>
  </r>
  <r>
    <n v="191"/>
    <x v="57"/>
    <x v="41"/>
    <x v="53"/>
    <x v="60"/>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x v="9"/>
    <x v="64"/>
    <x v="1"/>
    <x v="7"/>
    <x v="0"/>
    <n v="2010"/>
    <n v="10"/>
    <x v="0"/>
    <x v="9"/>
    <x v="6"/>
    <x v="3"/>
    <s v="Not Available"/>
  </r>
  <r>
    <n v="44"/>
    <x v="58"/>
    <x v="41"/>
    <x v="53"/>
    <x v="60"/>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x v="9"/>
    <x v="64"/>
    <x v="16"/>
    <x v="7"/>
    <x v="0"/>
    <n v="2010"/>
    <n v="10"/>
    <x v="0"/>
    <x v="9"/>
    <x v="6"/>
    <x v="3"/>
    <s v="Not Available"/>
  </r>
  <r>
    <n v="444"/>
    <x v="58"/>
    <x v="41"/>
    <x v="53"/>
    <x v="60"/>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x v="9"/>
    <x v="64"/>
    <x v="4"/>
    <x v="7"/>
    <x v="0"/>
    <n v="2010"/>
    <n v="10"/>
    <x v="0"/>
    <x v="9"/>
    <x v="6"/>
    <x v="3"/>
    <s v="Not Available"/>
  </r>
  <r>
    <n v="183"/>
    <x v="12"/>
    <x v="41"/>
    <x v="54"/>
    <x v="58"/>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x v="0"/>
    <x v="65"/>
    <x v="29"/>
    <x v="7"/>
    <x v="5"/>
    <n v="1996"/>
    <n v="24"/>
    <x v="4"/>
    <x v="23"/>
    <x v="12"/>
    <x v="5"/>
    <s v="Not Available"/>
  </r>
  <r>
    <n v="269"/>
    <x v="12"/>
    <x v="41"/>
    <x v="54"/>
    <x v="58"/>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x v="0"/>
    <x v="65"/>
    <x v="12"/>
    <x v="7"/>
    <x v="5"/>
    <n v="1996"/>
    <n v="24"/>
    <x v="4"/>
    <x v="23"/>
    <x v="12"/>
    <x v="5"/>
    <s v="Not Available"/>
  </r>
  <r>
    <n v="537"/>
    <x v="50"/>
    <x v="37"/>
    <x v="55"/>
    <x v="61"/>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2"/>
    <x v="18"/>
    <x v="16"/>
    <x v="7"/>
    <x v="6"/>
    <n v="2007"/>
    <n v="13"/>
    <x v="0"/>
    <x v="11"/>
    <x v="6"/>
    <x v="0"/>
    <s v="FLURRY, Chartboost"/>
  </r>
  <r>
    <n v="807"/>
    <x v="50"/>
    <x v="37"/>
    <x v="55"/>
    <x v="61"/>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2"/>
    <x v="18"/>
    <x v="16"/>
    <x v="7"/>
    <x v="6"/>
    <n v="2007"/>
    <n v="13"/>
    <x v="0"/>
    <x v="11"/>
    <x v="6"/>
    <x v="0"/>
    <s v="FLURRY, Chartboost"/>
  </r>
  <r>
    <n v="358"/>
    <x v="12"/>
    <x v="36"/>
    <x v="55"/>
    <x v="51"/>
    <s v="About Swiss Re_x000a__x000a_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_x000a__x000a_About Swiss Re_x000a__x000a_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x v="1"/>
    <x v="66"/>
    <x v="1"/>
    <x v="19"/>
    <x v="3"/>
    <n v="1863"/>
    <n v="157"/>
    <x v="4"/>
    <x v="24"/>
    <x v="5"/>
    <x v="2"/>
    <s v="Munich Re, Hannover RE, SCOR"/>
  </r>
  <r>
    <n v="462"/>
    <x v="59"/>
    <x v="50"/>
    <x v="55"/>
    <x v="50"/>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 you’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d Love to See:_x000a_Experience in the Insurance industry especially in Claims_x000a_Emblem experience is a plus_x000a_Additional experience writing intermediate SQL queries for data extraction preferred_x000a_Impact You'll Make:_x000a_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_x000a_You’ll provide mentorship and training to junior colleagues and maintain progress on all initiatives under minimal direct supervision. You’ll foster a high performance culture and cultivate an environment that promotes excellence and reflects the TransUnion brand._x000a_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x v="12"/>
    <x v="67"/>
    <x v="1"/>
    <x v="9"/>
    <x v="5"/>
    <n v="1968"/>
    <n v="52"/>
    <x v="4"/>
    <x v="12"/>
    <x v="4"/>
    <x v="7"/>
    <s v="Not Available"/>
  </r>
  <r>
    <n v="691"/>
    <x v="59"/>
    <x v="50"/>
    <x v="55"/>
    <x v="50"/>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 you’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d Love to See:_x000a_Experience in the Insurance industry especially in Claims_x000a_Emblem experience is a plus_x000a_Additional experience writing intermediate SQL queries for data extraction preferred_x000a_Impact You'll Make:_x000a_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_x000a_You’ll provide mentorship and training to junior colleagues and maintain progress on all initiatives under minimal direct supervision. You’ll foster a high performance culture and cultivate an environment that promotes excellence and reflects the TransUnion brand._x000a_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x v="12"/>
    <x v="67"/>
    <x v="3"/>
    <x v="9"/>
    <x v="5"/>
    <n v="1968"/>
    <n v="52"/>
    <x v="4"/>
    <x v="12"/>
    <x v="4"/>
    <x v="7"/>
    <s v="Not Available"/>
  </r>
  <r>
    <n v="934"/>
    <x v="59"/>
    <x v="50"/>
    <x v="55"/>
    <x v="50"/>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 you’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d Love to See:_x000a_Experience in the Insurance industry especially in Claims_x000a_Emblem experience is a plus_x000a_Additional experience writing intermediate SQL queries for data extraction preferred_x000a_Impact You'll Make:_x000a_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_x000a_You’ll provide mentorship and training to junior colleagues and maintain progress on all initiatives under minimal direct supervision. You’ll foster a high performance culture and cultivate an environment that promotes excellence and reflects the TransUnion brand._x000a_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x v="12"/>
    <x v="67"/>
    <x v="1"/>
    <x v="9"/>
    <x v="5"/>
    <n v="1968"/>
    <n v="52"/>
    <x v="4"/>
    <x v="12"/>
    <x v="4"/>
    <x v="7"/>
    <s v="Not Available"/>
  </r>
  <r>
    <n v="623"/>
    <x v="60"/>
    <x v="50"/>
    <x v="55"/>
    <x v="50"/>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x v="12"/>
    <x v="52"/>
    <x v="12"/>
    <x v="16"/>
    <x v="3"/>
    <n v="1913"/>
    <n v="107"/>
    <x v="4"/>
    <x v="0"/>
    <x v="0"/>
    <x v="2"/>
    <s v="Roche, GlaxoSmithKline, Novartis"/>
  </r>
  <r>
    <n v="900"/>
    <x v="60"/>
    <x v="50"/>
    <x v="55"/>
    <x v="50"/>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x v="12"/>
    <x v="52"/>
    <x v="20"/>
    <x v="16"/>
    <x v="3"/>
    <n v="1913"/>
    <n v="107"/>
    <x v="4"/>
    <x v="0"/>
    <x v="0"/>
    <x v="2"/>
    <s v="Roche, GlaxoSmithKline, Novartis"/>
  </r>
  <r>
    <n v="225"/>
    <x v="61"/>
    <x v="49"/>
    <x v="55"/>
    <x v="62"/>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x v="8"/>
    <x v="68"/>
    <x v="16"/>
    <x v="20"/>
    <x v="0"/>
    <n v="2013"/>
    <n v="7"/>
    <x v="0"/>
    <x v="0"/>
    <x v="0"/>
    <x v="10"/>
    <s v="Not Available"/>
  </r>
  <r>
    <n v="390"/>
    <x v="61"/>
    <x v="49"/>
    <x v="55"/>
    <x v="62"/>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x v="8"/>
    <x v="68"/>
    <x v="1"/>
    <x v="20"/>
    <x v="0"/>
    <n v="2013"/>
    <n v="7"/>
    <x v="0"/>
    <x v="0"/>
    <x v="0"/>
    <x v="10"/>
    <s v="Not Available"/>
  </r>
  <r>
    <n v="545"/>
    <x v="61"/>
    <x v="49"/>
    <x v="55"/>
    <x v="62"/>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x v="8"/>
    <x v="68"/>
    <x v="3"/>
    <x v="20"/>
    <x v="0"/>
    <n v="2013"/>
    <n v="7"/>
    <x v="0"/>
    <x v="0"/>
    <x v="0"/>
    <x v="10"/>
    <s v="Not Available"/>
  </r>
  <r>
    <n v="137"/>
    <x v="50"/>
    <x v="51"/>
    <x v="55"/>
    <x v="63"/>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x v="3"/>
    <x v="69"/>
    <x v="16"/>
    <x v="21"/>
    <x v="2"/>
    <n v="2000"/>
    <n v="20"/>
    <x v="0"/>
    <x v="18"/>
    <x v="7"/>
    <x v="7"/>
    <s v="Clearlink, Credit Karma, LendingTree"/>
  </r>
  <r>
    <n v="446"/>
    <x v="62"/>
    <x v="38"/>
    <x v="56"/>
    <x v="64"/>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x v="12"/>
    <x v="52"/>
    <x v="12"/>
    <x v="16"/>
    <x v="3"/>
    <n v="1913"/>
    <n v="107"/>
    <x v="4"/>
    <x v="0"/>
    <x v="0"/>
    <x v="2"/>
    <s v="Roche, GlaxoSmithKline, Novartis"/>
  </r>
  <r>
    <n v="665"/>
    <x v="62"/>
    <x v="38"/>
    <x v="56"/>
    <x v="64"/>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x v="12"/>
    <x v="52"/>
    <x v="27"/>
    <x v="16"/>
    <x v="3"/>
    <n v="1913"/>
    <n v="107"/>
    <x v="4"/>
    <x v="0"/>
    <x v="0"/>
    <x v="2"/>
    <s v="Roche, GlaxoSmithKline, Novartis"/>
  </r>
  <r>
    <n v="904"/>
    <x v="62"/>
    <x v="38"/>
    <x v="56"/>
    <x v="64"/>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x v="12"/>
    <x v="52"/>
    <x v="13"/>
    <x v="16"/>
    <x v="3"/>
    <n v="1913"/>
    <n v="107"/>
    <x v="4"/>
    <x v="0"/>
    <x v="0"/>
    <x v="2"/>
    <s v="Roche, GlaxoSmithKline, Novartis"/>
  </r>
  <r>
    <n v="12"/>
    <x v="63"/>
    <x v="52"/>
    <x v="56"/>
    <x v="51"/>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x v="3"/>
    <x v="70"/>
    <x v="33"/>
    <x v="22"/>
    <x v="3"/>
    <n v="1962"/>
    <n v="58"/>
    <x v="4"/>
    <x v="25"/>
    <x v="10"/>
    <x v="2"/>
    <s v="Target, Costco Wholesale, Amazon"/>
  </r>
  <r>
    <n v="94"/>
    <x v="63"/>
    <x v="52"/>
    <x v="56"/>
    <x v="51"/>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x v="3"/>
    <x v="70"/>
    <x v="16"/>
    <x v="22"/>
    <x v="3"/>
    <n v="1962"/>
    <n v="58"/>
    <x v="4"/>
    <x v="25"/>
    <x v="10"/>
    <x v="2"/>
    <s v="Target, Costco Wholesale, Amazon"/>
  </r>
  <r>
    <n v="67"/>
    <x v="64"/>
    <x v="50"/>
    <x v="56"/>
    <x v="65"/>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 Humble – No ego_x000a_● Fun – Celebrate the moments_x000a_● Authentic – We are who we are_x000a_● Passionate – Love what you do_x000a_● Dedicated – To each other and the customer_x000a__x000a_Our Applicant Privacy Notice describes how Bill.com treats the personal information it receives from applicants."/>
    <x v="0"/>
    <x v="71"/>
    <x v="3"/>
    <x v="7"/>
    <x v="1"/>
    <n v="2006"/>
    <n v="14"/>
    <x v="4"/>
    <x v="4"/>
    <x v="4"/>
    <x v="4"/>
    <s v="Not Available"/>
  </r>
  <r>
    <n v="828"/>
    <x v="64"/>
    <x v="50"/>
    <x v="56"/>
    <x v="65"/>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 Humble – No ego_x000a_● Fun – Celebrate the moments_x000a_● Authentic – We are who we are_x000a_● Passionate – Love what you do_x000a_● Dedicated – To each other and the customer_x000a__x000a_Our Applicant Privacy Notice describes how Bill.com treats the personal information it receives from applicants."/>
    <x v="0"/>
    <x v="71"/>
    <x v="0"/>
    <x v="7"/>
    <x v="1"/>
    <n v="2006"/>
    <n v="14"/>
    <x v="4"/>
    <x v="4"/>
    <x v="4"/>
    <x v="4"/>
    <s v="Not Available"/>
  </r>
  <r>
    <n v="449"/>
    <x v="12"/>
    <x v="49"/>
    <x v="57"/>
    <x v="65"/>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x v="16"/>
    <x v="72"/>
    <x v="12"/>
    <x v="0"/>
    <x v="2"/>
    <n v="1984"/>
    <n v="36"/>
    <x v="0"/>
    <x v="6"/>
    <x v="6"/>
    <x v="7"/>
    <s v="Not Available"/>
  </r>
  <r>
    <n v="674"/>
    <x v="12"/>
    <x v="49"/>
    <x v="57"/>
    <x v="65"/>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x v="16"/>
    <x v="72"/>
    <x v="2"/>
    <x v="0"/>
    <x v="2"/>
    <n v="1984"/>
    <n v="36"/>
    <x v="0"/>
    <x v="6"/>
    <x v="6"/>
    <x v="7"/>
    <s v="Not Available"/>
  </r>
  <r>
    <n v="912"/>
    <x v="12"/>
    <x v="49"/>
    <x v="57"/>
    <x v="65"/>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x v="16"/>
    <x v="72"/>
    <x v="1"/>
    <x v="0"/>
    <x v="2"/>
    <n v="1984"/>
    <n v="36"/>
    <x v="0"/>
    <x v="6"/>
    <x v="6"/>
    <x v="7"/>
    <s v="Not Available"/>
  </r>
  <r>
    <n v="586"/>
    <x v="38"/>
    <x v="49"/>
    <x v="57"/>
    <x v="65"/>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x v="11"/>
    <x v="73"/>
    <x v="16"/>
    <x v="23"/>
    <x v="0"/>
    <n v="-1"/>
    <s v="Not Available"/>
    <x v="0"/>
    <x v="26"/>
    <x v="13"/>
    <x v="6"/>
    <s v="Not Available"/>
  </r>
  <r>
    <n v="243"/>
    <x v="65"/>
    <x v="53"/>
    <x v="58"/>
    <x v="66"/>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ll conduct and lead novel research in applied machine learning and artificial intelligence._x000a_Solution development: You’ll work with and lead interdisciplinary teams to turn research results into prototype operational capabilities for government customers and stakeholders._x000a_Strategy: You’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Why Carnegie Mellon” to learn more about becoming part of an institution inspiring innovations that change the world._x000a_A listing of employee benefits is available at: www.cmu.edu/jobs/benefits-at-a-glance/._x000a_Carnegie Mellon University is an Equal Opportunity Employer/Disability/Veteran."/>
    <x v="20"/>
    <x v="74"/>
    <x v="1"/>
    <x v="5"/>
    <x v="1"/>
    <n v="1984"/>
    <n v="36"/>
    <x v="6"/>
    <x v="27"/>
    <x v="9"/>
    <x v="3"/>
    <s v="Not Available"/>
  </r>
  <r>
    <n v="434"/>
    <x v="65"/>
    <x v="53"/>
    <x v="58"/>
    <x v="66"/>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ll conduct and lead novel research in applied machine learning and artificial intelligence._x000a_Solution development: You’ll work with and lead interdisciplinary teams to turn research results into prototype operational capabilities for government customers and stakeholders._x000a_Strategy: You’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Why Carnegie Mellon” to learn more about becoming part of an institution inspiring innovations that change the world._x000a_A listing of employee benefits is available at: www.cmu.edu/jobs/benefits-at-a-glance/._x000a_Carnegie Mellon University is an Equal Opportunity Employer/Disability/Veteran."/>
    <x v="20"/>
    <x v="74"/>
    <x v="1"/>
    <x v="5"/>
    <x v="1"/>
    <n v="1984"/>
    <n v="36"/>
    <x v="6"/>
    <x v="27"/>
    <x v="9"/>
    <x v="3"/>
    <s v="Not Available"/>
  </r>
  <r>
    <n v="645"/>
    <x v="65"/>
    <x v="53"/>
    <x v="58"/>
    <x v="66"/>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ll conduct and lead novel research in applied machine learning and artificial intelligence._x000a_Solution development: You’ll work with and lead interdisciplinary teams to turn research results into prototype operational capabilities for government customers and stakeholders._x000a_Strategy: You’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Why Carnegie Mellon” to learn more about becoming part of an institution inspiring innovations that change the world._x000a_A listing of employee benefits is available at: www.cmu.edu/jobs/benefits-at-a-glance/._x000a_Carnegie Mellon University is an Equal Opportunity Employer/Disability/Veteran."/>
    <x v="20"/>
    <x v="74"/>
    <x v="14"/>
    <x v="5"/>
    <x v="1"/>
    <n v="1984"/>
    <n v="36"/>
    <x v="6"/>
    <x v="27"/>
    <x v="9"/>
    <x v="3"/>
    <s v="Not Available"/>
  </r>
  <r>
    <n v="870"/>
    <x v="65"/>
    <x v="53"/>
    <x v="58"/>
    <x v="66"/>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ll conduct and lead novel research in applied machine learning and artificial intelligence._x000a_Solution development: You’ll work with and lead interdisciplinary teams to turn research results into prototype operational capabilities for government customers and stakeholders._x000a_Strategy: You’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Why Carnegie Mellon” to learn more about becoming part of an institution inspiring innovations that change the world._x000a_A listing of employee benefits is available at: www.cmu.edu/jobs/benefits-at-a-glance/._x000a_Carnegie Mellon University is an Equal Opportunity Employer/Disability/Veteran."/>
    <x v="20"/>
    <x v="74"/>
    <x v="10"/>
    <x v="5"/>
    <x v="1"/>
    <n v="1984"/>
    <n v="36"/>
    <x v="6"/>
    <x v="27"/>
    <x v="9"/>
    <x v="3"/>
    <s v="Not Available"/>
  </r>
  <r>
    <n v="168"/>
    <x v="66"/>
    <x v="53"/>
    <x v="58"/>
    <x v="66"/>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Why Carnegie Mellon” to learn more about becoming part of an institution inspiring innovations that change the world._x000a_A listing of employee benefits is available at: www.cmu.edu/jobs/benefits-at-a-glance/._x000a_Carnegie Mellon University is an Equal Opportunity Employer/Disability/Veteran."/>
    <x v="20"/>
    <x v="74"/>
    <x v="12"/>
    <x v="5"/>
    <x v="1"/>
    <n v="1984"/>
    <n v="36"/>
    <x v="6"/>
    <x v="27"/>
    <x v="9"/>
    <x v="3"/>
    <s v="Not Available"/>
  </r>
  <r>
    <n v="224"/>
    <x v="67"/>
    <x v="37"/>
    <x v="59"/>
    <x v="67"/>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x v="21"/>
    <x v="75"/>
    <x v="3"/>
    <x v="9"/>
    <x v="1"/>
    <n v="2015"/>
    <n v="5"/>
    <x v="0"/>
    <x v="0"/>
    <x v="0"/>
    <x v="3"/>
    <s v="Not Available"/>
  </r>
  <r>
    <n v="369"/>
    <x v="67"/>
    <x v="37"/>
    <x v="59"/>
    <x v="67"/>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x v="21"/>
    <x v="75"/>
    <x v="29"/>
    <x v="9"/>
    <x v="1"/>
    <n v="2015"/>
    <n v="5"/>
    <x v="0"/>
    <x v="0"/>
    <x v="0"/>
    <x v="3"/>
    <s v="Not Available"/>
  </r>
  <r>
    <n v="215"/>
    <x v="68"/>
    <x v="54"/>
    <x v="59"/>
    <x v="68"/>
    <s v="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x v="3"/>
    <x v="76"/>
    <x v="0"/>
    <x v="7"/>
    <x v="2"/>
    <n v="2008"/>
    <n v="12"/>
    <x v="4"/>
    <x v="28"/>
    <x v="4"/>
    <x v="8"/>
    <s v="Nationstar Mortgage, Caliber Funding, Quicken Loans"/>
  </r>
  <r>
    <n v="354"/>
    <x v="68"/>
    <x v="54"/>
    <x v="59"/>
    <x v="68"/>
    <s v="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x v="3"/>
    <x v="76"/>
    <x v="30"/>
    <x v="7"/>
    <x v="2"/>
    <n v="2008"/>
    <n v="12"/>
    <x v="4"/>
    <x v="28"/>
    <x v="4"/>
    <x v="8"/>
    <s v="Nationstar Mortgage, Caliber Funding, Quicken Loans"/>
  </r>
  <r>
    <n v="669"/>
    <x v="12"/>
    <x v="38"/>
    <x v="60"/>
    <x v="69"/>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s degree in a relevant field (engineering, life sciences, informatics, automation/control, etc.), Ph.D. preferred_x000a_Minimum five years’ work experience within Biopharma or Pharma_x000a_Minimum five years’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1"/>
    <x v="54"/>
    <x v="1"/>
    <x v="17"/>
    <x v="5"/>
    <n v="1870"/>
    <n v="150"/>
    <x v="4"/>
    <x v="0"/>
    <x v="0"/>
    <x v="7"/>
    <s v="Not Available"/>
  </r>
  <r>
    <n v="110"/>
    <x v="23"/>
    <x v="38"/>
    <x v="61"/>
    <x v="67"/>
    <s v="Position Title: Lead Data Scientist_x000a__x000a_Department: Government Services –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x v="15"/>
    <x v="77"/>
    <x v="16"/>
    <x v="24"/>
    <x v="4"/>
    <n v="2007"/>
    <n v="13"/>
    <x v="0"/>
    <x v="8"/>
    <x v="6"/>
    <x v="3"/>
    <s v="Not Available"/>
  </r>
  <r>
    <n v="128"/>
    <x v="38"/>
    <x v="38"/>
    <x v="62"/>
    <x v="70"/>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x v="3"/>
    <x v="78"/>
    <x v="1"/>
    <x v="7"/>
    <x v="0"/>
    <n v="2015"/>
    <n v="5"/>
    <x v="0"/>
    <x v="9"/>
    <x v="6"/>
    <x v="3"/>
    <s v="Not Available"/>
  </r>
  <r>
    <n v="367"/>
    <x v="69"/>
    <x v="55"/>
    <x v="63"/>
    <x v="71"/>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x v="12"/>
    <x v="33"/>
    <x v="5"/>
    <x v="7"/>
    <x v="3"/>
    <n v="1976"/>
    <n v="44"/>
    <x v="5"/>
    <x v="0"/>
    <x v="0"/>
    <x v="2"/>
    <s v="Not Available"/>
  </r>
  <r>
    <n v="558"/>
    <x v="38"/>
    <x v="56"/>
    <x v="63"/>
    <x v="72"/>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x v="11"/>
    <x v="79"/>
    <x v="1"/>
    <x v="7"/>
    <x v="2"/>
    <n v="1992"/>
    <n v="28"/>
    <x v="5"/>
    <x v="29"/>
    <x v="11"/>
    <x v="8"/>
    <s v="NBCUniversal, Comcast, Netflix"/>
  </r>
  <r>
    <n v="809"/>
    <x v="70"/>
    <x v="53"/>
    <x v="64"/>
    <x v="73"/>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x v="14"/>
    <x v="22"/>
    <x v="2"/>
    <x v="0"/>
    <x v="0"/>
    <n v="1991"/>
    <n v="29"/>
    <x v="5"/>
    <x v="13"/>
    <x v="7"/>
    <x v="6"/>
    <s v="Google, Amazon, NVIDIA"/>
  </r>
  <r>
    <n v="347"/>
    <x v="38"/>
    <x v="51"/>
    <x v="64"/>
    <x v="72"/>
    <s v="Overview_x000a__x000a__x000a_At Sotheby’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x v="2"/>
    <x v="80"/>
    <x v="12"/>
    <x v="8"/>
    <x v="2"/>
    <n v="1744"/>
    <n v="276"/>
    <x v="4"/>
    <x v="30"/>
    <x v="10"/>
    <x v="8"/>
    <s v="Not Available"/>
  </r>
  <r>
    <n v="76"/>
    <x v="38"/>
    <x v="57"/>
    <x v="64"/>
    <x v="74"/>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 Perform analyses, development and provide data mining in a large data warehouse environment which includes data design, database architecture, Meta data and repository creation._x000a__x000a_• Extensive use data mining and data analysis tools._x000a__x000a_• Review and validate data loaded into the data warehouse for accuracy_x000a__x000a_• Provide technical consulting to users of data warehouses and advises users on conflicts and inappropriate data usage_x000a__x000a_• Gather and assess business information needs and prepare system requirements_x000a__x000a_• Interact with user community to develop and produce reporting requirements_x000a__x000a_• Responsible for prototyping solutions, preparing test scripts, and conducting tests and for data replication, extraction, loading, cleansing, and data modeling for data warehouses_x000a__x000a_• Maintain knowledge of software tools, languages, scripts, and shells that effectively support the data warehouse environment in different operating system environments_x000a__x000a_• Make recommendations towards the development of new code or reuse of existing code._x000a__x000a_• Responsibilities may also include participation in component and data architecture design, performance monitoring, product evaluation and buy versus build recommendations_x000a__x000a_#LI-JS1_x000a__x000a_Requirements_x000a__x000a_• 7+ years of programming/systems analysis experience_x000a__x000a_• 5+ years of experience with business intelligence and stat tools and systems_x000a__x000a_• Strong experience in Relational Database Management Systems (RDBMS) and data warehouse front-end tools_x000a__x000a_• Extensive knowledge of data warehouse and data mart concepts_x000a__x000a_• Experience in systems analysis and design_x000a__x000a_• Solid understanding of development, quality assurance and integration methodologies_x000a__x000a_• BS in Computer Science, IS, or other related field. Or equivalent work experience_x000a__x000a_Technical Skills Required_x000a__x000a_• Stat &amp; Data Tools – Python, Machine Learning, SQL, Spark, Data Visualization_x000a_• Data &amp; Cloud Tools – Hadoop, AWS Big Data Stack (S3, Spark, Lambda, Presto, Athena, Kinesis, Redshift)_x000a_• Scripting Tools – Linux/Unix, Shell Scripts"/>
    <x v="3"/>
    <x v="43"/>
    <x v="16"/>
    <x v="5"/>
    <x v="4"/>
    <n v="-1"/>
    <s v="Not Available"/>
    <x v="0"/>
    <x v="20"/>
    <x v="7"/>
    <x v="6"/>
    <s v="Not Available"/>
  </r>
  <r>
    <n v="924"/>
    <x v="38"/>
    <x v="57"/>
    <x v="64"/>
    <x v="74"/>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 Perform analyses, development and provide data mining in a large data warehouse environment which includes data design, database architecture, Meta data and repository creation._x000a__x000a_• Extensive use data mining and data analysis tools._x000a__x000a_• Review and validate data loaded into the data warehouse for accuracy_x000a__x000a_• Provide technical consulting to users of data warehouses and advises users on conflicts and inappropriate data usage_x000a__x000a_• Gather and assess business information needs and prepare system requirements_x000a__x000a_• Interact with user community to develop and produce reporting requirements_x000a__x000a_• Responsible for prototyping solutions, preparing test scripts, and conducting tests and for data replication, extraction, loading, cleansing, and data modeling for data warehouses_x000a__x000a_• Maintain knowledge of software tools, languages, scripts, and shells that effectively support the data warehouse environment in different operating system environments_x000a__x000a_• Make recommendations towards the development of new code or reuse of existing code._x000a__x000a_• Responsibilities may also include participation in component and data architecture design, performance monitoring, product evaluation and buy versus build recommendations_x000a__x000a_#LI-JS1_x000a__x000a_Requirements_x000a__x000a_• 7+ years of programming/systems analysis experience_x000a__x000a_• 5+ years of experience with business intelligence and stat tools and systems_x000a__x000a_• Strong experience in Relational Database Management Systems (RDBMS) and data warehouse front-end tools_x000a__x000a_• Extensive knowledge of data warehouse and data mart concepts_x000a__x000a_• Experience in systems analysis and design_x000a__x000a_• Solid understanding of development, quality assurance and integration methodologies_x000a__x000a_• BS in Computer Science, IS, or other related field. Or equivalent work experience_x000a__x000a_Technical Skills Required_x000a__x000a_• Stat &amp; Data Tools – Python, Machine Learning, SQL, Spark, Data Visualization_x000a_• Data &amp; Cloud Tools – Hadoop, AWS Big Data Stack (S3, Spark, Lambda, Presto, Athena, Kinesis, Redshift)_x000a_• Scripting Tools – Linux/Unix, Shell Scripts"/>
    <x v="3"/>
    <x v="43"/>
    <x v="1"/>
    <x v="5"/>
    <x v="4"/>
    <n v="-1"/>
    <s v="Not Available"/>
    <x v="0"/>
    <x v="20"/>
    <x v="7"/>
    <x v="6"/>
    <s v="Not Available"/>
  </r>
  <r>
    <n v="90"/>
    <x v="38"/>
    <x v="37"/>
    <x v="65"/>
    <x v="75"/>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x v="17"/>
    <x v="81"/>
    <x v="16"/>
    <x v="24"/>
    <x v="5"/>
    <n v="1942"/>
    <n v="78"/>
    <x v="2"/>
    <x v="16"/>
    <x v="8"/>
    <x v="7"/>
    <s v="MIT Lincoln Laboratory, Lockheed Martin, Northrop Grumman"/>
  </r>
  <r>
    <n v="9"/>
    <x v="38"/>
    <x v="39"/>
    <x v="65"/>
    <x v="50"/>
    <s v="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_x000a_Our team is over 100 people and our offices span globally. We’re headquartered in NYC with locations in London, Kuala Lumpur, and Sao Paulo._x000a_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t take ourselves too seriously, but we take our work very seriously._x000a_We believe that in order for our employees to perform their best, they need access to strategic decisions, and so our flat structure and open communication invite innovation from all levels —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x v="14"/>
    <x v="82"/>
    <x v="1"/>
    <x v="8"/>
    <x v="0"/>
    <n v="2009"/>
    <n v="11"/>
    <x v="0"/>
    <x v="11"/>
    <x v="6"/>
    <x v="1"/>
    <s v="Clicktripz, SmarterTravel"/>
  </r>
  <r>
    <n v="127"/>
    <x v="38"/>
    <x v="39"/>
    <x v="65"/>
    <x v="50"/>
    <s v="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_x000a_Our team is over 100 people and our offices span globally. We’re headquartered in NYC with locations in London, Kuala Lumpur, and Sao Paulo._x000a_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t take ourselves too seriously, but we take our work very seriously._x000a_We believe that in order for our employees to perform their best, they need access to strategic decisions, and so our flat structure and open communication invite innovation from all levels —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x v="14"/>
    <x v="82"/>
    <x v="4"/>
    <x v="8"/>
    <x v="0"/>
    <n v="2009"/>
    <n v="11"/>
    <x v="0"/>
    <x v="11"/>
    <x v="6"/>
    <x v="1"/>
    <s v="Clicktripz, SmarterTravel"/>
  </r>
  <r>
    <n v="712"/>
    <x v="13"/>
    <x v="51"/>
    <x v="65"/>
    <x v="76"/>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x v="3"/>
    <x v="43"/>
    <x v="1"/>
    <x v="5"/>
    <x v="4"/>
    <n v="-1"/>
    <s v="Not Available"/>
    <x v="0"/>
    <x v="20"/>
    <x v="7"/>
    <x v="6"/>
    <s v="Not Available"/>
  </r>
  <r>
    <n v="953"/>
    <x v="13"/>
    <x v="51"/>
    <x v="65"/>
    <x v="76"/>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x v="3"/>
    <x v="43"/>
    <x v="22"/>
    <x v="5"/>
    <x v="4"/>
    <n v="-1"/>
    <s v="Not Available"/>
    <x v="0"/>
    <x v="20"/>
    <x v="7"/>
    <x v="6"/>
    <s v="Not Available"/>
  </r>
  <r>
    <n v="435"/>
    <x v="12"/>
    <x v="46"/>
    <x v="65"/>
    <x v="74"/>
    <s v="Who We Are!_x000a__x000a_At Maven Wave, we are relentless in hiring the industry’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6"/>
    <x v="83"/>
    <x v="3"/>
    <x v="9"/>
    <x v="6"/>
    <n v="2008"/>
    <n v="12"/>
    <x v="0"/>
    <x v="7"/>
    <x v="7"/>
    <x v="4"/>
    <s v="Not Available"/>
  </r>
  <r>
    <n v="647"/>
    <x v="12"/>
    <x v="46"/>
    <x v="65"/>
    <x v="74"/>
    <s v="Who We Are!_x000a__x000a_At Maven Wave, we are relentless in hiring the industry’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6"/>
    <x v="83"/>
    <x v="16"/>
    <x v="9"/>
    <x v="6"/>
    <n v="2008"/>
    <n v="12"/>
    <x v="0"/>
    <x v="7"/>
    <x v="7"/>
    <x v="4"/>
    <s v="Not Available"/>
  </r>
  <r>
    <n v="869"/>
    <x v="12"/>
    <x v="46"/>
    <x v="65"/>
    <x v="74"/>
    <s v="Who We Are!_x000a__x000a_At Maven Wave, we are relentless in hiring the industry’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6"/>
    <x v="83"/>
    <x v="31"/>
    <x v="9"/>
    <x v="6"/>
    <n v="2008"/>
    <n v="12"/>
    <x v="0"/>
    <x v="7"/>
    <x v="7"/>
    <x v="4"/>
    <s v="Not Available"/>
  </r>
  <r>
    <n v="48"/>
    <x v="38"/>
    <x v="12"/>
    <x v="65"/>
    <x v="41"/>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22"/>
    <x v="84"/>
    <x v="1"/>
    <x v="10"/>
    <x v="7"/>
    <n v="-1"/>
    <s v="Not Available"/>
    <x v="0"/>
    <x v="9"/>
    <x v="6"/>
    <x v="3"/>
    <s v="Not Available"/>
  </r>
  <r>
    <n v="477"/>
    <x v="38"/>
    <x v="12"/>
    <x v="65"/>
    <x v="41"/>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22"/>
    <x v="84"/>
    <x v="1"/>
    <x v="10"/>
    <x v="7"/>
    <n v="-1"/>
    <s v="Not Available"/>
    <x v="0"/>
    <x v="9"/>
    <x v="6"/>
    <x v="3"/>
    <s v="Not Available"/>
  </r>
  <r>
    <n v="213"/>
    <x v="71"/>
    <x v="53"/>
    <x v="66"/>
    <x v="77"/>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0"/>
    <x v="74"/>
    <x v="14"/>
    <x v="5"/>
    <x v="1"/>
    <n v="1984"/>
    <n v="36"/>
    <x v="6"/>
    <x v="27"/>
    <x v="9"/>
    <x v="3"/>
    <s v="Not Available"/>
  </r>
  <r>
    <n v="346"/>
    <x v="71"/>
    <x v="53"/>
    <x v="66"/>
    <x v="77"/>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0"/>
    <x v="74"/>
    <x v="2"/>
    <x v="5"/>
    <x v="1"/>
    <n v="1984"/>
    <n v="36"/>
    <x v="6"/>
    <x v="27"/>
    <x v="9"/>
    <x v="3"/>
    <s v="Not Available"/>
  </r>
  <r>
    <n v="140"/>
    <x v="72"/>
    <x v="58"/>
    <x v="66"/>
    <x v="78"/>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re completely on the CI/CD train, shipping code multiple times a day. We’ve developed a clustered container environment in AWS using Docker and Kubernetes to manage dozens of microservices written primarily in Node and Go. Our web frontend is written in React/Redux and we’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x v="6"/>
    <x v="85"/>
    <x v="1"/>
    <x v="3"/>
    <x v="0"/>
    <n v="2015"/>
    <n v="5"/>
    <x v="0"/>
    <x v="11"/>
    <x v="6"/>
    <x v="3"/>
    <s v="Not Available"/>
  </r>
  <r>
    <n v="676"/>
    <x v="73"/>
    <x v="59"/>
    <x v="66"/>
    <x v="71"/>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x v="3"/>
    <x v="86"/>
    <x v="16"/>
    <x v="8"/>
    <x v="2"/>
    <n v="1975"/>
    <n v="45"/>
    <x v="0"/>
    <x v="6"/>
    <x v="6"/>
    <x v="3"/>
    <s v="Qlik, Tableau Software, Informatica"/>
  </r>
  <r>
    <n v="914"/>
    <x v="73"/>
    <x v="59"/>
    <x v="66"/>
    <x v="71"/>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x v="3"/>
    <x v="86"/>
    <x v="3"/>
    <x v="8"/>
    <x v="2"/>
    <n v="1975"/>
    <n v="45"/>
    <x v="0"/>
    <x v="6"/>
    <x v="6"/>
    <x v="3"/>
    <s v="Qlik, Tableau Software, Informatica"/>
  </r>
  <r>
    <n v="479"/>
    <x v="74"/>
    <x v="60"/>
    <x v="67"/>
    <x v="79"/>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x v="2"/>
    <x v="36"/>
    <x v="37"/>
    <x v="0"/>
    <x v="5"/>
    <n v="1851"/>
    <n v="169"/>
    <x v="0"/>
    <x v="5"/>
    <x v="5"/>
    <x v="2"/>
    <s v="Not Available"/>
  </r>
  <r>
    <n v="715"/>
    <x v="74"/>
    <x v="60"/>
    <x v="67"/>
    <x v="79"/>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x v="2"/>
    <x v="36"/>
    <x v="4"/>
    <x v="0"/>
    <x v="5"/>
    <n v="1851"/>
    <n v="169"/>
    <x v="0"/>
    <x v="5"/>
    <x v="5"/>
    <x v="2"/>
    <s v="Not Available"/>
  </r>
  <r>
    <n v="461"/>
    <x v="75"/>
    <x v="61"/>
    <x v="67"/>
    <x v="80"/>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minorities/females/veterans/individuals with disabilities/sexual orientation/gender identity."/>
    <x v="17"/>
    <x v="87"/>
    <x v="2"/>
    <x v="25"/>
    <x v="0"/>
    <n v="1996"/>
    <n v="24"/>
    <x v="0"/>
    <x v="7"/>
    <x v="7"/>
    <x v="11"/>
    <s v="Not Available"/>
  </r>
  <r>
    <n v="688"/>
    <x v="75"/>
    <x v="61"/>
    <x v="67"/>
    <x v="80"/>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minorities/females/veterans/individuals with disabilities/sexual orientation/gender identity."/>
    <x v="17"/>
    <x v="87"/>
    <x v="1"/>
    <x v="25"/>
    <x v="0"/>
    <n v="1996"/>
    <n v="24"/>
    <x v="0"/>
    <x v="7"/>
    <x v="7"/>
    <x v="11"/>
    <s v="Not Available"/>
  </r>
  <r>
    <n v="930"/>
    <x v="75"/>
    <x v="61"/>
    <x v="67"/>
    <x v="80"/>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minorities/females/veterans/individuals with disabilities/sexual orientation/gender identity."/>
    <x v="17"/>
    <x v="87"/>
    <x v="1"/>
    <x v="25"/>
    <x v="0"/>
    <n v="1996"/>
    <n v="24"/>
    <x v="0"/>
    <x v="7"/>
    <x v="7"/>
    <x v="11"/>
    <s v="Not Available"/>
  </r>
  <r>
    <n v="499"/>
    <x v="76"/>
    <x v="62"/>
    <x v="68"/>
    <x v="81"/>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x v="0"/>
    <x v="88"/>
    <x v="16"/>
    <x v="0"/>
    <x v="1"/>
    <n v="2008"/>
    <n v="12"/>
    <x v="4"/>
    <x v="0"/>
    <x v="0"/>
    <x v="4"/>
    <s v="Not Available"/>
  </r>
  <r>
    <n v="754"/>
    <x v="76"/>
    <x v="62"/>
    <x v="68"/>
    <x v="81"/>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x v="0"/>
    <x v="88"/>
    <x v="5"/>
    <x v="0"/>
    <x v="1"/>
    <n v="2008"/>
    <n v="12"/>
    <x v="4"/>
    <x v="0"/>
    <x v="0"/>
    <x v="4"/>
    <s v="Not Available"/>
  </r>
  <r>
    <n v="661"/>
    <x v="77"/>
    <x v="47"/>
    <x v="68"/>
    <x v="82"/>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a__x000a_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a__x000a_#LI-VB1_x000a__x000a_Job Summary/Overview_x000a__x000a_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_x000a_Key to your success will be your ability to partner with product managers and TriNet’s diverse data community to drive solutions. You will leverage and share tools, data sets, and insights to help build up the data practice within the Products Team and across TriNet._x000a__x000a_Essential Duties/Responsibilities_x000a_• Responsible for gathering and assessing product information needs and preparing data requirements_x000a_• Guide key business strategy and product decisions through the end-to-end formation and ownership of advanced data analysis_x000a_• Work closely with various product teams to clearly define problem statements and success metrics_x000a_• Identify appropriate data sources to address problem statements; develop new sources when needed; join diverse data sets, creating co-relations and structures to yield powerful insights_x000a_• Collect, record, sanitize, and analyze data using best-in-class practices_x000a_• Collaborate with internal and external partners to design and perform experiments (including product discovery experiments) and follow through with validation of results against hypotheses_x000a_• Deduce meaningful insights from data analysis, and translate into easily interpretable but powerful data visualizations; synthesize learnings to create standardized data collection and analysis approaches and build a library of referenceable data visualizations_x000a_•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_x000a_• Partner across organization to develop procedures for collecting, recording, analyzing, and communicating data_x000a_• Provide User Training with key constituents to drive adoption of data methods, tools, and practices_x000a__x000a_Job Requirements &amp; Qualifications_x000a_• Thorough understanding of data models and data modeling concepts_x000a_• Familiarity with utilizing different types of data, including clickstream data, usability data, and/or other behavioral data_x000a_• Excellent communications and presentation skills with ability to adjust communication styles depending on type of target audience_x000a_• Exceptional skills in creating data-based visualizations_x000a_• Exceptional teaming skills and ability to excel in matrix work environment where requirements can be often ambiguous_x000a_• Ability to handle moderately complex projects involving integration with diverse technologies and data sets_x000a_• Ability to work, collaborate, and lead cross-functional teams to support deadlines_x000a_• Ridiculous Excel and/or SQL skills_x000a_• Working knowledge of Tableau, R, Erwin, ETL, Oracle, MongoDB, and SAS platform, or similar data-related experience_x000a_• Strong aptitude for learning new technologies_x000a__x000a_Work Environment/Other Info_x000a_• Bachelor's or Master's degree, preferably in Statistics, Economics, Operations Research, Data Science, or equivalent_x000a_• 4 years of experience driving results through data in a complex data-rich environment_x000a_• Demonstrated operational acumen a plus_x000a_• Experience in products-driven environment a plus_x000a_• Mathematics or Statistics background a plus_x000a_• Experience analyzing clickstream and usability metrics a plus_x000a_•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x v="4"/>
    <x v="89"/>
    <x v="4"/>
    <x v="7"/>
    <x v="2"/>
    <n v="1988"/>
    <n v="32"/>
    <x v="4"/>
    <x v="7"/>
    <x v="7"/>
    <x v="5"/>
    <s v="Paychex, Insperity, ADP"/>
  </r>
  <r>
    <n v="895"/>
    <x v="77"/>
    <x v="47"/>
    <x v="68"/>
    <x v="82"/>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a__x000a_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a__x000a_#LI-VB1_x000a__x000a_Job Summary/Overview_x000a__x000a_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_x000a_Key to your success will be your ability to partner with product managers and TriNet’s diverse data community to drive solutions. You will leverage and share tools, data sets, and insights to help build up the data practice within the Products Team and across TriNet._x000a__x000a_Essential Duties/Responsibilities_x000a_• Responsible for gathering and assessing product information needs and preparing data requirements_x000a_• Guide key business strategy and product decisions through the end-to-end formation and ownership of advanced data analysis_x000a_• Work closely with various product teams to clearly define problem statements and success metrics_x000a_• Identify appropriate data sources to address problem statements; develop new sources when needed; join diverse data sets, creating co-relations and structures to yield powerful insights_x000a_• Collect, record, sanitize, and analyze data using best-in-class practices_x000a_• Collaborate with internal and external partners to design and perform experiments (including product discovery experiments) and follow through with validation of results against hypotheses_x000a_• Deduce meaningful insights from data analysis, and translate into easily interpretable but powerful data visualizations; synthesize learnings to create standardized data collection and analysis approaches and build a library of referenceable data visualizations_x000a_•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_x000a_• Partner across organization to develop procedures for collecting, recording, analyzing, and communicating data_x000a_• Provide User Training with key constituents to drive adoption of data methods, tools, and practices_x000a__x000a_Job Requirements &amp; Qualifications_x000a_• Thorough understanding of data models and data modeling concepts_x000a_• Familiarity with utilizing different types of data, including clickstream data, usability data, and/or other behavioral data_x000a_• Excellent communications and presentation skills with ability to adjust communication styles depending on type of target audience_x000a_• Exceptional skills in creating data-based visualizations_x000a_• Exceptional teaming skills and ability to excel in matrix work environment where requirements can be often ambiguous_x000a_• Ability to handle moderately complex projects involving integration with diverse technologies and data sets_x000a_• Ability to work, collaborate, and lead cross-functional teams to support deadlines_x000a_• Ridiculous Excel and/or SQL skills_x000a_• Working knowledge of Tableau, R, Erwin, ETL, Oracle, MongoDB, and SAS platform, or similar data-related experience_x000a_• Strong aptitude for learning new technologies_x000a__x000a_Work Environment/Other Info_x000a_• Bachelor's or Master's degree, preferably in Statistics, Economics, Operations Research, Data Science, or equivalent_x000a_• 4 years of experience driving results through data in a complex data-rich environment_x000a_• Demonstrated operational acumen a plus_x000a_• Experience in products-driven environment a plus_x000a_• Mathematics or Statistics background a plus_x000a_• Experience analyzing clickstream and usability metrics a plus_x000a_•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x v="4"/>
    <x v="89"/>
    <x v="6"/>
    <x v="7"/>
    <x v="2"/>
    <n v="1988"/>
    <n v="32"/>
    <x v="4"/>
    <x v="7"/>
    <x v="7"/>
    <x v="5"/>
    <s v="Paychex, Insperity, ADP"/>
  </r>
  <r>
    <n v="83"/>
    <x v="78"/>
    <x v="48"/>
    <x v="68"/>
    <x v="72"/>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 Bachelor's, Master's or PHD degree in relevant field (Business, Analytics, Computer science, etc.)_x000a__x000a_• 3+ years' experience working in a agile environment_x000a__x000a_• 3+ years' experience in AI/ML techniques and processes_x000a__x000a_• 3+ years' experience in Cloud based technologies &amp; architecture (AWS preferred)"/>
    <x v="6"/>
    <x v="90"/>
    <x v="19"/>
    <x v="7"/>
    <x v="3"/>
    <n v="1939"/>
    <n v="81"/>
    <x v="4"/>
    <x v="6"/>
    <x v="6"/>
    <x v="3"/>
    <s v="Not Available"/>
  </r>
  <r>
    <n v="466"/>
    <x v="79"/>
    <x v="63"/>
    <x v="69"/>
    <x v="83"/>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x v="23"/>
    <x v="91"/>
    <x v="7"/>
    <x v="26"/>
    <x v="5"/>
    <n v="1875"/>
    <n v="145"/>
    <x v="0"/>
    <x v="31"/>
    <x v="14"/>
    <x v="2"/>
    <s v="Not Available"/>
  </r>
  <r>
    <n v="695"/>
    <x v="79"/>
    <x v="63"/>
    <x v="69"/>
    <x v="83"/>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x v="23"/>
    <x v="91"/>
    <x v="12"/>
    <x v="26"/>
    <x v="5"/>
    <n v="1875"/>
    <n v="145"/>
    <x v="0"/>
    <x v="31"/>
    <x v="14"/>
    <x v="2"/>
    <s v="Not Available"/>
  </r>
  <r>
    <n v="938"/>
    <x v="79"/>
    <x v="63"/>
    <x v="69"/>
    <x v="83"/>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x v="23"/>
    <x v="91"/>
    <x v="2"/>
    <x v="26"/>
    <x v="5"/>
    <n v="1875"/>
    <n v="145"/>
    <x v="0"/>
    <x v="31"/>
    <x v="14"/>
    <x v="2"/>
    <s v="Not Available"/>
  </r>
  <r>
    <n v="88"/>
    <x v="38"/>
    <x v="56"/>
    <x v="70"/>
    <x v="66"/>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x v="12"/>
    <x v="92"/>
    <x v="16"/>
    <x v="7"/>
    <x v="0"/>
    <n v="2016"/>
    <n v="4"/>
    <x v="0"/>
    <x v="1"/>
    <x v="1"/>
    <x v="10"/>
    <s v="Not Available"/>
  </r>
  <r>
    <n v="403"/>
    <x v="12"/>
    <x v="51"/>
    <x v="70"/>
    <x v="68"/>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x v="11"/>
    <x v="93"/>
    <x v="1"/>
    <x v="26"/>
    <x v="2"/>
    <n v="2017"/>
    <n v="3"/>
    <x v="4"/>
    <x v="5"/>
    <x v="5"/>
    <x v="3"/>
    <s v="Not Available"/>
  </r>
  <r>
    <n v="576"/>
    <x v="12"/>
    <x v="51"/>
    <x v="70"/>
    <x v="68"/>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x v="11"/>
    <x v="93"/>
    <x v="7"/>
    <x v="26"/>
    <x v="2"/>
    <n v="2017"/>
    <n v="3"/>
    <x v="4"/>
    <x v="5"/>
    <x v="5"/>
    <x v="3"/>
    <s v="Not Available"/>
  </r>
  <r>
    <n v="747"/>
    <x v="80"/>
    <x v="62"/>
    <x v="71"/>
    <x v="84"/>
    <s v="Overview_x000a__x000a__x000a_Technology is constantly changing, and our adversaries are digitally “going dark” at a rate that is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ll do…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d be a great fit if…_x000a_You’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 ETL tools to perform data cleansing, data profiling, transforming, and scheduling various workflows_x000a_You have a current Top Secret security clearance with SCI eligibility and the ability to obtain a polygraph_x000a_It would be even better if you…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ll get…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x v="4"/>
    <x v="94"/>
    <x v="1"/>
    <x v="10"/>
    <x v="2"/>
    <n v="2017"/>
    <n v="3"/>
    <x v="0"/>
    <x v="16"/>
    <x v="8"/>
    <x v="7"/>
    <s v="Not Available"/>
  </r>
  <r>
    <n v="112"/>
    <x v="38"/>
    <x v="64"/>
    <x v="71"/>
    <x v="73"/>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s senior management, product managers, engineers, external data partners, and clients_x000a_Requirements:_x000a_Bachelor’s degree or higher in computer science, mathematics, statistics, linguistics, physics, computational finance, or similar quantitative field_x000a_3 –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x v="0"/>
    <x v="95"/>
    <x v="4"/>
    <x v="8"/>
    <x v="0"/>
    <n v="2012"/>
    <n v="8"/>
    <x v="0"/>
    <x v="13"/>
    <x v="7"/>
    <x v="3"/>
    <s v="Not Available"/>
  </r>
  <r>
    <n v="738"/>
    <x v="81"/>
    <x v="47"/>
    <x v="71"/>
    <x v="85"/>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x v="17"/>
    <x v="44"/>
    <x v="2"/>
    <x v="7"/>
    <x v="6"/>
    <n v="2006"/>
    <n v="14"/>
    <x v="0"/>
    <x v="6"/>
    <x v="6"/>
    <x v="1"/>
    <s v="Engagio, Bombora, Terminus"/>
  </r>
  <r>
    <n v="597"/>
    <x v="12"/>
    <x v="56"/>
    <x v="71"/>
    <x v="82"/>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_x000a__x000a_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x v="13"/>
    <x v="96"/>
    <x v="19"/>
    <x v="8"/>
    <x v="2"/>
    <n v="1999"/>
    <n v="21"/>
    <x v="4"/>
    <x v="9"/>
    <x v="6"/>
    <x v="8"/>
    <s v="Oracle"/>
  </r>
  <r>
    <n v="494"/>
    <x v="82"/>
    <x v="65"/>
    <x v="72"/>
    <x v="78"/>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s degree in Statistics, Math, or Engineering with 8+ years of relevant experience applying statistical analysis skills_x000a_Master’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x v="12"/>
    <x v="97"/>
    <x v="9"/>
    <x v="27"/>
    <x v="6"/>
    <n v="2012"/>
    <n v="8"/>
    <x v="0"/>
    <x v="6"/>
    <x v="6"/>
    <x v="3"/>
    <s v="Not Available"/>
  </r>
  <r>
    <n v="742"/>
    <x v="82"/>
    <x v="65"/>
    <x v="72"/>
    <x v="78"/>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s degree in Statistics, Math, or Engineering with 8+ years of relevant experience applying statistical analysis skills_x000a_Master’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x v="12"/>
    <x v="97"/>
    <x v="16"/>
    <x v="27"/>
    <x v="6"/>
    <n v="2012"/>
    <n v="8"/>
    <x v="0"/>
    <x v="6"/>
    <x v="6"/>
    <x v="3"/>
    <s v="Not Available"/>
  </r>
  <r>
    <n v="46"/>
    <x v="12"/>
    <x v="41"/>
    <x v="73"/>
    <x v="75"/>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x v="13"/>
    <x v="98"/>
    <x v="10"/>
    <x v="9"/>
    <x v="2"/>
    <n v="1993"/>
    <n v="27"/>
    <x v="4"/>
    <x v="32"/>
    <x v="15"/>
    <x v="5"/>
    <s v="UDR, AvalonBay Communities, Essex Property Trust"/>
  </r>
  <r>
    <n v="509"/>
    <x v="12"/>
    <x v="41"/>
    <x v="73"/>
    <x v="75"/>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x v="13"/>
    <x v="98"/>
    <x v="2"/>
    <x v="9"/>
    <x v="2"/>
    <n v="1993"/>
    <n v="27"/>
    <x v="4"/>
    <x v="32"/>
    <x v="15"/>
    <x v="5"/>
    <s v="UDR, AvalonBay Communities, Essex Property Trust"/>
  </r>
  <r>
    <n v="372"/>
    <x v="83"/>
    <x v="66"/>
    <x v="73"/>
    <x v="73"/>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 Conduct end-to-end Causal &amp; Predictive analysis of large scale healthcare data sets._x000a_• Take a hands-on role and deliver on highly visible multiple projects_x000a_• Serve as an ambassador for Novartis Data Science by presenting and publishing articles at conferences, business meetings and academic institutions_x000a_• Facilitate design and creation of knowledge repositories_x000a_• Collaborate with the digital and DSAI teams_x000a_• Keep ahead of latest development in the field and mentor associates_x000a_• Inspire others on culture change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_x000a_Where you’re empowered to risk failure by taking smart risks, and where you’re surrounded by people who share your determination to tackle the world’s toughest medical challenges._x000a__x000a_We are Novartis. Join us and help us reimagine medicine._x000a__x000a_Posting Title_x000a_Senior Data Scientist: Causal &amp; Predictive analytics AI Innovation Lab"/>
    <x v="0"/>
    <x v="99"/>
    <x v="4"/>
    <x v="19"/>
    <x v="3"/>
    <n v="1996"/>
    <n v="24"/>
    <x v="4"/>
    <x v="0"/>
    <x v="0"/>
    <x v="2"/>
    <s v="Not Available"/>
  </r>
  <r>
    <n v="737"/>
    <x v="84"/>
    <x v="66"/>
    <x v="73"/>
    <x v="73"/>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 Conduct end-to-end Visualization analysis of large scale healthcare data sets_x000a_• Take a hands-on role and deliver on highly visible multiple projects_x000a_• Serve as an ambassador for Novartis Data Science by presenting and publishing articles at conferences, business meetings and academic institutions_x000a_• Facilitate design and creation of knowledge repositories_x000a_• Collaborate with the digital and DSAI teams_x000a_• Keep ahead of latest development in the field and mentor associates_x000a_• Inspire others on culture change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Posting Title_x000a_Senior Data Scientist – Visualization, Novartis AI Innovation Lab"/>
    <x v="0"/>
    <x v="99"/>
    <x v="1"/>
    <x v="19"/>
    <x v="3"/>
    <n v="1996"/>
    <n v="24"/>
    <x v="4"/>
    <x v="0"/>
    <x v="0"/>
    <x v="2"/>
    <s v="Not Available"/>
  </r>
  <r>
    <n v="431"/>
    <x v="85"/>
    <x v="67"/>
    <x v="74"/>
    <x v="86"/>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x v="24"/>
    <x v="100"/>
    <x v="1"/>
    <x v="7"/>
    <x v="6"/>
    <n v="-1"/>
    <s v="Not Available"/>
    <x v="4"/>
    <x v="0"/>
    <x v="0"/>
    <x v="11"/>
    <s v="Not Available"/>
  </r>
  <r>
    <n v="642"/>
    <x v="85"/>
    <x v="67"/>
    <x v="74"/>
    <x v="86"/>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x v="24"/>
    <x v="100"/>
    <x v="10"/>
    <x v="7"/>
    <x v="6"/>
    <n v="-1"/>
    <s v="Not Available"/>
    <x v="4"/>
    <x v="0"/>
    <x v="0"/>
    <x v="11"/>
    <s v="Not Available"/>
  </r>
  <r>
    <n v="864"/>
    <x v="85"/>
    <x v="67"/>
    <x v="74"/>
    <x v="86"/>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x v="24"/>
    <x v="100"/>
    <x v="8"/>
    <x v="7"/>
    <x v="6"/>
    <n v="-1"/>
    <s v="Not Available"/>
    <x v="4"/>
    <x v="0"/>
    <x v="0"/>
    <x v="11"/>
    <s v="Not Available"/>
  </r>
  <r>
    <n v="198"/>
    <x v="86"/>
    <x v="59"/>
    <x v="74"/>
    <x v="77"/>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x v="7"/>
    <x v="101"/>
    <x v="0"/>
    <x v="28"/>
    <x v="0"/>
    <n v="1951"/>
    <n v="69"/>
    <x v="3"/>
    <x v="15"/>
    <x v="4"/>
    <x v="4"/>
    <s v="Not Available"/>
  </r>
  <r>
    <n v="300"/>
    <x v="86"/>
    <x v="59"/>
    <x v="74"/>
    <x v="77"/>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x v="7"/>
    <x v="101"/>
    <x v="30"/>
    <x v="28"/>
    <x v="0"/>
    <n v="1951"/>
    <n v="69"/>
    <x v="3"/>
    <x v="15"/>
    <x v="4"/>
    <x v="4"/>
    <s v="Not Available"/>
  </r>
  <r>
    <n v="549"/>
    <x v="38"/>
    <x v="66"/>
    <x v="74"/>
    <x v="81"/>
    <s v="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x v="11"/>
    <x v="102"/>
    <x v="17"/>
    <x v="7"/>
    <x v="0"/>
    <n v="2016"/>
    <n v="4"/>
    <x v="0"/>
    <x v="9"/>
    <x v="6"/>
    <x v="3"/>
    <s v="Not Available"/>
  </r>
  <r>
    <n v="34"/>
    <x v="38"/>
    <x v="65"/>
    <x v="74"/>
    <x v="73"/>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 Design and develop ML/analytics related features by leveraging supervised/unsupervised machine learning algorithms, data science knowledge._x000a__x000a_• Develop tools for anomaly detection, forecast models, capacity planning, metric correlation models which should work at scale for large volumes of time- series data._x000a__x000a_• Work with the team to develop APIs, schemas._x000a__x000a_• Contribute to the test and automation infrastructure by adding more unit tests, system tests to ensure high code quality and reliability._x000a__x000a_• Participate in design discussions and code reviews._x000a__x000a_Minimum Qualifications:_x000a__x000a_• Bachelor’s or Master's degree or foreign equivalent in Computer Engineering or Computer Science._x000a__x000a_• Proficiency in machine learning, data science. Ability to leverage the knowledge to visualize, design and build machine learning models and heuristics to provide useful insights on cloud platforms resource usage patterns._x000a__x000a_• Proficiency in Python or any other Object Oriented Languages_x000a__x000a_• Deep Learning/Machine Learning Frameworks: (Scikit-Learn, TensorFlow, Keras, PySpark ML)_x000a__x000a_• Ability to clearly thought out APIs and write clean, efficient code._x000a__x000a_• Ability to handle multiple tasks, prioritize and meet deadlines in a fast-paced work environment._x000a__x000a_• Excellent verbal and written communication skills_x000a__x000a_Preferred Qualifications:_x000a__x000a_• 2+ years of experience in developing ML/Analytics_x000a__x000a_• Experience in building highly scalable distributed systems_x000a__x000a_• Working knowledge of implementing web services backend_x000a__x000a_• Experience with REST APIs_x000a__x000a_• Experience with databases (Mongo, Redis, SQL)_x000a__x000a_Juniper Networks is enrolled in E-Verify® and will be participating in E-Verify in addition to our Form I-9 process. www.dhs.gov/E-Verify_x000a_Juniper Networks is an Equal Opportunity/Affirmative Action Employer."/>
    <x v="0"/>
    <x v="65"/>
    <x v="16"/>
    <x v="7"/>
    <x v="5"/>
    <n v="1996"/>
    <n v="24"/>
    <x v="4"/>
    <x v="23"/>
    <x v="12"/>
    <x v="5"/>
    <s v="Not Available"/>
  </r>
  <r>
    <n v="381"/>
    <x v="38"/>
    <x v="65"/>
    <x v="74"/>
    <x v="73"/>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 Design and develop ML/analytics related features by leveraging supervised/unsupervised machine learning algorithms, data science knowledge._x000a__x000a_• Develop tools for anomaly detection, forecast models, capacity planning, metric correlation models which should work at scale for large volumes of time- series data._x000a__x000a_• Work with the team to develop APIs, schemas._x000a__x000a_• Contribute to the test and automation infrastructure by adding more unit tests, system tests to ensure high code quality and reliability._x000a__x000a_• Participate in design discussions and code reviews._x000a__x000a_Minimum Qualifications:_x000a__x000a_• Bachelor’s or Master's degree or foreign equivalent in Computer Engineering or Computer Science._x000a__x000a_• Proficiency in machine learning, data science. Ability to leverage the knowledge to visualize, design and build machine learning models and heuristics to provide useful insights on cloud platforms resource usage patterns._x000a__x000a_• Proficiency in Python or any other Object Oriented Languages_x000a__x000a_• Deep Learning/Machine Learning Frameworks: (Scikit-Learn, TensorFlow, Keras, PySpark ML)_x000a__x000a_• Ability to clearly thought out APIs and write clean, efficient code._x000a__x000a_• Ability to handle multiple tasks, prioritize and meet deadlines in a fast-paced work environment._x000a__x000a_• Excellent verbal and written communication skills_x000a__x000a_Preferred Qualifications:_x000a__x000a_• 2+ years of experience in developing ML/Analytics_x000a__x000a_• Experience in building highly scalable distributed systems_x000a__x000a_• Working knowledge of implementing web services backend_x000a__x000a_• Experience with REST APIs_x000a__x000a_• Experience with databases (Mongo, Redis, SQL)_x000a__x000a_Juniper Networks is enrolled in E-Verify® and will be participating in E-Verify in addition to our Form I-9 process. www.dhs.gov/E-Verify_x000a_Juniper Networks is an Equal Opportunity/Affirmative Action Employer."/>
    <x v="0"/>
    <x v="65"/>
    <x v="20"/>
    <x v="7"/>
    <x v="5"/>
    <n v="1996"/>
    <n v="24"/>
    <x v="4"/>
    <x v="23"/>
    <x v="12"/>
    <x v="5"/>
    <s v="Not Available"/>
  </r>
  <r>
    <n v="178"/>
    <x v="87"/>
    <x v="68"/>
    <x v="75"/>
    <x v="87"/>
    <s v="Company Description_x000a__x000a_At KSM Consulting, you are bigger, bolder, and brighter. You bring innovative ideas to the table, and you learn from the experts sitting beside you. You stand on the shoulders of giants and on some days, you are the giant. That’s what we call…_x000a__x000a_You. Amplified._x000a__x000a_At our growing Indianapolis-based technology, data, and management consulting firm, you’ll be exposed to the latest industry trends as well as some of the most challenging problems our clients face. And through deep understanding, tenacity, collaboration, and know-how, you help those clients find the solution that’s right for them. In everything you do, you’ll help your clients, colleagues, and communities thrive._x000a__x000a_Job Description_x000a__x000a_To help continue our rapid growth and solve our clients’ toughest problems, we need a strong python and spark developer to join the talented data science team. In this role, you’ll work with a strong team of Data Scientists, Data Engineers and Data Architects to solve some of the most exciting and challenging problems faced by companies and governments in today’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re are an employee-owned company as part of the Katz, Sapper &amp; Miller Network._x000a_Our snack room is well stocked with healthy drinks and food to keep you going during your work day._x000a_We pride ourselves in having the best talent in the industry and hope that you’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s determination require highly specialized knowledge and for which candidate sponsorship is appropriate._x000a__x000a_Equal Opportunity Employer"/>
    <x v="16"/>
    <x v="103"/>
    <x v="4"/>
    <x v="25"/>
    <x v="0"/>
    <n v="2008"/>
    <n v="12"/>
    <x v="0"/>
    <x v="7"/>
    <x v="7"/>
    <x v="3"/>
    <s v="Not Available"/>
  </r>
  <r>
    <n v="406"/>
    <x v="88"/>
    <x v="63"/>
    <x v="75"/>
    <x v="88"/>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s or Master’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x v="25"/>
    <x v="104"/>
    <x v="12"/>
    <x v="8"/>
    <x v="0"/>
    <n v="1998"/>
    <n v="22"/>
    <x v="0"/>
    <x v="18"/>
    <x v="7"/>
    <x v="3"/>
    <s v="Commerce Signals, Cardlytics, Yodlee"/>
  </r>
  <r>
    <n v="585"/>
    <x v="88"/>
    <x v="63"/>
    <x v="75"/>
    <x v="88"/>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s or Master’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x v="25"/>
    <x v="104"/>
    <x v="16"/>
    <x v="8"/>
    <x v="0"/>
    <n v="1998"/>
    <n v="22"/>
    <x v="0"/>
    <x v="18"/>
    <x v="7"/>
    <x v="3"/>
    <s v="Commerce Signals, Cardlytics, Yodlee"/>
  </r>
  <r>
    <n v="510"/>
    <x v="89"/>
    <x v="54"/>
    <x v="75"/>
    <x v="89"/>
    <s v="Summary_x000a__x000a_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x v="1"/>
    <x v="105"/>
    <x v="1"/>
    <x v="29"/>
    <x v="6"/>
    <n v="-1"/>
    <s v="Not Available"/>
    <x v="5"/>
    <x v="5"/>
    <x v="5"/>
    <x v="1"/>
    <s v="Not Available"/>
  </r>
  <r>
    <n v="767"/>
    <x v="89"/>
    <x v="54"/>
    <x v="75"/>
    <x v="89"/>
    <s v="Summary_x000a__x000a_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x v="1"/>
    <x v="105"/>
    <x v="30"/>
    <x v="29"/>
    <x v="6"/>
    <n v="-1"/>
    <s v="Not Available"/>
    <x v="5"/>
    <x v="5"/>
    <x v="5"/>
    <x v="1"/>
    <s v="Not Available"/>
  </r>
  <r>
    <n v="72"/>
    <x v="38"/>
    <x v="55"/>
    <x v="75"/>
    <x v="90"/>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x v="26"/>
    <x v="106"/>
    <x v="1"/>
    <x v="0"/>
    <x v="0"/>
    <n v="2006"/>
    <n v="14"/>
    <x v="0"/>
    <x v="0"/>
    <x v="0"/>
    <x v="10"/>
    <s v="Not Available"/>
  </r>
  <r>
    <n v="136"/>
    <x v="90"/>
    <x v="59"/>
    <x v="75"/>
    <x v="91"/>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a__x000a_Mission: L.A. Care’s mission is to provide access to quality health care for Los Angeles County's vulnerable and low-income communities and residents and to support the safety net required to achieve that purpose._x000a_Job Summary_x000a_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x v="21"/>
    <x v="107"/>
    <x v="1"/>
    <x v="7"/>
    <x v="2"/>
    <n v="1997"/>
    <n v="23"/>
    <x v="2"/>
    <x v="1"/>
    <x v="1"/>
    <x v="3"/>
    <s v="Health Net, Kaiser Permanente, Molina Healthcare"/>
  </r>
  <r>
    <n v="487"/>
    <x v="50"/>
    <x v="69"/>
    <x v="76"/>
    <x v="92"/>
    <s v="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x v="13"/>
    <x v="108"/>
    <x v="2"/>
    <x v="7"/>
    <x v="5"/>
    <n v="1990"/>
    <n v="30"/>
    <x v="0"/>
    <x v="6"/>
    <x v="6"/>
    <x v="7"/>
    <s v="Avaya, Five9, Salesforce"/>
  </r>
  <r>
    <n v="728"/>
    <x v="50"/>
    <x v="69"/>
    <x v="76"/>
    <x v="92"/>
    <s v="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x v="13"/>
    <x v="108"/>
    <x v="6"/>
    <x v="7"/>
    <x v="5"/>
    <n v="1990"/>
    <n v="30"/>
    <x v="0"/>
    <x v="6"/>
    <x v="6"/>
    <x v="7"/>
    <s v="Avaya, Five9, Salesforce"/>
  </r>
  <r>
    <n v="655"/>
    <x v="72"/>
    <x v="18"/>
    <x v="76"/>
    <x v="93"/>
    <s v="WHO WE ARE_x000a__x000a_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x v="23"/>
    <x v="109"/>
    <x v="16"/>
    <x v="30"/>
    <x v="2"/>
    <n v="1997"/>
    <n v="23"/>
    <x v="4"/>
    <x v="33"/>
    <x v="11"/>
    <x v="2"/>
    <s v="Blizzard Entertainment, Riot Games, Electronic Arts"/>
  </r>
  <r>
    <n v="883"/>
    <x v="72"/>
    <x v="18"/>
    <x v="76"/>
    <x v="93"/>
    <s v="WHO WE ARE_x000a__x000a_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x v="23"/>
    <x v="109"/>
    <x v="16"/>
    <x v="30"/>
    <x v="2"/>
    <n v="1997"/>
    <n v="23"/>
    <x v="4"/>
    <x v="33"/>
    <x v="11"/>
    <x v="2"/>
    <s v="Blizzard Entertainment, Riot Games, Electronic Arts"/>
  </r>
  <r>
    <n v="555"/>
    <x v="38"/>
    <x v="49"/>
    <x v="77"/>
    <x v="94"/>
    <s v="Build the future of mobile games with MZ!_x000a__x000a_As a global leader in mobile gaming, we’re dedicated to developing games the world can’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x v="5"/>
    <x v="110"/>
    <x v="5"/>
    <x v="7"/>
    <x v="1"/>
    <n v="2008"/>
    <n v="12"/>
    <x v="0"/>
    <x v="11"/>
    <x v="6"/>
    <x v="3"/>
    <s v="Not Available"/>
  </r>
  <r>
    <n v="66"/>
    <x v="38"/>
    <x v="62"/>
    <x v="77"/>
    <x v="95"/>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x v="13"/>
    <x v="111"/>
    <x v="3"/>
    <x v="8"/>
    <x v="6"/>
    <n v="2011"/>
    <n v="9"/>
    <x v="0"/>
    <x v="7"/>
    <x v="7"/>
    <x v="0"/>
    <s v="Not Available"/>
  </r>
  <r>
    <n v="733"/>
    <x v="38"/>
    <x v="62"/>
    <x v="77"/>
    <x v="95"/>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x v="13"/>
    <x v="111"/>
    <x v="1"/>
    <x v="8"/>
    <x v="6"/>
    <n v="2011"/>
    <n v="9"/>
    <x v="0"/>
    <x v="7"/>
    <x v="7"/>
    <x v="0"/>
    <s v="Not Available"/>
  </r>
  <r>
    <n v="521"/>
    <x v="91"/>
    <x v="66"/>
    <x v="77"/>
    <x v="96"/>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0"/>
    <x v="112"/>
    <x v="14"/>
    <x v="31"/>
    <x v="2"/>
    <n v="1965"/>
    <n v="55"/>
    <x v="3"/>
    <x v="34"/>
    <x v="16"/>
    <x v="8"/>
    <s v="Oak Ridge National Laboratory, National Renewable Energy Lab, Los Alamos National Laboratory"/>
  </r>
  <r>
    <n v="783"/>
    <x v="91"/>
    <x v="66"/>
    <x v="77"/>
    <x v="96"/>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0"/>
    <x v="112"/>
    <x v="29"/>
    <x v="31"/>
    <x v="2"/>
    <n v="1965"/>
    <n v="55"/>
    <x v="3"/>
    <x v="34"/>
    <x v="16"/>
    <x v="8"/>
    <s v="Oak Ridge National Laboratory, National Renewable Energy Lab, Los Alamos National Laboratory"/>
  </r>
  <r>
    <n v="591"/>
    <x v="72"/>
    <x v="70"/>
    <x v="78"/>
    <x v="97"/>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s or Master’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x v="1"/>
    <x v="113"/>
    <x v="2"/>
    <x v="8"/>
    <x v="6"/>
    <n v="1914"/>
    <n v="106"/>
    <x v="0"/>
    <x v="5"/>
    <x v="5"/>
    <x v="1"/>
    <s v="Travelers, Chubb, Crum &amp; Forster"/>
  </r>
  <r>
    <n v="819"/>
    <x v="92"/>
    <x v="39"/>
    <x v="78"/>
    <x v="70"/>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s area of expertise._x000a_Embodies Kronos values; exhibits high degree of integrity and professionalism when interacting with outside investigators and vendors"/>
    <x v="10"/>
    <x v="114"/>
    <x v="16"/>
    <x v="7"/>
    <x v="7"/>
    <n v="-1"/>
    <s v="Not Available"/>
    <x v="0"/>
    <x v="35"/>
    <x v="17"/>
    <x v="3"/>
    <s v="Not Available"/>
  </r>
  <r>
    <n v="161"/>
    <x v="72"/>
    <x v="39"/>
    <x v="78"/>
    <x v="70"/>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x v="22"/>
    <x v="115"/>
    <x v="2"/>
    <x v="10"/>
    <x v="0"/>
    <n v="2017"/>
    <n v="3"/>
    <x v="0"/>
    <x v="8"/>
    <x v="6"/>
    <x v="3"/>
    <s v="Not Available"/>
  </r>
  <r>
    <n v="816"/>
    <x v="93"/>
    <x v="32"/>
    <x v="79"/>
    <x v="98"/>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x v="20"/>
    <x v="74"/>
    <x v="5"/>
    <x v="5"/>
    <x v="1"/>
    <n v="1984"/>
    <n v="36"/>
    <x v="6"/>
    <x v="27"/>
    <x v="9"/>
    <x v="3"/>
    <s v="Not Available"/>
  </r>
  <r>
    <n v="14"/>
    <x v="38"/>
    <x v="54"/>
    <x v="79"/>
    <x v="99"/>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s toughest data problems to give us critical insight to the organization’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s Degree or PhD in Computer Science, Data Science or equivalent_x000a_3+ years’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1"/>
    <x v="34"/>
    <x v="2"/>
    <x v="11"/>
    <x v="3"/>
    <n v="1781"/>
    <n v="239"/>
    <x v="4"/>
    <x v="0"/>
    <x v="0"/>
    <x v="2"/>
    <s v="Novartis, Baxter, Pfizer"/>
  </r>
  <r>
    <n v="126"/>
    <x v="38"/>
    <x v="54"/>
    <x v="79"/>
    <x v="99"/>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s toughest data problems to give us critical insight to the organization’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s Degree or PhD in Computer Science, Data Science or equivalent_x000a_3+ years’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1"/>
    <x v="34"/>
    <x v="9"/>
    <x v="11"/>
    <x v="3"/>
    <n v="1781"/>
    <n v="239"/>
    <x v="4"/>
    <x v="0"/>
    <x v="0"/>
    <x v="2"/>
    <s v="Novartis, Baxter, Pfizer"/>
  </r>
  <r>
    <n v="57"/>
    <x v="38"/>
    <x v="71"/>
    <x v="79"/>
    <x v="95"/>
    <s v="About Swiss Re_x000a__x000a_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_x000a__x000a_About Swiss Re_x000a__x000a_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x v="1"/>
    <x v="66"/>
    <x v="12"/>
    <x v="19"/>
    <x v="3"/>
    <n v="1863"/>
    <n v="157"/>
    <x v="4"/>
    <x v="24"/>
    <x v="5"/>
    <x v="2"/>
    <s v="Munich Re, Hannover RE, SCOR"/>
  </r>
  <r>
    <n v="668"/>
    <x v="38"/>
    <x v="71"/>
    <x v="79"/>
    <x v="95"/>
    <s v="About Swiss Re_x000a__x000a_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_x000a__x000a_About Swiss Re_x000a__x000a_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x v="1"/>
    <x v="66"/>
    <x v="1"/>
    <x v="19"/>
    <x v="3"/>
    <n v="1863"/>
    <n v="157"/>
    <x v="4"/>
    <x v="24"/>
    <x v="5"/>
    <x v="2"/>
    <s v="Munich Re, Hannover RE, SCOR"/>
  </r>
  <r>
    <n v="625"/>
    <x v="12"/>
    <x v="64"/>
    <x v="79"/>
    <x v="100"/>
    <s v="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re not looking for “good.” Entefy is on a mission to find exceptional talent. The success of our mission depends on our team’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x v="16"/>
    <x v="116"/>
    <x v="2"/>
    <x v="7"/>
    <x v="4"/>
    <n v="2012"/>
    <n v="8"/>
    <x v="0"/>
    <x v="11"/>
    <x v="6"/>
    <x v="3"/>
    <s v="Not Available"/>
  </r>
  <r>
    <n v="845"/>
    <x v="12"/>
    <x v="64"/>
    <x v="79"/>
    <x v="100"/>
    <s v="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re not looking for “good.” Entefy is on a mission to find exceptional talent. The success of our mission depends on our team’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x v="16"/>
    <x v="116"/>
    <x v="30"/>
    <x v="7"/>
    <x v="4"/>
    <n v="2012"/>
    <n v="8"/>
    <x v="0"/>
    <x v="11"/>
    <x v="6"/>
    <x v="3"/>
    <s v="Not Available"/>
  </r>
  <r>
    <n v="399"/>
    <x v="72"/>
    <x v="72"/>
    <x v="80"/>
    <x v="101"/>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x v="16"/>
    <x v="117"/>
    <x v="2"/>
    <x v="7"/>
    <x v="4"/>
    <n v="2015"/>
    <n v="5"/>
    <x v="0"/>
    <x v="9"/>
    <x v="6"/>
    <x v="3"/>
    <s v="Not Available"/>
  </r>
  <r>
    <n v="568"/>
    <x v="72"/>
    <x v="72"/>
    <x v="80"/>
    <x v="101"/>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x v="16"/>
    <x v="117"/>
    <x v="20"/>
    <x v="7"/>
    <x v="4"/>
    <n v="2015"/>
    <n v="5"/>
    <x v="0"/>
    <x v="9"/>
    <x v="6"/>
    <x v="3"/>
    <s v="Not Available"/>
  </r>
  <r>
    <n v="55"/>
    <x v="94"/>
    <x v="71"/>
    <x v="80"/>
    <x v="102"/>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1"/>
    <x v="0"/>
    <x v="3"/>
    <n v="1912"/>
    <n v="108"/>
    <x v="0"/>
    <x v="5"/>
    <x v="5"/>
    <x v="2"/>
    <s v="Travelers, Allstate, State Farm"/>
  </r>
  <r>
    <n v="637"/>
    <x v="94"/>
    <x v="71"/>
    <x v="80"/>
    <x v="102"/>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16"/>
    <x v="0"/>
    <x v="3"/>
    <n v="1912"/>
    <n v="108"/>
    <x v="0"/>
    <x v="5"/>
    <x v="5"/>
    <x v="2"/>
    <s v="Travelers, Allstate, State Farm"/>
  </r>
  <r>
    <n v="732"/>
    <x v="95"/>
    <x v="71"/>
    <x v="80"/>
    <x v="102"/>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a__x000a_Your responsibilities will include:_x000a_• Conceive, design, and execute exploratory analyses as Lead Biomarker Analyst within First In Human, Phase I-III clinical trials, applying advanced analytical methods as required_x000a_• Provide Statistical Genetics subject matter expertise and analysis solutions to inform patient stratification and enrichment strategies_x000a_• Participate in and lead cross-functional biomarker collaborations with Discovery and Development partners to support target selection and registration activities_x000a_• Work expeditiously as a member of matrixed clinical trial teams with diverse membership and expertise_x000a_._x000a_Posting Title_x000a_Data Scientist in Translational Medicine"/>
    <x v="0"/>
    <x v="99"/>
    <x v="34"/>
    <x v="19"/>
    <x v="3"/>
    <n v="1996"/>
    <n v="24"/>
    <x v="4"/>
    <x v="0"/>
    <x v="0"/>
    <x v="2"/>
    <s v="Not Available"/>
  </r>
  <r>
    <n v="33"/>
    <x v="96"/>
    <x v="71"/>
    <x v="80"/>
    <x v="102"/>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Develop and implement methods for extracting patterns and correlations from both internal and external data sources using machine learning toolkits_x000a_•Develop workflows for conducting comparative analysis among Novartis’ diverse data sources as well as generalizing approaches developed in-house or externally._x000a_•Enable open-source solutions for internal use and implement cutting-edge published scientific methods._x000a_•Develop customized machine learning solutions including data querying and knowledge extraction._x000a_•Interact and be part of interdisciplinary project teams to drive effective decision-making by mining and developing predictive models_x000a_•Develop new skills in the area of cheminformatics and drug discovery and leverage those to accelerate development of new machine learning algorithms_x000a_•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In-depth experience with modern and classical machine learning methods_x000a_•Strong statistical foundation with broad knowledge of supervised and unsupervised techniques_x000a_•Programming experience (preferred Python, R, C++) preferably in Linux and high-performance computing environments_x000a_•Good listener - strong, concise, and consistent written and oral communication_x000a_•Talent for communicating stories through data visualizations_x000a_•Proven ability to collaborate with others_x000a_•A passion for tackling challenging problems and developing creative solutions_x000a_•A drive for self-development with a focus on scientific know-how_x000a__x000a_Additional qualifications that will help in the role:_x000a_•Demonstrated impact using machine learning libraries, such as scikit-learn, PyTorch or similar in a cheminformatics context_x000a_•Hands on experience with data analysis software such as Spotfire, R-shiny or similar_x000a_•Working experience with open-source cheminformatics toolkits such as RDKit_x000a_•Working experience with source-code management systems such as Git/github/bitbucket_x000a_•Familiar with the foundational concepts in molecular biology, pharmacology or medicine. Working knowledge of medicinal chemistry and drug discovery is a plus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0"/>
    <x v="99"/>
    <x v="12"/>
    <x v="19"/>
    <x v="3"/>
    <n v="1996"/>
    <n v="24"/>
    <x v="4"/>
    <x v="0"/>
    <x v="0"/>
    <x v="2"/>
    <s v="Not Available"/>
  </r>
  <r>
    <n v="380"/>
    <x v="96"/>
    <x v="71"/>
    <x v="80"/>
    <x v="102"/>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Develop and implement methods for extracting patterns and correlations from both internal and external data sources using machine learning toolkits_x000a_•Develop workflows for conducting comparative analysis among Novartis’ diverse data sources as well as generalizing approaches developed in-house or externally._x000a_•Enable open-source solutions for internal use and implement cutting-edge published scientific methods._x000a_•Develop customized machine learning solutions including data querying and knowledge extraction._x000a_•Interact and be part of interdisciplinary project teams to drive effective decision-making by mining and developing predictive models_x000a_•Develop new skills in the area of cheminformatics and drug discovery and leverage those to accelerate development of new machine learning algorithms_x000a_•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In-depth experience with modern and classical machine learning methods_x000a_•Strong statistical foundation with broad knowledge of supervised and unsupervised techniques_x000a_•Programming experience (preferred Python, R, C++) preferably in Linux and high-performance computing environments_x000a_•Good listener - strong, concise, and consistent written and oral communication_x000a_•Talent for communicating stories through data visualizations_x000a_•Proven ability to collaborate with others_x000a_•A passion for tackling challenging problems and developing creative solutions_x000a_•A drive for self-development with a focus on scientific know-how_x000a__x000a_Additional qualifications that will help in the role:_x000a_•Demonstrated impact using machine learning libraries, such as scikit-learn, PyTorch or similar in a cheminformatics context_x000a_•Hands on experience with data analysis software such as Spotfire, R-shiny or similar_x000a_•Working experience with open-source cheminformatics toolkits such as RDKit_x000a_•Working experience with source-code management systems such as Git/github/bitbucket_x000a_•Familiar with the foundational concepts in molecular biology, pharmacology or medicine. Working knowledge of medicinal chemistry and drug discovery is a plus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0"/>
    <x v="99"/>
    <x v="14"/>
    <x v="19"/>
    <x v="3"/>
    <n v="1996"/>
    <n v="24"/>
    <x v="4"/>
    <x v="0"/>
    <x v="0"/>
    <x v="2"/>
    <s v="Not Available"/>
  </r>
  <r>
    <n v="4"/>
    <x v="38"/>
    <x v="71"/>
    <x v="80"/>
    <x v="102"/>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 Support all clients model building needs, including maintaining and improving current modeling/scoring methodology and processes,_x000a_· Provide innovative solutions to customized modeling/scoring/targeting with appropriate ML/statistical tools,_x000a_· Provide analytical/statistical support such as marketing test design, projection, campaign measurement, market insights to clients and stakeholders._x000a_· Mine large consumer datasets in the cloud environment to support ad hoc business and statistical analysis,_x000a_· Develop and Improve automation capabilities to enable customized delivery of the analytical products to clients,_x000a_· Communicate the methodologies and the results to the management, clients and none technical stakeholders._x000a_Basic Qualifications_x000a_· Advanced degree in Statistics/Mathematics/Computer Science/Economics or other fields that requires advanced training in data analytics._x000a_· Being able to apply basic statistical/ML concepts and reasoning to address and solve business problems such as targeting, test design, KPI projection and performance measurement._x000a_· Entrepreneurial, highly self-motivated, collaborative, keen attention to detail, willingness and capable learn quickly, and ability to effectively prioritize and execute tasks in a high pressure environment._x000a_· Being flexible to accept different task assignments and able to work on a tight time schedule._x000a_· Excellent command of one or more programming languages; preferably Python, SAS or R_x000a_· Familiar with one of the database technologies such as PostgreSQL, MySQL, can write basic SQL queries_x000a_· Great communication skills (verbal, written and presentation)_x000a_Preferred Qualifications_x000a_· Experience or exposure to large consumer and/or demographic data sets._x000a_· Familiarity with data manipulation and cleaning routines and techniques."/>
    <x v="25"/>
    <x v="104"/>
    <x v="4"/>
    <x v="8"/>
    <x v="0"/>
    <n v="1998"/>
    <n v="22"/>
    <x v="0"/>
    <x v="18"/>
    <x v="7"/>
    <x v="3"/>
    <s v="Commerce Signals, Cardlytics, Yodlee"/>
  </r>
  <r>
    <n v="757"/>
    <x v="97"/>
    <x v="73"/>
    <x v="81"/>
    <x v="103"/>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x v="15"/>
    <x v="118"/>
    <x v="27"/>
    <x v="32"/>
    <x v="5"/>
    <n v="1981"/>
    <n v="39"/>
    <x v="4"/>
    <x v="6"/>
    <x v="6"/>
    <x v="7"/>
    <s v="Cadence Design Systems, Synopsys, Altium Limited"/>
  </r>
  <r>
    <n v="672"/>
    <x v="50"/>
    <x v="70"/>
    <x v="81"/>
    <x v="101"/>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x v="3"/>
    <x v="119"/>
    <x v="3"/>
    <x v="25"/>
    <x v="2"/>
    <n v="2004"/>
    <n v="16"/>
    <x v="0"/>
    <x v="1"/>
    <x v="1"/>
    <x v="3"/>
    <s v="Not Available"/>
  </r>
  <r>
    <n v="910"/>
    <x v="50"/>
    <x v="70"/>
    <x v="81"/>
    <x v="101"/>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x v="3"/>
    <x v="119"/>
    <x v="16"/>
    <x v="25"/>
    <x v="2"/>
    <n v="2004"/>
    <n v="16"/>
    <x v="0"/>
    <x v="1"/>
    <x v="1"/>
    <x v="3"/>
    <s v="Not Available"/>
  </r>
  <r>
    <n v="450"/>
    <x v="72"/>
    <x v="70"/>
    <x v="81"/>
    <x v="101"/>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x v="5"/>
    <x v="120"/>
    <x v="16"/>
    <x v="10"/>
    <x v="6"/>
    <n v="1999"/>
    <n v="21"/>
    <x v="0"/>
    <x v="8"/>
    <x v="6"/>
    <x v="11"/>
    <s v="Not Available"/>
  </r>
  <r>
    <n v="673"/>
    <x v="72"/>
    <x v="70"/>
    <x v="81"/>
    <x v="101"/>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x v="5"/>
    <x v="120"/>
    <x v="10"/>
    <x v="10"/>
    <x v="6"/>
    <n v="1999"/>
    <n v="21"/>
    <x v="0"/>
    <x v="8"/>
    <x v="6"/>
    <x v="11"/>
    <s v="Not Available"/>
  </r>
  <r>
    <n v="911"/>
    <x v="72"/>
    <x v="70"/>
    <x v="81"/>
    <x v="101"/>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x v="5"/>
    <x v="120"/>
    <x v="22"/>
    <x v="10"/>
    <x v="6"/>
    <n v="1999"/>
    <n v="21"/>
    <x v="0"/>
    <x v="8"/>
    <x v="6"/>
    <x v="11"/>
    <s v="Not Available"/>
  </r>
  <r>
    <n v="945"/>
    <x v="98"/>
    <x v="63"/>
    <x v="81"/>
    <x v="104"/>
    <s v="CK-12’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Machine Learning Engineer (NLP)” in the subject line._x000a_It is a full-time position at our office in Palo Alto, CA (no telecommuting)_x000a_The applicant must be authorized to work in the US for any employer"/>
    <x v="15"/>
    <x v="32"/>
    <x v="4"/>
    <x v="7"/>
    <x v="4"/>
    <n v="2007"/>
    <n v="13"/>
    <x v="0"/>
    <x v="17"/>
    <x v="9"/>
    <x v="3"/>
    <s v="Not Available"/>
  </r>
  <r>
    <n v="575"/>
    <x v="38"/>
    <x v="58"/>
    <x v="81"/>
    <x v="99"/>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x v="6"/>
    <x v="121"/>
    <x v="33"/>
    <x v="12"/>
    <x v="4"/>
    <n v="-1"/>
    <s v="Not Available"/>
    <x v="0"/>
    <x v="36"/>
    <x v="18"/>
    <x v="12"/>
    <s v="Not Available"/>
  </r>
  <r>
    <n v="7"/>
    <x v="38"/>
    <x v="71"/>
    <x v="81"/>
    <x v="88"/>
    <s v="Advanced Analytics – Lead Data Scientist_x000a_Overview_x000a__x000a__x000a_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Foster the culture of we”, “Act with integrity” and “Drive towards excellence”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x v="0"/>
    <x v="122"/>
    <x v="1"/>
    <x v="31"/>
    <x v="6"/>
    <n v="2005"/>
    <n v="15"/>
    <x v="0"/>
    <x v="7"/>
    <x v="7"/>
    <x v="11"/>
    <s v="Not Available"/>
  </r>
  <r>
    <n v="95"/>
    <x v="38"/>
    <x v="71"/>
    <x v="81"/>
    <x v="88"/>
    <s v="Advanced Analytics – Lead Data Scientist_x000a_Overview_x000a__x000a__x000a_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Foster the culture of we”, “Act with integrity” and “Drive towards excellence”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x v="0"/>
    <x v="122"/>
    <x v="1"/>
    <x v="31"/>
    <x v="6"/>
    <n v="2005"/>
    <n v="15"/>
    <x v="0"/>
    <x v="7"/>
    <x v="7"/>
    <x v="11"/>
    <s v="Not Available"/>
  </r>
  <r>
    <n v="880"/>
    <x v="38"/>
    <x v="60"/>
    <x v="82"/>
    <x v="73"/>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s_x000a_degree in statistics, mathematics, or a related field required._x000a_Master’s_x000a_degree in statistics, mathematics, or a related field preferred._x000a__x000a_EXPERIENCE:_x000a_1 –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x v="20"/>
    <x v="123"/>
    <x v="1"/>
    <x v="7"/>
    <x v="3"/>
    <n v="1997"/>
    <n v="23"/>
    <x v="0"/>
    <x v="27"/>
    <x v="9"/>
    <x v="3"/>
    <s v="Not Available"/>
  </r>
  <r>
    <n v="87"/>
    <x v="38"/>
    <x v="71"/>
    <x v="82"/>
    <x v="99"/>
    <s v="Looking fora Data Scientis/Architect who has 8 yrs of exp in data design, data modelling, data flow, analytics in supply chain domain._x000a__x000a_Here’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x v="16"/>
    <x v="124"/>
    <x v="17"/>
    <x v="33"/>
    <x v="3"/>
    <n v="1995"/>
    <n v="25"/>
    <x v="0"/>
    <x v="8"/>
    <x v="6"/>
    <x v="8"/>
    <s v="Infosys, EPAM, Accenture"/>
  </r>
  <r>
    <n v="837"/>
    <x v="38"/>
    <x v="61"/>
    <x v="82"/>
    <x v="88"/>
    <s v="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_x000a__x000a_As a data scientist, you’ll work collaboratively with our business, operations, analytics, and IT teams. You’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ll do:_x000a__x000a_· Dig into our data to find leverage in our business. This includes data wrangling, data cleaning, and exploratory analysis_x000a__x000a_· Execute new projects and develop predictive models that inform our data products and / or business strategy._x000a__x000a_· Work cross functionally with different stakeholders across the business and join meetings to learn about other parts of the company_x000a__x000a_· Act as a subject matter expert with all things data_x000a__x000a_What we do:_x000a__x000a_We achieve competitive advantage through data-driven marketing and full management of the customer experience.We’re constantly refining our technology and our strategies, that’s why we’re the industry leader in delivering the best results to the top insurance brands in America._x000a__x000a_That’s not just lip service either, we’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_x000a__x000a_What we’re looking for:_x000a__x000a_· 2+ years of experience in a data science role, building predictive algorithms and data products ideally related to marketing, business operations, or customer retention_x000a__x000a_· Excellent understanding of machine learning techniques and algorithms such as decision forests, logistic regression, k-means clustering, etc._x000a__x000a_· Ability to communicate findings clearly and deep understanding of your current business_x000a__x000a_· Excellent technical ability, including proficiency with Python, SQL, Excel, and data visualization tools (Tableau, Power BI, etc.)_x000a__x000a_· Experience with big data platform (i.e. Hadoop)_x000a__x000a_· Intensely curious – always asking questions and not being OK with the status quo. Obsessed with making things better and more efficient._x000a__x000a_· A lifelong learner that is excited to learn new data science technologies and apply those to technologies to our business_x000a__x000a_· Ability to be objective and follow the facts, cut through noise and create a story with data._x000a__x000a_· Strong organizational skills including time management_x000a__x000a_· Thrives in a fast-paced environment that is constantly changing_x000a__x000a_· BS/MS in a quantitative field (Computer Science, Engineering, Mathematics, Statistics, etc.)_x000a__x000a_What’s in it for you:_x000a__x000a_· Medical, dental, vision, paid time off/holidays, 401(k), and bonus opportunity_x000a__x000a_· Frequent office events and outings_x000a__x000a_· Employee development programs, conference and training reimbursement_x000a__x000a_· Work remote flexibility_x000a__x000a_·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x v="2"/>
    <x v="41"/>
    <x v="4"/>
    <x v="12"/>
    <x v="2"/>
    <n v="1989"/>
    <n v="31"/>
    <x v="0"/>
    <x v="18"/>
    <x v="7"/>
    <x v="3"/>
    <s v="Not Available"/>
  </r>
  <r>
    <n v="192"/>
    <x v="99"/>
    <x v="67"/>
    <x v="83"/>
    <x v="103"/>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 Bachelor's degree in related field or equivalent professional experience. Master’s degree preferred._x000a__x000a_Work Experience:_x000a__x000a_· 8+ years of data warehouse experience_x000a__x000a_· 3+ years of industrial grade experience in data science, including machine learning and NLP_x000a__x000a_· Experience evaluating industrial grade experience in data science, including machine learning and NLP_x000a__x000a_· Proven track record of completing multiple data science projects end to end, from idea generation to implementation in_x000a__x000a_production systems (warehouse, or applications)_x000a__x000a_· Extensive professional experience in data analysis and report design/development_x000a__x000a_· Professional experience in presentation/interface creation_x000a__x000a_Demonstrated Skills &amp; Abilities:_x000a__x000a_· Exceptional communicator; both written and verbal_x000a__x000a_·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9"/>
    <x v="125"/>
    <x v="4"/>
    <x v="20"/>
    <x v="3"/>
    <n v="-1"/>
    <s v="Not Available"/>
    <x v="2"/>
    <x v="37"/>
    <x v="19"/>
    <x v="3"/>
    <s v="Not Available"/>
  </r>
  <r>
    <n v="282"/>
    <x v="99"/>
    <x v="67"/>
    <x v="83"/>
    <x v="103"/>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 Bachelor's degree in related field or equivalent professional experience. Master’s degree preferred._x000a__x000a_Work Experience:_x000a__x000a_· 8+ years of data warehouse experience_x000a__x000a_· 3+ years of industrial grade experience in data science, including machine learning and NLP_x000a__x000a_· Experience evaluating industrial grade experience in data science, including machine learning and NLP_x000a__x000a_· Proven track record of completing multiple data science projects end to end, from idea generation to implementation in_x000a__x000a_production systems (warehouse, or applications)_x000a__x000a_· Extensive professional experience in data analysis and report design/development_x000a__x000a_· Professional experience in presentation/interface creation_x000a__x000a_Demonstrated Skills &amp; Abilities:_x000a__x000a_· Exceptional communicator; both written and verbal_x000a__x000a_·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9"/>
    <x v="125"/>
    <x v="32"/>
    <x v="20"/>
    <x v="3"/>
    <n v="-1"/>
    <s v="Not Available"/>
    <x v="2"/>
    <x v="37"/>
    <x v="19"/>
    <x v="3"/>
    <s v="Not Available"/>
  </r>
  <r>
    <n v="251"/>
    <x v="75"/>
    <x v="72"/>
    <x v="83"/>
    <x v="98"/>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x v="5"/>
    <x v="126"/>
    <x v="4"/>
    <x v="9"/>
    <x v="2"/>
    <n v="2005"/>
    <n v="15"/>
    <x v="4"/>
    <x v="38"/>
    <x v="20"/>
    <x v="5"/>
    <s v="C.H. Robinson, Total Quality Logistics, Coyote Logistics"/>
  </r>
  <r>
    <n v="502"/>
    <x v="75"/>
    <x v="72"/>
    <x v="83"/>
    <x v="98"/>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x v="5"/>
    <x v="126"/>
    <x v="33"/>
    <x v="9"/>
    <x v="2"/>
    <n v="2005"/>
    <n v="15"/>
    <x v="4"/>
    <x v="38"/>
    <x v="20"/>
    <x v="5"/>
    <s v="C.H. Robinson, Total Quality Logistics, Coyote Logistics"/>
  </r>
  <r>
    <n v="753"/>
    <x v="75"/>
    <x v="72"/>
    <x v="83"/>
    <x v="98"/>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x v="5"/>
    <x v="126"/>
    <x v="16"/>
    <x v="9"/>
    <x v="2"/>
    <n v="2005"/>
    <n v="15"/>
    <x v="4"/>
    <x v="38"/>
    <x v="20"/>
    <x v="5"/>
    <s v="C.H. Robinson, Total Quality Logistics, Coyote Logistics"/>
  </r>
  <r>
    <n v="129"/>
    <x v="72"/>
    <x v="70"/>
    <x v="83"/>
    <x v="105"/>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x v="6"/>
    <x v="30"/>
    <x v="5"/>
    <x v="7"/>
    <x v="5"/>
    <n v="1982"/>
    <n v="38"/>
    <x v="4"/>
    <x v="6"/>
    <x v="6"/>
    <x v="5"/>
    <s v="Not Available"/>
  </r>
  <r>
    <n v="507"/>
    <x v="100"/>
    <x v="53"/>
    <x v="83"/>
    <x v="97"/>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x v="5"/>
    <x v="127"/>
    <x v="16"/>
    <x v="8"/>
    <x v="3"/>
    <n v="1978"/>
    <n v="42"/>
    <x v="4"/>
    <x v="5"/>
    <x v="5"/>
    <x v="9"/>
    <s v="Asurion, SquareTrade, National General Insurance"/>
  </r>
  <r>
    <n v="766"/>
    <x v="100"/>
    <x v="53"/>
    <x v="83"/>
    <x v="97"/>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x v="5"/>
    <x v="127"/>
    <x v="32"/>
    <x v="8"/>
    <x v="3"/>
    <n v="1978"/>
    <n v="42"/>
    <x v="4"/>
    <x v="5"/>
    <x v="5"/>
    <x v="9"/>
    <s v="Asurion, SquareTrade, National General Insurance"/>
  </r>
  <r>
    <n v="583"/>
    <x v="38"/>
    <x v="53"/>
    <x v="83"/>
    <x v="97"/>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x v="10"/>
    <x v="128"/>
    <x v="16"/>
    <x v="34"/>
    <x v="7"/>
    <n v="-1"/>
    <s v="Not Available"/>
    <x v="0"/>
    <x v="35"/>
    <x v="17"/>
    <x v="3"/>
    <s v="Not Available"/>
  </r>
  <r>
    <n v="35"/>
    <x v="38"/>
    <x v="58"/>
    <x v="83"/>
    <x v="92"/>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x v="8"/>
    <x v="129"/>
    <x v="16"/>
    <x v="0"/>
    <x v="6"/>
    <n v="1974"/>
    <n v="46"/>
    <x v="0"/>
    <x v="0"/>
    <x v="0"/>
    <x v="3"/>
    <s v="Thermo Fisher Scientific, Enzymatics, Illumina"/>
  </r>
  <r>
    <n v="413"/>
    <x v="38"/>
    <x v="58"/>
    <x v="83"/>
    <x v="92"/>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x v="8"/>
    <x v="129"/>
    <x v="5"/>
    <x v="0"/>
    <x v="6"/>
    <n v="1974"/>
    <n v="46"/>
    <x v="0"/>
    <x v="0"/>
    <x v="0"/>
    <x v="3"/>
    <s v="Thermo Fisher Scientific, Enzymatics, Illumina"/>
  </r>
  <r>
    <n v="578"/>
    <x v="38"/>
    <x v="61"/>
    <x v="83"/>
    <x v="99"/>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x v="12"/>
    <x v="130"/>
    <x v="1"/>
    <x v="24"/>
    <x v="4"/>
    <n v="-1"/>
    <s v="Not Available"/>
    <x v="0"/>
    <x v="8"/>
    <x v="6"/>
    <x v="12"/>
    <s v="Not Available"/>
  </r>
  <r>
    <n v="472"/>
    <x v="101"/>
    <x v="37"/>
    <x v="83"/>
    <x v="77"/>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x v="10"/>
    <x v="114"/>
    <x v="33"/>
    <x v="7"/>
    <x v="7"/>
    <n v="-1"/>
    <s v="Not Available"/>
    <x v="0"/>
    <x v="35"/>
    <x v="17"/>
    <x v="3"/>
    <s v="Not Available"/>
  </r>
  <r>
    <n v="703"/>
    <x v="101"/>
    <x v="37"/>
    <x v="83"/>
    <x v="77"/>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x v="10"/>
    <x v="114"/>
    <x v="23"/>
    <x v="7"/>
    <x v="7"/>
    <n v="-1"/>
    <s v="Not Available"/>
    <x v="0"/>
    <x v="35"/>
    <x v="17"/>
    <x v="3"/>
    <s v="Not Available"/>
  </r>
  <r>
    <n v="943"/>
    <x v="101"/>
    <x v="37"/>
    <x v="83"/>
    <x v="77"/>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x v="10"/>
    <x v="114"/>
    <x v="7"/>
    <x v="7"/>
    <x v="7"/>
    <n v="-1"/>
    <s v="Not Available"/>
    <x v="0"/>
    <x v="35"/>
    <x v="17"/>
    <x v="3"/>
    <s v="Not Available"/>
  </r>
  <r>
    <n v="893"/>
    <x v="12"/>
    <x v="39"/>
    <x v="83"/>
    <x v="75"/>
    <s v="SkySync is a dynamic, fast-paced, venture-backed software innovator based in the Ann Arbor tech cluster, with remote Syncopaths in all US time zones. Our quirky and unique workforce excels at managing our customer’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x v="22"/>
    <x v="131"/>
    <x v="4"/>
    <x v="23"/>
    <x v="0"/>
    <n v="2011"/>
    <n v="9"/>
    <x v="0"/>
    <x v="6"/>
    <x v="6"/>
    <x v="3"/>
    <s v="Not Available"/>
  </r>
  <r>
    <n v="501"/>
    <x v="102"/>
    <x v="74"/>
    <x v="84"/>
    <x v="106"/>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x v="23"/>
    <x v="91"/>
    <x v="3"/>
    <x v="26"/>
    <x v="5"/>
    <n v="1875"/>
    <n v="145"/>
    <x v="0"/>
    <x v="31"/>
    <x v="14"/>
    <x v="2"/>
    <s v="Not Available"/>
  </r>
  <r>
    <n v="756"/>
    <x v="102"/>
    <x v="74"/>
    <x v="84"/>
    <x v="106"/>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x v="23"/>
    <x v="91"/>
    <x v="3"/>
    <x v="26"/>
    <x v="5"/>
    <n v="1875"/>
    <n v="145"/>
    <x v="0"/>
    <x v="31"/>
    <x v="14"/>
    <x v="2"/>
    <s v="Not Available"/>
  </r>
  <r>
    <n v="417"/>
    <x v="103"/>
    <x v="74"/>
    <x v="84"/>
    <x v="106"/>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x v="23"/>
    <x v="91"/>
    <x v="5"/>
    <x v="26"/>
    <x v="5"/>
    <n v="1875"/>
    <n v="145"/>
    <x v="0"/>
    <x v="31"/>
    <x v="14"/>
    <x v="2"/>
    <s v="Not Available"/>
  </r>
  <r>
    <n v="610"/>
    <x v="103"/>
    <x v="74"/>
    <x v="84"/>
    <x v="106"/>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x v="23"/>
    <x v="91"/>
    <x v="30"/>
    <x v="26"/>
    <x v="5"/>
    <n v="1875"/>
    <n v="145"/>
    <x v="0"/>
    <x v="31"/>
    <x v="14"/>
    <x v="2"/>
    <s v="Not Available"/>
  </r>
  <r>
    <n v="58"/>
    <x v="38"/>
    <x v="63"/>
    <x v="84"/>
    <x v="107"/>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x v="1"/>
    <x v="27"/>
    <x v="16"/>
    <x v="10"/>
    <x v="3"/>
    <n v="1939"/>
    <n v="81"/>
    <x v="4"/>
    <x v="16"/>
    <x v="8"/>
    <x v="2"/>
    <s v="Not Available"/>
  </r>
  <r>
    <n v="604"/>
    <x v="38"/>
    <x v="63"/>
    <x v="84"/>
    <x v="107"/>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x v="1"/>
    <x v="27"/>
    <x v="35"/>
    <x v="10"/>
    <x v="3"/>
    <n v="1939"/>
    <n v="81"/>
    <x v="4"/>
    <x v="16"/>
    <x v="8"/>
    <x v="2"/>
    <s v="Not Available"/>
  </r>
  <r>
    <n v="81"/>
    <x v="104"/>
    <x v="58"/>
    <x v="84"/>
    <x v="108"/>
    <s v="Data Scientist, Senior, Charlottesville, VA_x000a__x000a_Position Summary_x000a__x000a_TBG is seeking a Senior Data Scientist to provide support._x000a__x000a_Principle Responsibilities of the Position:_x000a__x000a_· Proficiency in at least one of the following languages: Python, R, Java, C++ as applied to programming access and manipulation of data (other languages will be considered)._x000a__x000a_· Demonstrated experience working with one or more database structures (e.g. relational, noSQL, graph). Such expertise should include experience with database retrieval methods (e.g. SQL, database specific queries, APIs)._x000a__x000a_· Experience working with a range of data storage/access options (e.g. S3 buckets, FTP sites, APIs)._x000a__x000a_· Demonstrated experience enabling access to data by way of databases or dashboards._x000a__x000a_· Familiar with Department of Defense (DoD) and Intelligence Community (IC) activities, functions, and organizational structures._x000a__x000a_· Knowledge and understanding of DoD/IC operations, data infrastructure and architecture._x000a__x000a_· Familiarity with cloud services as applied in the DoD and IC._x000a__x000a_·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 Knowledge of IT related disciplines: Software Development Life Cycle (SDLC) including a basic understanding of various SDLC methodologies such as agile and waterfall and their appropriate usage._x000a__x000a_·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 Deep understanding of data architecture approaches (e.g., TOGAF), industry standards and best practices (e.g., DMBOK)._x000a__x000a_· Strong technical skills with data technologies (e.g., Master Data Management, Enterprise Data Warehouses, Operational Data Stores, Database Management Systems, Business Intelligence)._x000a__x000a_· Practical experience with, and a strong understanding of design approaches for Enterprise Data Warehouses._x000a__x000a_· Expert data modeling skills (i.e. conceptual, logical and physical model design, experience with Operation Data Stores, Enterprise Data Warehouses and Data Marts)._x000a__x000a_Education Required:_x000a__x000a_· Bachelor’s degree with 9 or more years’ experience in information technology or related discipline_x000a__x000a_· OR_x000a__x000a_· Master’s Degree with 7 or more years’ experience in information technology or related discipline_x000a__x000a_· OR_x000a__x000a_· PhD degree with 4 or more years related work experience_x000a__x000a_· OR_x000a__x000a_· Equivalent combination of education and experience_x000a__x000a_Experience Required:_x000a__x000a_· Experience cleaning, filtering, and transforming data, as well as enriching data, especially by way of database joins or table lookups._x000a__x000a_· Must have an enterprise perspective to data and how the data drives business value._x000a_Experience using web services including SOAP, S3, and Spark_x000a_Experience with distributed data/computing tools including Map/Reduce, Hadoop, Accumulo, and MySQL_x000a_· Experience with ETL concepts, Cognos and OBIEE tools._x000a__x000a_· Experience with Master Data Management tools._x000a__x000a_Special Knowledge/Skills Required:· Current DoD TS/SCI Security Clearance_x000a__x000a_The Buffalo Group is an Equal Opportunity Employer - Females/Minorities/Protected Veterans/Individuals with Disabilities"/>
    <x v="12"/>
    <x v="132"/>
    <x v="2"/>
    <x v="10"/>
    <x v="1"/>
    <n v="2010"/>
    <n v="10"/>
    <x v="0"/>
    <x v="8"/>
    <x v="6"/>
    <x v="1"/>
    <s v="ManTech, Booz Allen Hamilton, Leidos"/>
  </r>
  <r>
    <n v="861"/>
    <x v="104"/>
    <x v="58"/>
    <x v="84"/>
    <x v="108"/>
    <s v="Data Scientist, Senior, Charlottesville, VA_x000a__x000a_Position Summary_x000a__x000a_TBG is seeking a Senior Data Scientist to provide support._x000a__x000a_Principle Responsibilities of the Position:_x000a__x000a_· Proficiency in at least one of the following languages: Python, R, Java, C++ as applied to programming access and manipulation of data (other languages will be considered)._x000a__x000a_· Demonstrated experience working with one or more database structures (e.g. relational, noSQL, graph). Such expertise should include experience with database retrieval methods (e.g. SQL, database specific queries, APIs)._x000a__x000a_· Experience working with a range of data storage/access options (e.g. S3 buckets, FTP sites, APIs)._x000a__x000a_· Demonstrated experience enabling access to data by way of databases or dashboards._x000a__x000a_· Familiar with Department of Defense (DoD) and Intelligence Community (IC) activities, functions, and organizational structures._x000a__x000a_· Knowledge and understanding of DoD/IC operations, data infrastructure and architecture._x000a__x000a_· Familiarity with cloud services as applied in the DoD and IC._x000a__x000a_·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 Knowledge of IT related disciplines: Software Development Life Cycle (SDLC) including a basic understanding of various SDLC methodologies such as agile and waterfall and their appropriate usage._x000a__x000a_·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 Deep understanding of data architecture approaches (e.g., TOGAF), industry standards and best practices (e.g., DMBOK)._x000a__x000a_· Strong technical skills with data technologies (e.g., Master Data Management, Enterprise Data Warehouses, Operational Data Stores, Database Management Systems, Business Intelligence)._x000a__x000a_· Practical experience with, and a strong understanding of design approaches for Enterprise Data Warehouses._x000a__x000a_· Expert data modeling skills (i.e. conceptual, logical and physical model design, experience with Operation Data Stores, Enterprise Data Warehouses and Data Marts)._x000a__x000a_Education Required:_x000a__x000a_· Bachelor’s degree with 9 or more years’ experience in information technology or related discipline_x000a__x000a_· OR_x000a__x000a_· Master’s Degree with 7 or more years’ experience in information technology or related discipline_x000a__x000a_· OR_x000a__x000a_· PhD degree with 4 or more years related work experience_x000a__x000a_· OR_x000a__x000a_· Equivalent combination of education and experience_x000a__x000a_Experience Required:_x000a__x000a_· Experience cleaning, filtering, and transforming data, as well as enriching data, especially by way of database joins or table lookups._x000a__x000a_· Must have an enterprise perspective to data and how the data drives business value._x000a_Experience using web services including SOAP, S3, and Spark_x000a_Experience with distributed data/computing tools including Map/Reduce, Hadoop, Accumulo, and MySQL_x000a_· Experience with ETL concepts, Cognos and OBIEE tools._x000a__x000a_· Experience with Master Data Management tools._x000a__x000a_Special Knowledge/Skills Required:· Current DoD TS/SCI Security Clearance_x000a__x000a_The Buffalo Group is an Equal Opportunity Employer - Females/Minorities/Protected Veterans/Individuals with Disabilities"/>
    <x v="12"/>
    <x v="132"/>
    <x v="30"/>
    <x v="10"/>
    <x v="1"/>
    <n v="2010"/>
    <n v="10"/>
    <x v="0"/>
    <x v="8"/>
    <x v="6"/>
    <x v="1"/>
    <s v="ManTech, Booz Allen Hamilton, Leidos"/>
  </r>
  <r>
    <n v="22"/>
    <x v="105"/>
    <x v="71"/>
    <x v="84"/>
    <x v="92"/>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s Degree or PhD in Data Science/Analytics/Statistics/Operations Research/Computer Science/Economics/Computational Social Science/Related Quantitative Field._x000a_Bachelor’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0"/>
    <x v="133"/>
    <x v="15"/>
    <x v="35"/>
    <x v="1"/>
    <n v="1995"/>
    <n v="25"/>
    <x v="0"/>
    <x v="39"/>
    <x v="20"/>
    <x v="3"/>
    <s v="Not Available"/>
  </r>
  <r>
    <n v="253"/>
    <x v="105"/>
    <x v="71"/>
    <x v="84"/>
    <x v="92"/>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s Degree or PhD in Data Science/Analytics/Statistics/Operations Research/Computer Science/Economics/Computational Social Science/Related Quantitative Field._x000a_Bachelor’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0"/>
    <x v="133"/>
    <x v="5"/>
    <x v="35"/>
    <x v="1"/>
    <n v="1995"/>
    <n v="25"/>
    <x v="0"/>
    <x v="39"/>
    <x v="20"/>
    <x v="3"/>
    <s v="Not Available"/>
  </r>
  <r>
    <n v="546"/>
    <x v="38"/>
    <x v="56"/>
    <x v="84"/>
    <x v="100"/>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x v="2"/>
    <x v="134"/>
    <x v="1"/>
    <x v="8"/>
    <x v="3"/>
    <n v="1812"/>
    <n v="208"/>
    <x v="4"/>
    <x v="15"/>
    <x v="4"/>
    <x v="2"/>
    <s v="Not Available"/>
  </r>
  <r>
    <n v="40"/>
    <x v="72"/>
    <x v="67"/>
    <x v="85"/>
    <x v="109"/>
    <s v="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x v="11"/>
    <x v="135"/>
    <x v="1"/>
    <x v="8"/>
    <x v="6"/>
    <n v="1985"/>
    <n v="35"/>
    <x v="0"/>
    <x v="5"/>
    <x v="5"/>
    <x v="1"/>
    <s v="Not Available"/>
  </r>
  <r>
    <n v="288"/>
    <x v="106"/>
    <x v="59"/>
    <x v="85"/>
    <x v="102"/>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s degree (Mathematics, Computer Science, or related field preferred)_x000a_8+ years professional experience_x000a_Consulting experience_x000a_Experience across our service offerings"/>
    <x v="8"/>
    <x v="136"/>
    <x v="1"/>
    <x v="36"/>
    <x v="6"/>
    <n v="1992"/>
    <n v="28"/>
    <x v="0"/>
    <x v="7"/>
    <x v="7"/>
    <x v="4"/>
    <s v="Not Available"/>
  </r>
  <r>
    <n v="16"/>
    <x v="107"/>
    <x v="75"/>
    <x v="86"/>
    <x v="110"/>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x v="12"/>
    <x v="137"/>
    <x v="2"/>
    <x v="0"/>
    <x v="0"/>
    <n v="2011"/>
    <n v="9"/>
    <x v="4"/>
    <x v="0"/>
    <x v="0"/>
    <x v="10"/>
    <s v="bluebird bio, Agios Pharmaceuticals, Celgene"/>
  </r>
  <r>
    <n v="758"/>
    <x v="72"/>
    <x v="67"/>
    <x v="86"/>
    <x v="111"/>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x v="1"/>
    <x v="138"/>
    <x v="30"/>
    <x v="1"/>
    <x v="5"/>
    <n v="-1"/>
    <s v="Not Available"/>
    <x v="4"/>
    <x v="16"/>
    <x v="8"/>
    <x v="5"/>
    <s v="Not Available"/>
  </r>
  <r>
    <n v="38"/>
    <x v="38"/>
    <x v="54"/>
    <x v="86"/>
    <x v="112"/>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_x000a__x000a_Applicants must be US Citizens."/>
    <x v="8"/>
    <x v="139"/>
    <x v="38"/>
    <x v="0"/>
    <x v="6"/>
    <n v="2010"/>
    <n v="10"/>
    <x v="0"/>
    <x v="16"/>
    <x v="8"/>
    <x v="1"/>
    <s v="Not Available"/>
  </r>
  <r>
    <n v="86"/>
    <x v="38"/>
    <x v="54"/>
    <x v="86"/>
    <x v="112"/>
    <s v="Overview_x000a__x000a__x000a_Peraton is seeking a Senior Data Scientist to provide data analysis and solutions to network and cyber security services._x000a__x000a_Responsibilities_x000a__x000a__x000a_What you’ll do…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d be a great fit if…_x000a_Bachelor's degree in Computer Science, Statistics, Applied Math or equivalent plus 5–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d be even better if you…_x000a_Previous experience using R, Matlab, Python Scikit-learn or other statistical modeling packages, with a focus on machine learning; experience with NLP._x000a_Current Security+ certification_x000a_What you’ll get…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x v="4"/>
    <x v="94"/>
    <x v="27"/>
    <x v="10"/>
    <x v="2"/>
    <n v="2017"/>
    <n v="3"/>
    <x v="0"/>
    <x v="16"/>
    <x v="8"/>
    <x v="7"/>
    <s v="Not Available"/>
  </r>
  <r>
    <n v="705"/>
    <x v="108"/>
    <x v="71"/>
    <x v="86"/>
    <x v="86"/>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x v="2"/>
    <x v="140"/>
    <x v="12"/>
    <x v="26"/>
    <x v="3"/>
    <n v="2017"/>
    <n v="3"/>
    <x v="4"/>
    <x v="0"/>
    <x v="0"/>
    <x v="5"/>
    <s v="PPD, INC Research, PRA Health Sciences"/>
  </r>
  <r>
    <n v="949"/>
    <x v="108"/>
    <x v="71"/>
    <x v="86"/>
    <x v="86"/>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x v="2"/>
    <x v="140"/>
    <x v="16"/>
    <x v="26"/>
    <x v="3"/>
    <n v="2017"/>
    <n v="3"/>
    <x v="4"/>
    <x v="0"/>
    <x v="0"/>
    <x v="5"/>
    <s v="PPD, INC Research, PRA Health Sciences"/>
  </r>
  <r>
    <n v="167"/>
    <x v="109"/>
    <x v="32"/>
    <x v="87"/>
    <x v="106"/>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x v="13"/>
    <x v="141"/>
    <x v="33"/>
    <x v="7"/>
    <x v="0"/>
    <n v="2013"/>
    <n v="7"/>
    <x v="0"/>
    <x v="32"/>
    <x v="15"/>
    <x v="3"/>
    <s v="Greystar, The Related Companies, Prometheus Real Estate Group"/>
  </r>
  <r>
    <n v="174"/>
    <x v="110"/>
    <x v="76"/>
    <x v="87"/>
    <x v="87"/>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x v="0"/>
    <x v="142"/>
    <x v="0"/>
    <x v="13"/>
    <x v="5"/>
    <n v="1945"/>
    <n v="75"/>
    <x v="2"/>
    <x v="5"/>
    <x v="5"/>
    <x v="9"/>
    <s v="Not Available"/>
  </r>
  <r>
    <n v="818"/>
    <x v="111"/>
    <x v="18"/>
    <x v="87"/>
    <x v="98"/>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x v="4"/>
    <x v="143"/>
    <x v="15"/>
    <x v="24"/>
    <x v="2"/>
    <n v="1889"/>
    <n v="131"/>
    <x v="0"/>
    <x v="1"/>
    <x v="1"/>
    <x v="8"/>
    <s v="MedStar Health, University of Maryland Medical Center, LifeBridge Health"/>
  </r>
  <r>
    <n v="382"/>
    <x v="12"/>
    <x v="62"/>
    <x v="87"/>
    <x v="112"/>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_x000a__x000a_The Integer Group®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 A key member of Omnicom Group Inc., The Integer Group has more than 1,100 associates in 25 offices across the globe, including locations in Africa, Asia, Australia, Europe, the Middle East, and North and South America. The Integer Group’s clients include AT&amp;T, FedEx, Mars/Wrigley, Michelin, Nestlé, P&amp;G, PepsiCo, Starbucks and more._x000a_www.integer.com"/>
    <x v="27"/>
    <x v="144"/>
    <x v="3"/>
    <x v="1"/>
    <x v="1"/>
    <n v="1993"/>
    <n v="27"/>
    <x v="5"/>
    <x v="18"/>
    <x v="7"/>
    <x v="4"/>
    <s v="Geometry Global, TracyLocke, Saatchi &amp; Saatchi X"/>
  </r>
  <r>
    <n v="411"/>
    <x v="112"/>
    <x v="75"/>
    <x v="88"/>
    <x v="113"/>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x v="2"/>
    <x v="36"/>
    <x v="1"/>
    <x v="0"/>
    <x v="5"/>
    <n v="1851"/>
    <n v="169"/>
    <x v="0"/>
    <x v="5"/>
    <x v="5"/>
    <x v="2"/>
    <s v="Not Available"/>
  </r>
  <r>
    <n v="602"/>
    <x v="112"/>
    <x v="75"/>
    <x v="88"/>
    <x v="113"/>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x v="2"/>
    <x v="36"/>
    <x v="1"/>
    <x v="0"/>
    <x v="5"/>
    <n v="1851"/>
    <n v="169"/>
    <x v="0"/>
    <x v="5"/>
    <x v="5"/>
    <x v="2"/>
    <s v="Not Available"/>
  </r>
  <r>
    <n v="827"/>
    <x v="113"/>
    <x v="32"/>
    <x v="88"/>
    <x v="114"/>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re a rapidly-growing start-up in the heart of Sawtelle Japantown, just blocks away from the 405 and the 10. Our loft-style office houses a passionate, hard-working team of ramen-slurpers, beachcombers, and LA-daydreamers. At our core, we’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s (and customer, where applicable) networks, systems and data_x000a_You are responsible for maintaining the confidentiality of all S3’s customer data to which you are granted access._x000a_Any suspected compromises of S3’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x v="7"/>
    <x v="145"/>
    <x v="12"/>
    <x v="7"/>
    <x v="4"/>
    <n v="2011"/>
    <n v="9"/>
    <x v="0"/>
    <x v="9"/>
    <x v="6"/>
    <x v="3"/>
    <s v="Not Available"/>
  </r>
  <r>
    <n v="36"/>
    <x v="114"/>
    <x v="76"/>
    <x v="88"/>
    <x v="109"/>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x v="9"/>
    <x v="146"/>
    <x v="2"/>
    <x v="9"/>
    <x v="6"/>
    <n v="2008"/>
    <n v="12"/>
    <x v="0"/>
    <x v="8"/>
    <x v="6"/>
    <x v="3"/>
    <s v="Not Available"/>
  </r>
  <r>
    <n v="139"/>
    <x v="38"/>
    <x v="63"/>
    <x v="88"/>
    <x v="98"/>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 E. W. Scripps. This position will be located in Cincinnati, OH or Washington, DC._x000a__x000a_At Scripps, you’ll:_x000a_Have a complete modern data science/analytics software stack at your disposal._x000a_Enjoy a broad scope of responsibility – with projects and questions from every part of the business and new businesses under consideration._x000a_Know that your work will have an impact on key strategic decisions – changing and shaping the way we do business. This is why we are so selective in our hiring process._x000a_Grow your talent with constant learning – with substantial investments in on-site and hands-on training and eLearning formats used to fill in the gaps._x000a_Work on projects that are important and interesting to you –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Give light and the people will find their own way.”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x v="11"/>
    <x v="147"/>
    <x v="2"/>
    <x v="36"/>
    <x v="2"/>
    <n v="1878"/>
    <n v="142"/>
    <x v="4"/>
    <x v="29"/>
    <x v="11"/>
    <x v="8"/>
    <s v="Not Available"/>
  </r>
  <r>
    <n v="328"/>
    <x v="38"/>
    <x v="54"/>
    <x v="88"/>
    <x v="101"/>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x v="6"/>
    <x v="148"/>
    <x v="1"/>
    <x v="7"/>
    <x v="4"/>
    <n v="-1"/>
    <s v="Not Available"/>
    <x v="0"/>
    <x v="8"/>
    <x v="6"/>
    <x v="12"/>
    <s v="Not Available"/>
  </r>
  <r>
    <n v="741"/>
    <x v="115"/>
    <x v="37"/>
    <x v="88"/>
    <x v="83"/>
    <s v="Scientist –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x v="10"/>
    <x v="149"/>
    <x v="1"/>
    <x v="37"/>
    <x v="8"/>
    <n v="-1"/>
    <s v="Not Available"/>
    <x v="7"/>
    <x v="35"/>
    <x v="17"/>
    <x v="13"/>
    <s v="Not Available"/>
  </r>
  <r>
    <n v="458"/>
    <x v="116"/>
    <x v="68"/>
    <x v="89"/>
    <x v="115"/>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x v="23"/>
    <x v="91"/>
    <x v="1"/>
    <x v="26"/>
    <x v="5"/>
    <n v="1875"/>
    <n v="145"/>
    <x v="0"/>
    <x v="31"/>
    <x v="14"/>
    <x v="2"/>
    <s v="Not Available"/>
  </r>
  <r>
    <n v="683"/>
    <x v="116"/>
    <x v="68"/>
    <x v="89"/>
    <x v="115"/>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x v="23"/>
    <x v="91"/>
    <x v="1"/>
    <x v="26"/>
    <x v="5"/>
    <n v="1875"/>
    <n v="145"/>
    <x v="0"/>
    <x v="31"/>
    <x v="14"/>
    <x v="2"/>
    <s v="Not Available"/>
  </r>
  <r>
    <n v="926"/>
    <x v="116"/>
    <x v="68"/>
    <x v="89"/>
    <x v="115"/>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x v="23"/>
    <x v="91"/>
    <x v="2"/>
    <x v="26"/>
    <x v="5"/>
    <n v="1875"/>
    <n v="145"/>
    <x v="0"/>
    <x v="31"/>
    <x v="14"/>
    <x v="2"/>
    <s v="Not Available"/>
  </r>
  <r>
    <n v="362"/>
    <x v="117"/>
    <x v="32"/>
    <x v="89"/>
    <x v="116"/>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s Degree in Computer Science or equivalent_x000a_2+ years’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_x000a_Experience with concepts of Hadoop and Spark_x000a_Preferred:_x000a_Additional Languages: Chef, R, Javascript_x000a_Experience with Multiple NoSQL datastores (Cassandra, MongoDB, Neo4J, …)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1"/>
    <x v="34"/>
    <x v="2"/>
    <x v="11"/>
    <x v="3"/>
    <n v="1781"/>
    <n v="239"/>
    <x v="4"/>
    <x v="0"/>
    <x v="0"/>
    <x v="2"/>
    <s v="Novartis, Baxter, Pfizer"/>
  </r>
  <r>
    <n v="104"/>
    <x v="118"/>
    <x v="18"/>
    <x v="89"/>
    <x v="87"/>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re an SBA 8(a) and CVE certified Service Disabled Veteran Owned Small Business_x000a_We’re ISO 27001:2013, ISO 20000-1:2011, and ISO 9001:2015 certified and have CMMI DEV and SVC ML3 ratings_x000a_We’ve been named part of: Inc 5000’s Fastest Growing Private Companies in 2016; Washington Business Journal’s Fastest Growing Companies in 2015, 2016 and 2017; Washington Business Journal’s Best Places to Work in 2015, 2016 and 2017_x000a_The Employer:_x000a_We offer great benefits - Paid Time Off, Medical, Dental and Vision Insurance, 401(k) with company matching_x000a_We invest in our employees – We offer an annual training budget to our employees and opportunities for growth within the organization_x000a_We work hard, we play hard –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x v="8"/>
    <x v="150"/>
    <x v="1"/>
    <x v="10"/>
    <x v="0"/>
    <n v="2003"/>
    <n v="17"/>
    <x v="0"/>
    <x v="8"/>
    <x v="6"/>
    <x v="0"/>
    <s v="Not Available"/>
  </r>
  <r>
    <n v="572"/>
    <x v="38"/>
    <x v="63"/>
    <x v="89"/>
    <x v="103"/>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_x000a__x000a_Applicants must be US Citizens."/>
    <x v="8"/>
    <x v="139"/>
    <x v="5"/>
    <x v="0"/>
    <x v="6"/>
    <n v="2010"/>
    <n v="10"/>
    <x v="0"/>
    <x v="16"/>
    <x v="8"/>
    <x v="1"/>
    <s v="Not Available"/>
  </r>
  <r>
    <n v="498"/>
    <x v="119"/>
    <x v="53"/>
    <x v="89"/>
    <x v="98"/>
    <s v="Managing Data Scientist/ML Engineer_x000a__x000a_Apply Now_x000a__x000a_Become part of the team_x000a__x000a_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 Work in collaborative environment with global teams to drive client engagements in PA Consulting key industries: Life Science, Healthcare, E&amp;U, CPG_x000a_• Provide data-driven recommendations to clients by clearly articulating complex technical concepts through generation and delivery of presentations._x000a_• Analyze and model both structured and unstructured data from a number of distributed client and publicly available sources._x000a_• Quickly understand client needs, develop solutions, and articulate findings to client executives._x000a_• Perform exploratory data analysis and feature engineering to both inform the development of statistical models and generate improve model performance and flexibility._x000a_• Design and build scalable machine learning models to meet the needs of given client engagement._x000a__x000a_What we're looking for_x000a__x000a_• 7+ years professional work experience as a data scientist or machine learning engineer_x000a_• Strong interpersonal and team-building skills_x000a_• Exemplary communication skills, including written, verbal and presentation_x000a_• The ability to successfully manage client expectations and relationships_x000a_• Entrepreneurial, with creative thinking skills_x000a_• Experience working with database systems (e.g. SQL, NoSQL, MongoDB, Postgres, ect.)_x000a_• Experience working with big data distributed programming languages, and ecosystems (e.g. S3, EC2, Hadoop/MapReduce, Pig, Hive, Spark, etc)_x000a_• Experience building scalable data pipelines and with data engineering/ feature engineering._x000a_• Webscraping leveraging Beautifulsoup, Selenium, Scrapy, etc_x000a_• Experience with front end (UI), HTML5, JavaScript, CSS, R Shiny, Tableau_x000a_• Excellent team-oriented and interpersonal skills._x000a__x000a_Benefits_x000a__x000a__x000a_We offer a compelling benefits package that is competitive with the market and designed to reward you for achieving success._x000a__x000a_About us_x000a__x000a__x000a_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 Work in collaborative environment with global teams to drive client engagements in PA Consulting key industries: Life Science, Healthcare, E&amp;U, CPG_x000a_• Provide data-driven recommendations to clients by clearly articulating complex technical concepts through generation and delivery of presentations._x000a_• Analyze and model both structured and unstructured data from a number of distributed client and publicly available sources._x000a_• Quickly understand client needs, develop solutions, and articulate findings to client executives._x000a_• Perform exploratory data analysis and feature engineering to both inform the development of statistical models and generate improve model performance and flexibility._x000a_• Design and build scalable machine learning models to meet the needs of given client engagement._x000a__x000a_What we're looking for_x000a__x000a_• 7+ years professional work experience as a data scientist or machine learning engineer_x000a_• Strong interpersonal and team-building skills_x000a_• Exemplary communication skills, including written, verbal and presentation_x000a_• The ability to successfully manage client expectations and relationships_x000a_• Entrepreneurial, with creative thinking skills_x000a_• Experience working with database systems (e.g. SQL, NoSQL, MongoDB, Postgres, ect.)_x000a_• Experience working with big data distributed programming languages, and ecosystems (e.g. S3, EC2, Hadoop/MapReduce, Pig, Hive, Spark, etc)_x000a_• Experience building scalable data pipelines and with data engineering/ feature engineering._x000a_• Webscraping leveraging Beautifulsoup, Selenium, Scrapy, etc_x000a_• Experience with front end (UI), HTML5, JavaScript, CSS, R Shiny, Tableau_x000a_• Excellent team-oriented and interpersonal skills._x000a__x000a_Benefits_x000a__x000a__x000a_We offer a compelling benefits package that is competitive with the market and designed to reward you for achieving success._x000a__x000a_About us_x000a__x000a__x000a_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x v="5"/>
    <x v="151"/>
    <x v="16"/>
    <x v="16"/>
    <x v="2"/>
    <n v="1943"/>
    <n v="77"/>
    <x v="0"/>
    <x v="7"/>
    <x v="7"/>
    <x v="1"/>
    <s v="McKinsey &amp; Company, Accenture, Deloitte"/>
  </r>
  <r>
    <n v="749"/>
    <x v="119"/>
    <x v="53"/>
    <x v="89"/>
    <x v="98"/>
    <s v="Managing Data Scientist/ML Engineer_x000a__x000a_Apply Now_x000a__x000a_Become part of the team_x000a__x000a_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 Work in collaborative environment with global teams to drive client engagements in PA Consulting key industries: Life Science, Healthcare, E&amp;U, CPG_x000a_• Provide data-driven recommendations to clients by clearly articulating complex technical concepts through generation and delivery of presentations._x000a_• Analyze and model both structured and unstructured data from a number of distributed client and publicly available sources._x000a_• Quickly understand client needs, develop solutions, and articulate findings to client executives._x000a_• Perform exploratory data analysis and feature engineering to both inform the development of statistical models and generate improve model performance and flexibility._x000a_• Design and build scalable machine learning models to meet the needs of given client engagement._x000a__x000a_What we're looking for_x000a__x000a_• 7+ years professional work experience as a data scientist or machine learning engineer_x000a_• Strong interpersonal and team-building skills_x000a_• Exemplary communication skills, including written, verbal and presentation_x000a_• The ability to successfully manage client expectations and relationships_x000a_• Entrepreneurial, with creative thinking skills_x000a_• Experience working with database systems (e.g. SQL, NoSQL, MongoDB, Postgres, ect.)_x000a_• Experience working with big data distributed programming languages, and ecosystems (e.g. S3, EC2, Hadoop/MapReduce, Pig, Hive, Spark, etc)_x000a_• Experience building scalable data pipelines and with data engineering/ feature engineering._x000a_• Webscraping leveraging Beautifulsoup, Selenium, Scrapy, etc_x000a_• Experience with front end (UI), HTML5, JavaScript, CSS, R Shiny, Tableau_x000a_• Excellent team-oriented and interpersonal skills._x000a__x000a_Benefits_x000a__x000a__x000a_We offer a compelling benefits package that is competitive with the market and designed to reward you for achieving success._x000a__x000a_About us_x000a__x000a__x000a_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 Work in collaborative environment with global teams to drive client engagements in PA Consulting key industries: Life Science, Healthcare, E&amp;U, CPG_x000a_• Provide data-driven recommendations to clients by clearly articulating complex technical concepts through generation and delivery of presentations._x000a_• Analyze and model both structured and unstructured data from a number of distributed client and publicly available sources._x000a_• Quickly understand client needs, develop solutions, and articulate findings to client executives._x000a_• Perform exploratory data analysis and feature engineering to both inform the development of statistical models and generate improve model performance and flexibility._x000a_• Design and build scalable machine learning models to meet the needs of given client engagement._x000a__x000a_What we're looking for_x000a__x000a_• 7+ years professional work experience as a data scientist or machine learning engineer_x000a_• Strong interpersonal and team-building skills_x000a_• Exemplary communication skills, including written, verbal and presentation_x000a_• The ability to successfully manage client expectations and relationships_x000a_• Entrepreneurial, with creative thinking skills_x000a_• Experience working with database systems (e.g. SQL, NoSQL, MongoDB, Postgres, ect.)_x000a_• Experience working with big data distributed programming languages, and ecosystems (e.g. S3, EC2, Hadoop/MapReduce, Pig, Hive, Spark, etc)_x000a_• Experience building scalable data pipelines and with data engineering/ feature engineering._x000a_• Webscraping leveraging Beautifulsoup, Selenium, Scrapy, etc_x000a_• Experience with front end (UI), HTML5, JavaScript, CSS, R Shiny, Tableau_x000a_• Excellent team-oriented and interpersonal skills._x000a__x000a_Benefits_x000a__x000a__x000a_We offer a compelling benefits package that is competitive with the market and designed to reward you for achieving success._x000a__x000a_About us_x000a__x000a__x000a_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x v="5"/>
    <x v="151"/>
    <x v="1"/>
    <x v="16"/>
    <x v="2"/>
    <n v="1943"/>
    <n v="77"/>
    <x v="0"/>
    <x v="7"/>
    <x v="7"/>
    <x v="1"/>
    <s v="McKinsey &amp; Company, Accenture, Deloitte"/>
  </r>
  <r>
    <n v="180"/>
    <x v="120"/>
    <x v="58"/>
    <x v="89"/>
    <x v="107"/>
    <s v="A collective energy and ambition. A place where you can make a real difference._x000a__x000a_We’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x v="5"/>
    <x v="152"/>
    <x v="10"/>
    <x v="12"/>
    <x v="2"/>
    <n v="1846"/>
    <n v="174"/>
    <x v="4"/>
    <x v="31"/>
    <x v="14"/>
    <x v="5"/>
    <s v="Not Available"/>
  </r>
  <r>
    <n v="260"/>
    <x v="120"/>
    <x v="58"/>
    <x v="89"/>
    <x v="107"/>
    <s v="A collective energy and ambition. A place where you can make a real difference._x000a__x000a_We’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x v="5"/>
    <x v="152"/>
    <x v="1"/>
    <x v="12"/>
    <x v="2"/>
    <n v="1846"/>
    <n v="174"/>
    <x v="4"/>
    <x v="31"/>
    <x v="14"/>
    <x v="5"/>
    <s v="Not Available"/>
  </r>
  <r>
    <n v="708"/>
    <x v="50"/>
    <x v="73"/>
    <x v="90"/>
    <x v="116"/>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x v="16"/>
    <x v="153"/>
    <x v="14"/>
    <x v="7"/>
    <x v="2"/>
    <n v="2006"/>
    <n v="14"/>
    <x v="4"/>
    <x v="11"/>
    <x v="6"/>
    <x v="1"/>
    <s v="See Tickets, TicketWeb, Vendini"/>
  </r>
  <r>
    <n v="951"/>
    <x v="50"/>
    <x v="73"/>
    <x v="90"/>
    <x v="116"/>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x v="16"/>
    <x v="153"/>
    <x v="3"/>
    <x v="7"/>
    <x v="2"/>
    <n v="2006"/>
    <n v="14"/>
    <x v="4"/>
    <x v="11"/>
    <x v="6"/>
    <x v="1"/>
    <s v="See Tickets, TicketWeb, Vendini"/>
  </r>
  <r>
    <n v="678"/>
    <x v="121"/>
    <x v="63"/>
    <x v="90"/>
    <x v="87"/>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_x000a__x000a_Major Accountabilities:_x000a_•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_x000a__x000a_Minimum requirements_x000a_§Master’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0"/>
    <x v="99"/>
    <x v="29"/>
    <x v="19"/>
    <x v="3"/>
    <n v="1996"/>
    <n v="24"/>
    <x v="4"/>
    <x v="0"/>
    <x v="0"/>
    <x v="2"/>
    <s v="Not Available"/>
  </r>
  <r>
    <n v="916"/>
    <x v="121"/>
    <x v="63"/>
    <x v="90"/>
    <x v="87"/>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_x000a__x000a_Major Accountabilities:_x000a_•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_x000a__x000a_Minimum requirements_x000a_§Master’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0"/>
    <x v="99"/>
    <x v="12"/>
    <x v="19"/>
    <x v="3"/>
    <n v="1996"/>
    <n v="24"/>
    <x v="4"/>
    <x v="0"/>
    <x v="0"/>
    <x v="2"/>
    <s v="Not Available"/>
  </r>
  <r>
    <n v="187"/>
    <x v="122"/>
    <x v="53"/>
    <x v="90"/>
    <x v="103"/>
    <s v="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x v="0"/>
    <x v="154"/>
    <x v="0"/>
    <x v="24"/>
    <x v="1"/>
    <n v="1981"/>
    <n v="39"/>
    <x v="0"/>
    <x v="5"/>
    <x v="5"/>
    <x v="8"/>
    <s v="Not Available"/>
  </r>
  <r>
    <n v="277"/>
    <x v="122"/>
    <x v="53"/>
    <x v="90"/>
    <x v="103"/>
    <s v="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x v="0"/>
    <x v="154"/>
    <x v="1"/>
    <x v="24"/>
    <x v="1"/>
    <n v="1981"/>
    <n v="39"/>
    <x v="0"/>
    <x v="5"/>
    <x v="5"/>
    <x v="8"/>
    <s v="Not Available"/>
  </r>
  <r>
    <n v="131"/>
    <x v="38"/>
    <x v="77"/>
    <x v="90"/>
    <x v="98"/>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s intention for patient Rx treatment and the actual patient behavior in filling prescriptions. Since DrFirst’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s important to be close to implementation and have a line of sight into how our models integrate with our products._x000a_Learn. Our team is full of life-long learners. We are looking for people who always have an eye out for what’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x v="26"/>
    <x v="155"/>
    <x v="34"/>
    <x v="24"/>
    <x v="6"/>
    <n v="2000"/>
    <n v="20"/>
    <x v="0"/>
    <x v="1"/>
    <x v="1"/>
    <x v="3"/>
    <s v="Not Available"/>
  </r>
  <r>
    <n v="145"/>
    <x v="38"/>
    <x v="77"/>
    <x v="90"/>
    <x v="98"/>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ll be part of a team that genuinely cares about helping you succeed. And, as a global and growing business, we can truly offer a world of opportunities to expand your skills and develop your career. In return for your contributions, you’ll receive premier compensation, participation in Accuride’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re looking for someone with 5-7 years of experience manipulating data sets and building statistical models, has a Master’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x v="2"/>
    <x v="156"/>
    <x v="12"/>
    <x v="7"/>
    <x v="2"/>
    <n v="1966"/>
    <n v="54"/>
    <x v="0"/>
    <x v="40"/>
    <x v="14"/>
    <x v="1"/>
    <s v="Not Available"/>
  </r>
  <r>
    <n v="320"/>
    <x v="38"/>
    <x v="54"/>
    <x v="90"/>
    <x v="105"/>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x v="12"/>
    <x v="157"/>
    <x v="1"/>
    <x v="7"/>
    <x v="0"/>
    <n v="2000"/>
    <n v="20"/>
    <x v="0"/>
    <x v="5"/>
    <x v="5"/>
    <x v="0"/>
    <s v="Not Available"/>
  </r>
  <r>
    <n v="332"/>
    <x v="72"/>
    <x v="78"/>
    <x v="91"/>
    <x v="113"/>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x v="3"/>
    <x v="76"/>
    <x v="15"/>
    <x v="7"/>
    <x v="2"/>
    <n v="2008"/>
    <n v="12"/>
    <x v="4"/>
    <x v="28"/>
    <x v="4"/>
    <x v="8"/>
    <s v="Nationstar Mortgage, Caliber Funding, Quicken Loans"/>
  </r>
  <r>
    <n v="651"/>
    <x v="38"/>
    <x v="76"/>
    <x v="91"/>
    <x v="117"/>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_x000a__x000a_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x v="11"/>
    <x v="158"/>
    <x v="1"/>
    <x v="8"/>
    <x v="6"/>
    <n v="2005"/>
    <n v="15"/>
    <x v="4"/>
    <x v="18"/>
    <x v="7"/>
    <x v="3"/>
    <s v="Not Available"/>
  </r>
  <r>
    <n v="878"/>
    <x v="38"/>
    <x v="76"/>
    <x v="91"/>
    <x v="117"/>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_x000a__x000a_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x v="11"/>
    <x v="158"/>
    <x v="30"/>
    <x v="8"/>
    <x v="6"/>
    <n v="2005"/>
    <n v="15"/>
    <x v="4"/>
    <x v="18"/>
    <x v="7"/>
    <x v="3"/>
    <s v="Not Available"/>
  </r>
  <r>
    <n v="892"/>
    <x v="123"/>
    <x v="53"/>
    <x v="91"/>
    <x v="87"/>
    <s v="MITRE_x000a_is a trusted operator of federally funded research and development centers and_x000a_we're on a mission to make the world a safer place-for all of humanity, today and in the future. To_x000a_deliver on our mission, we need the world’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x v="3"/>
    <x v="159"/>
    <x v="1"/>
    <x v="0"/>
    <x v="5"/>
    <n v="1958"/>
    <n v="62"/>
    <x v="2"/>
    <x v="3"/>
    <x v="3"/>
    <x v="7"/>
    <s v="Battelle, General Atomics, SAIC"/>
  </r>
  <r>
    <n v="65"/>
    <x v="12"/>
    <x v="77"/>
    <x v="91"/>
    <x v="103"/>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s or Master’s degree in Mathematics, Statistics, Data Analytics, Computer Science or equivalent_x000a_Five plus years’ development experience with a statistical programming language (R or Python)_x000a_Five plus years’ development experience utilizing SQL to extract and prepare data_x000a_Five plus years’ experience developing and implementing predictive analytics models_x000a_Five plus years’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x v="16"/>
    <x v="160"/>
    <x v="1"/>
    <x v="36"/>
    <x v="6"/>
    <n v="1885"/>
    <n v="135"/>
    <x v="5"/>
    <x v="41"/>
    <x v="21"/>
    <x v="3"/>
    <s v="Not Available"/>
  </r>
  <r>
    <n v="860"/>
    <x v="12"/>
    <x v="77"/>
    <x v="91"/>
    <x v="103"/>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s or Master’s degree in Mathematics, Statistics, Data Analytics, Computer Science or equivalent_x000a_Five plus years’ development experience with a statistical programming language (R or Python)_x000a_Five plus years’ development experience utilizing SQL to extract and prepare data_x000a_Five plus years’ experience developing and implementing predictive analytics models_x000a_Five plus years’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x v="16"/>
    <x v="160"/>
    <x v="12"/>
    <x v="36"/>
    <x v="6"/>
    <n v="1885"/>
    <n v="135"/>
    <x v="5"/>
    <x v="41"/>
    <x v="21"/>
    <x v="3"/>
    <s v="Not Available"/>
  </r>
  <r>
    <n v="37"/>
    <x v="38"/>
    <x v="77"/>
    <x v="91"/>
    <x v="103"/>
    <s v="Overview_x000a__x000a__x000a_Are you passionate about changing the world through machine learning and location intelligence? If yes, then it’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1"/>
    <x v="161"/>
    <x v="2"/>
    <x v="7"/>
    <x v="2"/>
    <n v="1969"/>
    <n v="51"/>
    <x v="0"/>
    <x v="6"/>
    <x v="6"/>
    <x v="7"/>
    <s v="Pitney Bowes"/>
  </r>
  <r>
    <n v="412"/>
    <x v="38"/>
    <x v="77"/>
    <x v="91"/>
    <x v="103"/>
    <s v="Overview_x000a__x000a__x000a_Are you passionate about changing the world through machine learning and location intelligence? If yes, then it’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1"/>
    <x v="161"/>
    <x v="1"/>
    <x v="7"/>
    <x v="2"/>
    <n v="1969"/>
    <n v="51"/>
    <x v="0"/>
    <x v="6"/>
    <x v="6"/>
    <x v="7"/>
    <s v="Pitney Bowes"/>
  </r>
  <r>
    <n v="77"/>
    <x v="124"/>
    <x v="68"/>
    <x v="92"/>
    <x v="118"/>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x v="6"/>
    <x v="90"/>
    <x v="2"/>
    <x v="7"/>
    <x v="3"/>
    <n v="1939"/>
    <n v="81"/>
    <x v="4"/>
    <x v="6"/>
    <x v="6"/>
    <x v="3"/>
    <s v="Not Available"/>
  </r>
  <r>
    <n v="164"/>
    <x v="125"/>
    <x v="63"/>
    <x v="92"/>
    <x v="119"/>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x v="1"/>
    <x v="162"/>
    <x v="2"/>
    <x v="1"/>
    <x v="6"/>
    <n v="2011"/>
    <n v="9"/>
    <x v="0"/>
    <x v="42"/>
    <x v="22"/>
    <x v="3"/>
    <s v="Not Available"/>
  </r>
  <r>
    <n v="20"/>
    <x v="38"/>
    <x v="53"/>
    <x v="92"/>
    <x v="111"/>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x v="3"/>
    <x v="163"/>
    <x v="16"/>
    <x v="31"/>
    <x v="6"/>
    <n v="2012"/>
    <n v="8"/>
    <x v="0"/>
    <x v="11"/>
    <x v="6"/>
    <x v="3"/>
    <s v="Angie's List, HomeAdvisor, Thumbtack"/>
  </r>
  <r>
    <n v="518"/>
    <x v="126"/>
    <x v="41"/>
    <x v="92"/>
    <x v="77"/>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x v="10"/>
    <x v="114"/>
    <x v="1"/>
    <x v="7"/>
    <x v="7"/>
    <n v="-1"/>
    <s v="Not Available"/>
    <x v="0"/>
    <x v="35"/>
    <x v="17"/>
    <x v="3"/>
    <s v="Not Available"/>
  </r>
  <r>
    <n v="778"/>
    <x v="126"/>
    <x v="41"/>
    <x v="92"/>
    <x v="77"/>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x v="10"/>
    <x v="114"/>
    <x v="1"/>
    <x v="7"/>
    <x v="7"/>
    <n v="-1"/>
    <s v="Not Available"/>
    <x v="0"/>
    <x v="35"/>
    <x v="17"/>
    <x v="3"/>
    <s v="Not Available"/>
  </r>
  <r>
    <n v="821"/>
    <x v="127"/>
    <x v="74"/>
    <x v="93"/>
    <x v="120"/>
    <s v="Western Digital®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s on you. You &amp; Western Digital._x000a__x000a_We’ve been storing the world’s data for more than 50 years. Once,_x000a_it was the most important thing we could do for data. Now we’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 Digital® data-centric solutions are found under the_x000a_G-Technology™, SanDisk®, Upthere™, and WD®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s_x000a_gender identity, gender expression, and gender-related appearance and behavior,_x000a_whether or not stereotypically associated with the person’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x v="11"/>
    <x v="26"/>
    <x v="2"/>
    <x v="7"/>
    <x v="3"/>
    <n v="1970"/>
    <n v="50"/>
    <x v="4"/>
    <x v="6"/>
    <x v="6"/>
    <x v="2"/>
    <s v="Seagate Technology, Toshiba"/>
  </r>
  <r>
    <n v="43"/>
    <x v="72"/>
    <x v="74"/>
    <x v="93"/>
    <x v="120"/>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 Perform System setup and extraction of medical data from hospital’s databases._x000a__x000a_· Maintain XSLT, SQL, and Java scripts for mass loading and rendering of XML files._x000a__x000a_· Troubleshoot problems reported by customers and help solve technical issues ._x000a__x000a_· Perform coding tasks using C#, .Net and SQL, Java._x000a__x000a_· Answer questions from customers as well as prospective customers about the features and capabilities of our solutions._x000a__x000a_· Develop customer-facing documentation for our solutions on an as-needed basis._x000a__x000a_· Communicate customer needs and wishes to our product team._x000a__x000a_· Work in highly secure environments._x000a__x000a_Required Skills:_x000a__x000a_· Expertise in extracting data from multiple hospital systems._x000a__x000a_· Ability to maintain and execute XSLT, SQL and Java scripts for batch loading and rendering of XML files._x000a__x000a_· Hands-on experience working with HL7 (V3 preferred), XML, and web services._x000a__x000a_· Knowledge of relation databases (SQL Server, Oracle) a huge plus ._x000a__x000a_· Experience working with hospital EMRs such as Meditech, McKesson, Epic and Cerner or with Ambulatory EMRs such as eClinicalWorks, Aprima, NextGen, PracticeFusion and Elation._x000a__x000a_· Experience working in Java, C#, .Net and MS-SQL._x000a__x000a_· The ability to be a good listener, and to really understand a customer problem or question and help them solve it._x000a__x000a_· Bachelor’s degree in Computer Science, technical field, or equivalent experience._x000a__x000a_· Minimum 4 years of relevant work experience._x000a__x000a_· Excellent written and verbal communication skills._x000a__x000a_· Strong customer service skills._x000a__x000a_· Strong organizational skills."/>
    <x v="2"/>
    <x v="164"/>
    <x v="2"/>
    <x v="0"/>
    <x v="4"/>
    <n v="-1"/>
    <s v="Not Available"/>
    <x v="0"/>
    <x v="35"/>
    <x v="17"/>
    <x v="12"/>
    <s v="Not Available"/>
  </r>
  <r>
    <n v="780"/>
    <x v="128"/>
    <x v="32"/>
    <x v="93"/>
    <x v="121"/>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take charge” and “lead by example”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Select vehicles, excipients and/or new technologies appropriate to prepare formulations of novel investigational small molecules for in vivo studies._x000a_•As the formulation and manufacutring process Subject Matter Expert, provide on-site technical support as “person-in-plant” during critical formulation/process developmenet activities and manufacturing of clinical trial materials at CMOs as needed._x000a_•Evaluate physico-chemical characteristics of small molecules such as pH, pKa, solubility, pH-solubility profile, particle size, solid and solution state stability studies, excipient compatibility, dissolution characteristics and polymorphism._x000a_•Design and implement experimental protocols to select prototype formulations to support toxicokinetic and pharmacokinetic studies including stability data analysis._x000a_•Design experimental studies to select formulation and process for Phase I First In Human Clinical trial including selection of protype formulation, stability, and manufacture of clinical trial material (CTM)._x000a_•Apply statistical design of experiments to optimize and scale-up formulations and manufacturing process._x000a_•Manage technology transfers for scale-up, process validation, and clinical manufacture of Phase I, II and III supplies including troubleshooting issues with formulation and manufacturing processes.._x000a_•Assess technical capability of a potentially new CMOs to support early and late stage drug product development activities._x000a_•Create criteria for the CMO selection process._x000a_•Author and review IND quality eCTD modules for new molecule._x000a_•Manage development timelines for multiple molecule projects._x000a__x000a_SUPERVISORY RESPONSIBILITIES:_x000a_•None_x000a__x000a_EDUCATION/EXPERIENCE/SKILLS:_x000a_Education:_x000a_•MS/MA degree in bioengineering, biophysics, chemical engineering, pharmaceutics, or pharmaceutical sciences and five years of related experience; or,_x000a_•PhD in bioengineering, biophysics, chemical engineering, pharmaceutics, or pharmaceutical sciences and two years of related experience, or;_x000a_•Equivalent combination of education and experience._x000a_•May require certification in assigned area._x000a__x000a_Experience:_x000a_•Typically requires a minimum of ten years of related experience and/or combination of experience and education/training._x000a_•Experience in Biotech/Pharmaceutical industry preferred._x000a_•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Must have proven skills in the areas of solid state characterization._x000a_•Extensive experience in technical assessment and selection of CMOs for early and late stage drug product development._x000a_•Experience in developing oral and hands on experience in particle sizing, fluid bed granulation, roller compaction, direct compression, aqueous and solvent-based coating is required._x000a_•Previous participation in project teams and internal/external collaborations, and preparation and review of regulatory/CMC documents are also important aspects of this position._x000a_•Must be able to provide thorough formulation analysis results in a timely manner._x000a_•Experience with other dosage forms or advanced formulations (e.g., controlled release) is a plus._x000a_•Strong experience with solid-state characterization and analytical instrumentation._x000a_•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Knowledge of formulation development and process optimization/scale up and validation of solid oral dosage forms._x000a_•Strong knowledge of and experience of the various phases of drug development for oral dosage forms is required._x000a_•Ability to manage multiple project assignments and function in a driven and fast moving team environment._x000a_•Familiarity and working knowledge of current Good Manufacturing Practices (cGMP)/International Conference on Harmonization (ICH) regulations, with experience working in a GMP facility is required._x000a_•Experience with statistical tools to design and evaluate experiments for formulation and process development. Proficient with use of statistical software such as JMP or Minitab._x000a_•Leads the work of others by providing guidance to subordinates or teams based on organizational goals and company policy, with responsibility for results, costs, methods and staffing._x000a_•Proficient with broad use of computer applications such as MS Office._x000a_•Applies strong analytical and excellent verbal and written communication skills._x000a_•Possesses extensive experience in relevant industry/profession and area of specialization._x000a_•Utilizes professional concepts and company objectives to resolve complex issues in creative and effective ways._x000a_•Identifies and implements methods and procedures to achieve results._x000a_•Performs a variety of complicated tasks with a wide degree of creativity and latitude._x000a_•Possesses complete understanding and wide application of technical principles, theories, concepts and technique and has a good general knowledge of other related disciplines._x000a_•Applies strong analytical and business communication skills._x000a__x000a_JOB COMPLEXITY:_x000a_•Works on complex problems where analysis of situations or data requires an in-depth evaluation of various factors._x000a_•Exercises judgment within broadly defined practices and policies in selecting methods, techniques and evaluation of criteria for obtaining results._x000a_•Uses professional concepts and company’s policies and procedures to solve a wide range of difficult problems in imaginative and practical ways._x000a_•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x v="21"/>
    <x v="165"/>
    <x v="16"/>
    <x v="7"/>
    <x v="1"/>
    <n v="1994"/>
    <n v="26"/>
    <x v="4"/>
    <x v="0"/>
    <x v="0"/>
    <x v="3"/>
    <s v="Genentech, Novartis, AstraZeneca"/>
  </r>
  <r>
    <n v="291"/>
    <x v="129"/>
    <x v="32"/>
    <x v="93"/>
    <x v="121"/>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and in order to create value from the massive amount of data we collect, engineering leverages their dynamic Data Engineering, Data Science, and Business Intelligence teams to create insights that benefit the industry as a whole._x000a__x000a_Our Tech Stack:_x000a_• Ruby, Java, Python, and React.js_x000a_• Kubernetes, Docker, Kafka_x000a_• PostgreSQL, NoSQL_x000a_•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re always finding new ways to invest in the personal and professional growth our employees. We’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x v="15"/>
    <x v="166"/>
    <x v="2"/>
    <x v="9"/>
    <x v="1"/>
    <n v="2001"/>
    <n v="19"/>
    <x v="0"/>
    <x v="11"/>
    <x v="6"/>
    <x v="1"/>
    <s v="Mediaocean, The Trade Desk, MediaMath"/>
  </r>
  <r>
    <n v="156"/>
    <x v="73"/>
    <x v="73"/>
    <x v="93"/>
    <x v="122"/>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 SSBI REQUIRED**_x000a_** US CITIZENSHIP REQUIRED **_x000a__x000a_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x v="13"/>
    <x v="167"/>
    <x v="2"/>
    <x v="1"/>
    <x v="4"/>
    <n v="2007"/>
    <n v="13"/>
    <x v="0"/>
    <x v="16"/>
    <x v="8"/>
    <x v="3"/>
    <s v="Not Available"/>
  </r>
  <r>
    <n v="119"/>
    <x v="12"/>
    <x v="63"/>
    <x v="93"/>
    <x v="117"/>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ï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ï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ï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x v="4"/>
    <x v="168"/>
    <x v="1"/>
    <x v="23"/>
    <x v="3"/>
    <n v="1994"/>
    <n v="26"/>
    <x v="4"/>
    <x v="43"/>
    <x v="14"/>
    <x v="9"/>
    <s v="Not Available"/>
  </r>
  <r>
    <n v="526"/>
    <x v="130"/>
    <x v="77"/>
    <x v="93"/>
    <x v="111"/>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x v="1"/>
    <x v="169"/>
    <x v="39"/>
    <x v="4"/>
    <x v="1"/>
    <n v="-1"/>
    <s v="Not Available"/>
    <x v="6"/>
    <x v="27"/>
    <x v="9"/>
    <x v="3"/>
    <s v="Not Available"/>
  </r>
  <r>
    <n v="789"/>
    <x v="130"/>
    <x v="77"/>
    <x v="93"/>
    <x v="111"/>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x v="1"/>
    <x v="169"/>
    <x v="5"/>
    <x v="4"/>
    <x v="1"/>
    <n v="-1"/>
    <s v="Not Available"/>
    <x v="6"/>
    <x v="27"/>
    <x v="9"/>
    <x v="3"/>
    <s v="Not Available"/>
  </r>
  <r>
    <n v="229"/>
    <x v="131"/>
    <x v="79"/>
    <x v="94"/>
    <x v="123"/>
    <s v="Join ClearEdge and be a part of the team of men and women that solve some of the DoD’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x v="6"/>
    <x v="170"/>
    <x v="16"/>
    <x v="24"/>
    <x v="0"/>
    <n v="2002"/>
    <n v="18"/>
    <x v="0"/>
    <x v="6"/>
    <x v="6"/>
    <x v="6"/>
    <s v="Not Available"/>
  </r>
  <r>
    <n v="398"/>
    <x v="131"/>
    <x v="79"/>
    <x v="94"/>
    <x v="123"/>
    <s v="Join ClearEdge and be a part of the team of men and women that solve some of the DoD’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x v="6"/>
    <x v="170"/>
    <x v="1"/>
    <x v="24"/>
    <x v="0"/>
    <n v="2002"/>
    <n v="18"/>
    <x v="0"/>
    <x v="6"/>
    <x v="6"/>
    <x v="6"/>
    <s v="Not Available"/>
  </r>
  <r>
    <n v="563"/>
    <x v="131"/>
    <x v="79"/>
    <x v="94"/>
    <x v="123"/>
    <s v="Join ClearEdge and be a part of the team of men and women that solve some of the DoD’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x v="6"/>
    <x v="170"/>
    <x v="2"/>
    <x v="24"/>
    <x v="0"/>
    <n v="2002"/>
    <n v="18"/>
    <x v="0"/>
    <x v="6"/>
    <x v="6"/>
    <x v="6"/>
    <s v="Not Available"/>
  </r>
  <r>
    <n v="638"/>
    <x v="132"/>
    <x v="80"/>
    <x v="94"/>
    <x v="124"/>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x v="12"/>
    <x v="52"/>
    <x v="2"/>
    <x v="16"/>
    <x v="3"/>
    <n v="1913"/>
    <n v="107"/>
    <x v="4"/>
    <x v="0"/>
    <x v="0"/>
    <x v="2"/>
    <s v="Roche, GlaxoSmithKline, Novartis"/>
  </r>
  <r>
    <n v="858"/>
    <x v="132"/>
    <x v="80"/>
    <x v="94"/>
    <x v="124"/>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x v="12"/>
    <x v="52"/>
    <x v="2"/>
    <x v="16"/>
    <x v="3"/>
    <n v="1913"/>
    <n v="107"/>
    <x v="4"/>
    <x v="0"/>
    <x v="0"/>
    <x v="2"/>
    <s v="Roche, GlaxoSmithKline, Novartis"/>
  </r>
  <r>
    <n v="727"/>
    <x v="50"/>
    <x v="75"/>
    <x v="94"/>
    <x v="125"/>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6"/>
    <x v="51"/>
    <x v="12"/>
    <x v="10"/>
    <x v="1"/>
    <n v="2012"/>
    <n v="8"/>
    <x v="0"/>
    <x v="9"/>
    <x v="6"/>
    <x v="1"/>
    <s v="Leidos, CACI International, Booz Allen Hamilton"/>
  </r>
  <r>
    <n v="246"/>
    <x v="133"/>
    <x v="81"/>
    <x v="94"/>
    <x v="126"/>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21"/>
    <x v="171"/>
    <x v="24"/>
    <x v="13"/>
    <x v="3"/>
    <n v="1958"/>
    <n v="62"/>
    <x v="0"/>
    <x v="44"/>
    <x v="10"/>
    <x v="2"/>
    <s v="TravelCenters of America, Love's Travel Stops &amp; Country Stores, Wawa"/>
  </r>
  <r>
    <n v="443"/>
    <x v="133"/>
    <x v="81"/>
    <x v="94"/>
    <x v="126"/>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21"/>
    <x v="171"/>
    <x v="16"/>
    <x v="13"/>
    <x v="3"/>
    <n v="1958"/>
    <n v="62"/>
    <x v="0"/>
    <x v="44"/>
    <x v="10"/>
    <x v="2"/>
    <s v="TravelCenters of America, Love's Travel Stops &amp; Country Stores, Wawa"/>
  </r>
  <r>
    <n v="666"/>
    <x v="133"/>
    <x v="81"/>
    <x v="94"/>
    <x v="126"/>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21"/>
    <x v="171"/>
    <x v="1"/>
    <x v="13"/>
    <x v="3"/>
    <n v="1958"/>
    <n v="62"/>
    <x v="0"/>
    <x v="44"/>
    <x v="10"/>
    <x v="2"/>
    <s v="TravelCenters of America, Love's Travel Stops &amp; Country Stores, Wawa"/>
  </r>
  <r>
    <n v="902"/>
    <x v="133"/>
    <x v="81"/>
    <x v="94"/>
    <x v="126"/>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21"/>
    <x v="171"/>
    <x v="1"/>
    <x v="13"/>
    <x v="3"/>
    <n v="1958"/>
    <n v="62"/>
    <x v="0"/>
    <x v="44"/>
    <x v="10"/>
    <x v="2"/>
    <s v="TravelCenters of America, Love's Travel Stops &amp; Country Stores, Wawa"/>
  </r>
  <r>
    <n v="542"/>
    <x v="38"/>
    <x v="72"/>
    <x v="94"/>
    <x v="113"/>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x v="22"/>
    <x v="172"/>
    <x v="33"/>
    <x v="10"/>
    <x v="0"/>
    <n v="2014"/>
    <n v="6"/>
    <x v="0"/>
    <x v="16"/>
    <x v="8"/>
    <x v="0"/>
    <s v="Not Available"/>
  </r>
  <r>
    <n v="579"/>
    <x v="38"/>
    <x v="70"/>
    <x v="94"/>
    <x v="127"/>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x v="5"/>
    <x v="173"/>
    <x v="2"/>
    <x v="10"/>
    <x v="3"/>
    <n v="1969"/>
    <n v="51"/>
    <x v="4"/>
    <x v="16"/>
    <x v="8"/>
    <x v="2"/>
    <s v="Not Available"/>
  </r>
  <r>
    <n v="884"/>
    <x v="134"/>
    <x v="18"/>
    <x v="94"/>
    <x v="114"/>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x v="0"/>
    <x v="174"/>
    <x v="4"/>
    <x v="14"/>
    <x v="6"/>
    <n v="2005"/>
    <n v="15"/>
    <x v="5"/>
    <x v="31"/>
    <x v="14"/>
    <x v="11"/>
    <s v="Not Available"/>
  </r>
  <r>
    <n v="711"/>
    <x v="135"/>
    <x v="82"/>
    <x v="95"/>
    <x v="123"/>
    <s v="Returning Candidate? Log back in to the Career Portal and click on 'Job Browsing/History' and find the job you're looking for._x000a__x000a_2019-024-OIC: Research Scientist – Security and Privacy_x000a__x000a_Directorate Open Innovation Center_x000a_Location Beavercreek, OH_x000a_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_x000a__x000a_Job Responsibilities:_x000a_•Work with a team of highly skilled researchers to develop interesting and novel solutions to security and privacy problems_x000a_•Publish and present research in conferences and journals_x000a_•Work with the team to identify future areas of research investment and develop research plans_x000a_•Assist with writing technical proposals_x000a__x000a_Qualifications:_x000a_•Ability to obtain and maintain TS/SCI security clearance_x000a_•Bachelor's or Master's degree with significant experience in security privacy research_x000a_•Prior experience developing software_x000a_•Ability to work independently and with a team_x000a_•Superior written and verbal communication skills_x000a_Desired Qualifications:_x000a__x000a_•Python_x000a_•Web development (we use React)_x000a_•Revision control (we use Git)_x000a_•Machine learning_x000a_•Cryptography_x000a_•Prior experience with government funded research_x000a__x000a_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x v="2"/>
    <x v="175"/>
    <x v="1"/>
    <x v="10"/>
    <x v="1"/>
    <n v="1967"/>
    <n v="53"/>
    <x v="2"/>
    <x v="3"/>
    <x v="3"/>
    <x v="4"/>
    <s v="Not Available"/>
  </r>
  <r>
    <n v="955"/>
    <x v="135"/>
    <x v="82"/>
    <x v="95"/>
    <x v="123"/>
    <s v="Returning Candidate? Log back in to the Career Portal and click on 'Job Browsing/History' and find the job you're looking for._x000a__x000a_2019-024-OIC: Research Scientist – Security and Privacy_x000a__x000a_Directorate Open Innovation Center_x000a_Location Beavercreek, OH_x000a_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_x000a__x000a_Job Responsibilities:_x000a_•Work with a team of highly skilled researchers to develop interesting and novel solutions to security and privacy problems_x000a_•Publish and present research in conferences and journals_x000a_•Work with the team to identify future areas of research investment and develop research plans_x000a_•Assist with writing technical proposals_x000a__x000a_Qualifications:_x000a_•Ability to obtain and maintain TS/SCI security clearance_x000a_•Bachelor's or Master's degree with significant experience in security privacy research_x000a_•Prior experience developing software_x000a_•Ability to work independently and with a team_x000a_•Superior written and verbal communication skills_x000a_Desired Qualifications:_x000a__x000a_•Python_x000a_•Web development (we use React)_x000a_•Revision control (we use Git)_x000a_•Machine learning_x000a_•Cryptography_x000a_•Prior experience with government funded research_x000a__x000a_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x v="2"/>
    <x v="175"/>
    <x v="2"/>
    <x v="10"/>
    <x v="1"/>
    <n v="1967"/>
    <n v="53"/>
    <x v="2"/>
    <x v="3"/>
    <x v="3"/>
    <x v="4"/>
    <s v="Not Available"/>
  </r>
  <r>
    <n v="784"/>
    <x v="72"/>
    <x v="68"/>
    <x v="95"/>
    <x v="128"/>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 We communicate with clarity, honesty and respect in all situations and embrace opportunities to provide solution-oriented feedback._x000a_Determined– We are committed to overcoming all obstacles to achieve results. We adapt to change, seek opportunities to learn and rapidly translate that learning into action._x000a_Passionate– We go above and beyond to help our partners achieve their goals. We challenge assumptions and are comfortable forging new paths._x000a_Collaborative–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x v="11"/>
    <x v="176"/>
    <x v="22"/>
    <x v="9"/>
    <x v="6"/>
    <n v="1995"/>
    <n v="25"/>
    <x v="0"/>
    <x v="7"/>
    <x v="7"/>
    <x v="4"/>
    <s v="Not Available"/>
  </r>
  <r>
    <n v="305"/>
    <x v="136"/>
    <x v="67"/>
    <x v="95"/>
    <x v="121"/>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x v="5"/>
    <x v="177"/>
    <x v="3"/>
    <x v="38"/>
    <x v="1"/>
    <n v="1939"/>
    <n v="81"/>
    <x v="2"/>
    <x v="5"/>
    <x v="5"/>
    <x v="3"/>
    <s v="UnitedHealth Group"/>
  </r>
  <r>
    <n v="589"/>
    <x v="38"/>
    <x v="72"/>
    <x v="95"/>
    <x v="122"/>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Analyze, interpret and visualize complex datacreating conceptual, logical and physical data models to determine the most appropriate method to represent data for business consumption_x000a__x000a_·Lead analytic projects and track overall performance of assigned projects including conversion rates and retargeting; recommend process and procedure improvements as a result of analytics._x000a__x000a_·Manage the Marketing platform by working closely with the marketing team to identify opportunities and implement campaigns for the Marketing team._x000a__x000a_·Manage ad hoc analyses to supportbank wide initiatives_x000a__x000a_·Direct and perform a variety of advanced analyses including data mining and research; provide recommendations based on key findings._x000a__x000a_·Work with Data Liaisons to manage and improveexisting customer data points to identify customer demand and trends to drive strategy. Create dashboards to provide on demand tracking of bank wide KPI’s and metrics. Evaluate the data and determine and recommend next steps based off this information._x000a__x000a_·Manage large&amp; complex analytical projects, data exploration, model building&amp; testing._x000a__x000a_·Work cross-functionally with multiple internal teams developing strong working relationships and have a hands-on mentality._x000a__x000a_·Explore new data sources, analytical techniques and industry trends to ensure ongoing competitive advantage._x000a__x000a_·Measure and report performance of bank promotions and assess against goals; Identify trends and insights and make recommendations to optimize performance based on insights._x000a__x000a_·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Create new and manage existing folders, reports, dashboards, and agents in the data management system to ensure timely and accurate data reporting for use by bank managers for decision purposes._x000a__x000a_·Completes all yearly compliance training and testing and complies with bank, federal, and state regulations.Adheres to departmental and bank-wide service standards._x000a__x000a_·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x v="9"/>
    <x v="178"/>
    <x v="2"/>
    <x v="0"/>
    <x v="6"/>
    <n v="1885"/>
    <n v="135"/>
    <x v="0"/>
    <x v="45"/>
    <x v="4"/>
    <x v="4"/>
    <s v="Not Available"/>
  </r>
  <r>
    <n v="350"/>
    <x v="38"/>
    <x v="70"/>
    <x v="95"/>
    <x v="113"/>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x v="28"/>
    <x v="179"/>
    <x v="31"/>
    <x v="3"/>
    <x v="6"/>
    <n v="2003"/>
    <n v="17"/>
    <x v="4"/>
    <x v="0"/>
    <x v="0"/>
    <x v="1"/>
    <s v="Not Available"/>
  </r>
  <r>
    <n v="312"/>
    <x v="38"/>
    <x v="69"/>
    <x v="95"/>
    <x v="110"/>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x v="1"/>
    <x v="180"/>
    <x v="16"/>
    <x v="10"/>
    <x v="2"/>
    <n v="2004"/>
    <n v="16"/>
    <x v="4"/>
    <x v="5"/>
    <x v="5"/>
    <x v="9"/>
    <s v="MetLife, Northwestern Mutual, Prudential"/>
  </r>
  <r>
    <n v="928"/>
    <x v="137"/>
    <x v="83"/>
    <x v="96"/>
    <x v="129"/>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x v="6"/>
    <x v="181"/>
    <x v="1"/>
    <x v="7"/>
    <x v="1"/>
    <n v="2006"/>
    <n v="14"/>
    <x v="0"/>
    <x v="0"/>
    <x v="0"/>
    <x v="3"/>
    <s v="Ancestry, Verily Life Sciences, Abbott Laboratories"/>
  </r>
  <r>
    <n v="132"/>
    <x v="72"/>
    <x v="68"/>
    <x v="96"/>
    <x v="124"/>
    <s v="Job Description_x000a__x000a_Why consider OPI, and why do people dig working here?_x000a_Variety of consulting; new technologies, projects, and people on a regular basis._x000a_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_x000a_No politics or management; we don’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t want to grow and learn, we’re not a fit._x000a_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
    <x v="8"/>
    <x v="182"/>
    <x v="2"/>
    <x v="39"/>
    <x v="0"/>
    <n v="1996"/>
    <n v="24"/>
    <x v="0"/>
    <x v="7"/>
    <x v="7"/>
    <x v="11"/>
    <s v="Solution Design Group, Intertech (Minnesota)"/>
  </r>
  <r>
    <n v="825"/>
    <x v="138"/>
    <x v="74"/>
    <x v="96"/>
    <x v="130"/>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x v="0"/>
    <x v="88"/>
    <x v="1"/>
    <x v="0"/>
    <x v="1"/>
    <n v="2008"/>
    <n v="12"/>
    <x v="4"/>
    <x v="0"/>
    <x v="0"/>
    <x v="4"/>
    <s v="Not Available"/>
  </r>
  <r>
    <n v="172"/>
    <x v="23"/>
    <x v="72"/>
    <x v="96"/>
    <x v="121"/>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x v="0"/>
    <x v="183"/>
    <x v="1"/>
    <x v="36"/>
    <x v="6"/>
    <n v="1987"/>
    <n v="33"/>
    <x v="0"/>
    <x v="18"/>
    <x v="7"/>
    <x v="1"/>
    <s v="Outcome Health, Health Media Network, Mesmerize Marketing"/>
  </r>
  <r>
    <n v="255"/>
    <x v="139"/>
    <x v="70"/>
    <x v="96"/>
    <x v="122"/>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x v="18"/>
    <x v="184"/>
    <x v="2"/>
    <x v="28"/>
    <x v="2"/>
    <n v="1925"/>
    <n v="95"/>
    <x v="0"/>
    <x v="5"/>
    <x v="5"/>
    <x v="7"/>
    <s v="Not Available"/>
  </r>
  <r>
    <n v="421"/>
    <x v="72"/>
    <x v="68"/>
    <x v="97"/>
    <x v="131"/>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 Interfacing with business customers, gathering requirements and developing new datasets in data platform_x000a__x000a_● Building and migrating the complex ETL pipelines from on premise system to cloud and Hadoop/Spark to make the system grow elastically_x000a__x000a_● Identifying the data quality issues to address them immediately to provide great user experience_x000a__x000a_● Extracting and combining data from various heterogeneous data sources_x000a__x000a_● Designing, implementing and supporting a platform that can provide ad-hoc access to large datasets_x000a__x000a_● Modelling data and metadata to support machine learning and AI_x000a__x000a_Basic Qualifications:_x000a__x000a_● Bachelors or Masters in Computer Science, Engineering, Mathematics, Statistics, or related field_x000a__x000a_● 3+ years relevant experience in cloud based data engineering._x000a__x000a_● Demonstrated ability in data modeling, ETL development, and data warehousing._x000a__x000a_● Data Warehousing Experience with SQL Server, Oracle, Redshift, Teradata, etc._x000a__x000a_● Experience with Big Data Technologies (NoSQL databases, Hadoop, Hive, Hbase, Pig, Spark, Elasticsearch etc.)_x000a__x000a_● Experience in using Python, Java and/or other data engineering languages_x000a__x000a_● Knowledge and experience of SQL Sever and SSIS._x000a__x000a_● Excellent communication, analytical and collaborative problem-solving skills_x000a__x000a_Preferred Qualifications:_x000a__x000a_● Healthcare domain and data experience_x000a__x000a_● Healthcare EDI experience is a plus_x000a__x000a_● Industry experience as a Data Engineer or related specialty (e.g., Software Engineer, Business Intelligence Engineer, Data Scientist) with a track record of manipulating, processing, and extracting value from large datasets._x000a__x000a_● Experience building/operating highly available, distributed systems of data extraction, ingestion, and processing of large data sets_x000a__x000a_● Experience building data products incrementally and integrating and managing datasets from multiple sources_x000a__x000a_● Experience leading large-scale data warehousing and analytics projects, including using Azure or AWS technologies – SQL Server, Redshift, S3, EC2, Data-pipeline, Data Lake, Data Factory and other big data technologies_x000a__x000a_● Experience providing technical leadership and mentor other engineers for the best practices on the data engineering space_x000a__x000a_● Linux/UNIX including to process large data sets._x000a__x000a_● Experience with Azure, AWS or GCP is a plus_x000a__x000a_● Microsoft Azure Certification is a plus_x000a__x000a_● Demonstrable track record dealing well with ambiguity, prioritizing needs, and delivering results in an agile, dynamic startup environment_x000a__x000a_· Problem solving skills and Ability to meet deadlines are a must_x000a__x000a_·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 While performing the duties of this job, the employee is regularly required to talk or hear. The employee regularly is required to stand, walk, sit, use hand to finger, handle or feel objects, tools, or controls; and reach with hands and arms._x000a__x000a_·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x v="11"/>
    <x v="185"/>
    <x v="14"/>
    <x v="7"/>
    <x v="1"/>
    <n v="2013"/>
    <n v="7"/>
    <x v="0"/>
    <x v="1"/>
    <x v="1"/>
    <x v="3"/>
    <s v="Not Available"/>
  </r>
  <r>
    <n v="617"/>
    <x v="72"/>
    <x v="68"/>
    <x v="97"/>
    <x v="131"/>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 Interfacing with business customers, gathering requirements and developing new datasets in data platform_x000a__x000a_● Building and migrating the complex ETL pipelines from on premise system to cloud and Hadoop/Spark to make the system grow elastically_x000a__x000a_● Identifying the data quality issues to address them immediately to provide great user experience_x000a__x000a_● Extracting and combining data from various heterogeneous data sources_x000a__x000a_● Designing, implementing and supporting a platform that can provide ad-hoc access to large datasets_x000a__x000a_● Modelling data and metadata to support machine learning and AI_x000a__x000a_Basic Qualifications:_x000a__x000a_● Bachelors or Masters in Computer Science, Engineering, Mathematics, Statistics, or related field_x000a__x000a_● 3+ years relevant experience in cloud based data engineering._x000a__x000a_● Demonstrated ability in data modeling, ETL development, and data warehousing._x000a__x000a_● Data Warehousing Experience with SQL Server, Oracle, Redshift, Teradata, etc._x000a__x000a_● Experience with Big Data Technologies (NoSQL databases, Hadoop, Hive, Hbase, Pig, Spark, Elasticsearch etc.)_x000a__x000a_● Experience in using Python, Java and/or other data engineering languages_x000a__x000a_● Knowledge and experience of SQL Sever and SSIS._x000a__x000a_● Excellent communication, analytical and collaborative problem-solving skills_x000a__x000a_Preferred Qualifications:_x000a__x000a_● Healthcare domain and data experience_x000a__x000a_● Healthcare EDI experience is a plus_x000a__x000a_● Industry experience as a Data Engineer or related specialty (e.g., Software Engineer, Business Intelligence Engineer, Data Scientist) with a track record of manipulating, processing, and extracting value from large datasets._x000a__x000a_● Experience building/operating highly available, distributed systems of data extraction, ingestion, and processing of large data sets_x000a__x000a_● Experience building data products incrementally and integrating and managing datasets from multiple sources_x000a__x000a_● Experience leading large-scale data warehousing and analytics projects, including using Azure or AWS technologies – SQL Server, Redshift, S3, EC2, Data-pipeline, Data Lake, Data Factory and other big data technologies_x000a__x000a_● Experience providing technical leadership and mentor other engineers for the best practices on the data engineering space_x000a__x000a_● Linux/UNIX including to process large data sets._x000a__x000a_● Experience with Azure, AWS or GCP is a plus_x000a__x000a_● Microsoft Azure Certification is a plus_x000a__x000a_● Demonstrable track record dealing well with ambiguity, prioritizing needs, and delivering results in an agile, dynamic startup environment_x000a__x000a_· Problem solving skills and Ability to meet deadlines are a must_x000a__x000a_·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 While performing the duties of this job, the employee is regularly required to talk or hear. The employee regularly is required to stand, walk, sit, use hand to finger, handle or feel objects, tools, or controls; and reach with hands and arms._x000a__x000a_·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x v="11"/>
    <x v="185"/>
    <x v="2"/>
    <x v="7"/>
    <x v="1"/>
    <n v="2013"/>
    <n v="7"/>
    <x v="0"/>
    <x v="1"/>
    <x v="1"/>
    <x v="3"/>
    <s v="Not Available"/>
  </r>
  <r>
    <n v="836"/>
    <x v="72"/>
    <x v="68"/>
    <x v="97"/>
    <x v="131"/>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 Interfacing with business customers, gathering requirements and developing new datasets in data platform_x000a__x000a_● Building and migrating the complex ETL pipelines from on premise system to cloud and Hadoop/Spark to make the system grow elastically_x000a__x000a_● Identifying the data quality issues to address them immediately to provide great user experience_x000a__x000a_● Extracting and combining data from various heterogeneous data sources_x000a__x000a_● Designing, implementing and supporting a platform that can provide ad-hoc access to large datasets_x000a__x000a_● Modelling data and metadata to support machine learning and AI_x000a__x000a_Basic Qualifications:_x000a__x000a_● Bachelors or Masters in Computer Science, Engineering, Mathematics, Statistics, or related field_x000a__x000a_● 3+ years relevant experience in cloud based data engineering._x000a__x000a_● Demonstrated ability in data modeling, ETL development, and data warehousing._x000a__x000a_● Data Warehousing Experience with SQL Server, Oracle, Redshift, Teradata, etc._x000a__x000a_● Experience with Big Data Technologies (NoSQL databases, Hadoop, Hive, Hbase, Pig, Spark, Elasticsearch etc.)_x000a__x000a_● Experience in using Python, Java and/or other data engineering languages_x000a__x000a_● Knowledge and experience of SQL Sever and SSIS._x000a__x000a_● Excellent communication, analytical and collaborative problem-solving skills_x000a__x000a_Preferred Qualifications:_x000a__x000a_● Healthcare domain and data experience_x000a__x000a_● Healthcare EDI experience is a plus_x000a__x000a_● Industry experience as a Data Engineer or related specialty (e.g., Software Engineer, Business Intelligence Engineer, Data Scientist) with a track record of manipulating, processing, and extracting value from large datasets._x000a__x000a_● Experience building/operating highly available, distributed systems of data extraction, ingestion, and processing of large data sets_x000a__x000a_● Experience building data products incrementally and integrating and managing datasets from multiple sources_x000a__x000a_● Experience leading large-scale data warehousing and analytics projects, including using Azure or AWS technologies – SQL Server, Redshift, S3, EC2, Data-pipeline, Data Lake, Data Factory and other big data technologies_x000a__x000a_● Experience providing technical leadership and mentor other engineers for the best practices on the data engineering space_x000a__x000a_● Linux/UNIX including to process large data sets._x000a__x000a_● Experience with Azure, AWS or GCP is a plus_x000a__x000a_● Microsoft Azure Certification is a plus_x000a__x000a_● Demonstrable track record dealing well with ambiguity, prioritizing needs, and delivering results in an agile, dynamic startup environment_x000a__x000a_· Problem solving skills and Ability to meet deadlines are a must_x000a__x000a_·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 While performing the duties of this job, the employee is regularly required to talk or hear. The employee regularly is required to stand, walk, sit, use hand to finger, handle or feel objects, tools, or controls; and reach with hands and arms._x000a__x000a_·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x v="11"/>
    <x v="185"/>
    <x v="12"/>
    <x v="7"/>
    <x v="1"/>
    <n v="2013"/>
    <n v="7"/>
    <x v="0"/>
    <x v="1"/>
    <x v="1"/>
    <x v="3"/>
    <s v="Not Available"/>
  </r>
  <r>
    <n v="643"/>
    <x v="38"/>
    <x v="32"/>
    <x v="97"/>
    <x v="118"/>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x v="6"/>
    <x v="186"/>
    <x v="10"/>
    <x v="8"/>
    <x v="1"/>
    <n v="2007"/>
    <n v="13"/>
    <x v="0"/>
    <x v="46"/>
    <x v="13"/>
    <x v="3"/>
    <s v="National Debt Relief, Freedom Financial Network"/>
  </r>
  <r>
    <n v="868"/>
    <x v="38"/>
    <x v="32"/>
    <x v="97"/>
    <x v="118"/>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x v="6"/>
    <x v="186"/>
    <x v="10"/>
    <x v="8"/>
    <x v="1"/>
    <n v="2007"/>
    <n v="13"/>
    <x v="0"/>
    <x v="46"/>
    <x v="13"/>
    <x v="3"/>
    <s v="National Debt Relief, Freedom Financial Network"/>
  </r>
  <r>
    <n v="207"/>
    <x v="12"/>
    <x v="84"/>
    <x v="97"/>
    <x v="120"/>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 behavior and estimating the expected losses for segments of risks using advanced statistical and analytical techniques on large data sets._x000a_Develop or participate in the development of the overall analytical framework to support the company’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
    <x v="4"/>
    <x v="187"/>
    <x v="1"/>
    <x v="0"/>
    <x v="2"/>
    <n v="1982"/>
    <n v="38"/>
    <x v="0"/>
    <x v="5"/>
    <x v="5"/>
    <x v="0"/>
    <s v="Arbella Insurance, Safety Insurance"/>
  </r>
  <r>
    <n v="333"/>
    <x v="12"/>
    <x v="84"/>
    <x v="97"/>
    <x v="120"/>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 behavior and estimating the expected losses for segments of risks using advanced statistical and analytical techniques on large data sets._x000a_Develop or participate in the development of the overall analytical framework to support the company’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
    <x v="4"/>
    <x v="187"/>
    <x v="2"/>
    <x v="0"/>
    <x v="2"/>
    <n v="1982"/>
    <n v="38"/>
    <x v="0"/>
    <x v="5"/>
    <x v="5"/>
    <x v="0"/>
    <s v="Arbella Insurance, Safety Insurance"/>
  </r>
  <r>
    <n v="824"/>
    <x v="140"/>
    <x v="67"/>
    <x v="97"/>
    <x v="132"/>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x v="1"/>
    <x v="188"/>
    <x v="16"/>
    <x v="0"/>
    <x v="3"/>
    <n v="1922"/>
    <n v="98"/>
    <x v="4"/>
    <x v="16"/>
    <x v="8"/>
    <x v="2"/>
    <s v="Not Available"/>
  </r>
  <r>
    <n v="108"/>
    <x v="38"/>
    <x v="67"/>
    <x v="97"/>
    <x v="132"/>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s degree is required_x000a_The Buffalo Group is an Equal Opportunity Employer"/>
    <x v="12"/>
    <x v="132"/>
    <x v="1"/>
    <x v="10"/>
    <x v="1"/>
    <n v="2010"/>
    <n v="10"/>
    <x v="0"/>
    <x v="8"/>
    <x v="6"/>
    <x v="1"/>
    <s v="ManTech, Booz Allen Hamilton, Leidos"/>
  </r>
  <r>
    <n v="447"/>
    <x v="72"/>
    <x v="67"/>
    <x v="97"/>
    <x v="132"/>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6"/>
    <x v="189"/>
    <x v="37"/>
    <x v="1"/>
    <x v="1"/>
    <n v="1915"/>
    <n v="105"/>
    <x v="2"/>
    <x v="5"/>
    <x v="5"/>
    <x v="8"/>
    <s v="Not Available"/>
  </r>
  <r>
    <n v="670"/>
    <x v="72"/>
    <x v="67"/>
    <x v="97"/>
    <x v="132"/>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6"/>
    <x v="189"/>
    <x v="1"/>
    <x v="1"/>
    <x v="1"/>
    <n v="1915"/>
    <n v="105"/>
    <x v="2"/>
    <x v="5"/>
    <x v="5"/>
    <x v="8"/>
    <s v="Not Available"/>
  </r>
  <r>
    <n v="907"/>
    <x v="72"/>
    <x v="67"/>
    <x v="97"/>
    <x v="132"/>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6"/>
    <x v="189"/>
    <x v="3"/>
    <x v="1"/>
    <x v="1"/>
    <n v="1915"/>
    <n v="105"/>
    <x v="2"/>
    <x v="5"/>
    <x v="5"/>
    <x v="8"/>
    <s v="Not Available"/>
  </r>
  <r>
    <n v="27"/>
    <x v="38"/>
    <x v="72"/>
    <x v="97"/>
    <x v="115"/>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x v="11"/>
    <x v="190"/>
    <x v="3"/>
    <x v="7"/>
    <x v="2"/>
    <n v="1952"/>
    <n v="68"/>
    <x v="0"/>
    <x v="45"/>
    <x v="4"/>
    <x v="1"/>
    <s v="Not Available"/>
  </r>
  <r>
    <n v="348"/>
    <x v="38"/>
    <x v="72"/>
    <x v="97"/>
    <x v="115"/>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x v="11"/>
    <x v="190"/>
    <x v="4"/>
    <x v="7"/>
    <x v="2"/>
    <n v="1952"/>
    <n v="68"/>
    <x v="0"/>
    <x v="45"/>
    <x v="4"/>
    <x v="1"/>
    <s v="Not Available"/>
  </r>
  <r>
    <n v="138"/>
    <x v="38"/>
    <x v="76"/>
    <x v="97"/>
    <x v="122"/>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x v="16"/>
    <x v="191"/>
    <x v="1"/>
    <x v="0"/>
    <x v="6"/>
    <n v="1999"/>
    <n v="21"/>
    <x v="0"/>
    <x v="9"/>
    <x v="6"/>
    <x v="3"/>
    <s v="Not Available"/>
  </r>
  <r>
    <n v="223"/>
    <x v="141"/>
    <x v="79"/>
    <x v="98"/>
    <x v="133"/>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
    <x v="25"/>
    <x v="192"/>
    <x v="34"/>
    <x v="0"/>
    <x v="6"/>
    <n v="-1"/>
    <s v="Not Available"/>
    <x v="4"/>
    <x v="0"/>
    <x v="0"/>
    <x v="3"/>
    <s v="Not Available"/>
  </r>
  <r>
    <n v="383"/>
    <x v="141"/>
    <x v="79"/>
    <x v="98"/>
    <x v="133"/>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
    <x v="25"/>
    <x v="192"/>
    <x v="2"/>
    <x v="0"/>
    <x v="6"/>
    <n v="-1"/>
    <s v="Not Available"/>
    <x v="4"/>
    <x v="0"/>
    <x v="0"/>
    <x v="3"/>
    <s v="Not Available"/>
  </r>
  <r>
    <n v="831"/>
    <x v="142"/>
    <x v="82"/>
    <x v="98"/>
    <x v="129"/>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x v="12"/>
    <x v="52"/>
    <x v="16"/>
    <x v="16"/>
    <x v="3"/>
    <n v="1913"/>
    <n v="107"/>
    <x v="4"/>
    <x v="0"/>
    <x v="0"/>
    <x v="2"/>
    <s v="Roche, GlaxoSmithKline, Novartis"/>
  </r>
  <r>
    <n v="520"/>
    <x v="143"/>
    <x v="85"/>
    <x v="98"/>
    <x v="131"/>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x v="8"/>
    <x v="193"/>
    <x v="10"/>
    <x v="7"/>
    <x v="0"/>
    <n v="2006"/>
    <n v="14"/>
    <x v="0"/>
    <x v="20"/>
    <x v="7"/>
    <x v="10"/>
    <s v="Not Available"/>
  </r>
  <r>
    <n v="781"/>
    <x v="143"/>
    <x v="85"/>
    <x v="98"/>
    <x v="131"/>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x v="8"/>
    <x v="193"/>
    <x v="16"/>
    <x v="7"/>
    <x v="0"/>
    <n v="2006"/>
    <n v="14"/>
    <x v="0"/>
    <x v="20"/>
    <x v="7"/>
    <x v="10"/>
    <s v="Not Available"/>
  </r>
  <r>
    <n v="118"/>
    <x v="72"/>
    <x v="74"/>
    <x v="98"/>
    <x v="128"/>
    <s v="Company Description_x000a__x000a_CapTech is a team of master builders, creators, and problem solvers who help clients grow efficient, successful businesses. We unite diverse skills and perspectives to transform how data, systems, and ingenuity enable each client to advance what’s possible in a changing world._x000a__x000a_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corp to corp” agreements)._x000a_CapTech is an equal opportunity employer._x000a_CapTech is a Drug-Free work place._x000a_Candidates must have the ability to work at CapTech’s client locations._x000a_All positions include the possibility of travel._x000a_CapTech has not contracted/does not contract with any outside vendors in its recruitment process. If you are interested in this position, please apply to CapTech directly."/>
    <x v="12"/>
    <x v="194"/>
    <x v="2"/>
    <x v="10"/>
    <x v="2"/>
    <n v="1997"/>
    <n v="23"/>
    <x v="0"/>
    <x v="8"/>
    <x v="6"/>
    <x v="1"/>
    <s v="Accenture, North Highland, Deloitte"/>
  </r>
  <r>
    <n v="157"/>
    <x v="144"/>
    <x v="32"/>
    <x v="98"/>
    <x v="125"/>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 2-5 years professional experience as a data scientist, software engineer or statistical modeler_x000a_• Master’s degree from top tier university in Computer Science, Statistics, Economics, Physics, Engineering, Mathematics, etc._x000a_• Expertise in machine learning algorithms and methods_x000a_• Strong understanding and application of statistical methods_x000a_• Experience writing production level code in one of the following: Python, Java, C++, C_x000a_Preferred:_x000a_• Experience working with database systems (e.g. SQL, NoSQL, MongoDB, Postgres, ect.)_x000a_• Experience working with big data distributed programming languages, and ecosystems (e.g. S3, EC2, Hadoop/MapReduce, Pig, Hive, Spark, etc)_x000a_• Experience building scalable data pipelines and with data engineering/ feature engineering._x000a_• Webscraping leveraging Beautifulsoup, Selenium, Scrapy, etc_x000a_• Experience with front end (UI), HTML5, JavaScript, CSS, R Shiny, Tableau_x000a_•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 2-5 years professional experience as a data scientist, software engineer or statistical modeler_x000a_• Master’s degree from top tier university in Computer Science, Statistics, Economics, Physics, Engineering, Mathematics, etc._x000a_• Expertise in machine learning algorithms and methods_x000a_• Strong understanding and application of statistical methods_x000a_• Experience writing production level code in one of the following: Python, Java, C++, C_x000a_Preferred:_x000a_• Experience working with database systems (e.g. SQL, NoSQL, MongoDB, Postgres, ect.)_x000a_• Experience working with big data distributed programming languages, and ecosystems (e.g. S3, EC2, Hadoop/MapReduce, Pig, Hive, Spark, etc)_x000a_• Experience building scalable data pipelines and with data engineering/ feature engineering._x000a_• Webscraping leveraging Beautifulsoup, Selenium, Scrapy, etc_x000a_• Experience with front end (UI), HTML5, JavaScript, CSS, R Shiny, Tableau_x000a_•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x v="5"/>
    <x v="151"/>
    <x v="1"/>
    <x v="16"/>
    <x v="2"/>
    <n v="1943"/>
    <n v="77"/>
    <x v="0"/>
    <x v="7"/>
    <x v="7"/>
    <x v="1"/>
    <s v="McKinsey &amp; Company, Accenture, Deloitte"/>
  </r>
  <r>
    <n v="107"/>
    <x v="38"/>
    <x v="73"/>
    <x v="98"/>
    <x v="118"/>
    <s v="Why choose between doing meaningful work and_x000a_having a fulfilling life? At MITRE, you can have both. That's because MITRE_x000a_people are committed to tackling our nation's toughest challenges—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war room”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and make a difference with us. For more information_x000a_please visit https://www.mitre.org/careers/working-at-mitre. U.S Citizenship is required for most positions."/>
    <x v="3"/>
    <x v="159"/>
    <x v="1"/>
    <x v="0"/>
    <x v="5"/>
    <n v="1958"/>
    <n v="62"/>
    <x v="2"/>
    <x v="3"/>
    <x v="3"/>
    <x v="7"/>
    <s v="Battelle, General Atomics, SAIC"/>
  </r>
  <r>
    <n v="175"/>
    <x v="145"/>
    <x v="67"/>
    <x v="98"/>
    <x v="120"/>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x v="0"/>
    <x v="112"/>
    <x v="2"/>
    <x v="31"/>
    <x v="2"/>
    <n v="1965"/>
    <n v="55"/>
    <x v="3"/>
    <x v="34"/>
    <x v="16"/>
    <x v="8"/>
    <s v="Oak Ridge National Laboratory, National Renewable Energy Lab, Los Alamos National Laboratory"/>
  </r>
  <r>
    <n v="330"/>
    <x v="38"/>
    <x v="78"/>
    <x v="99"/>
    <x v="134"/>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x v="11"/>
    <x v="195"/>
    <x v="16"/>
    <x v="10"/>
    <x v="5"/>
    <n v="1850"/>
    <n v="170"/>
    <x v="4"/>
    <x v="16"/>
    <x v="8"/>
    <x v="8"/>
    <s v="Not Available"/>
  </r>
  <r>
    <n v="82"/>
    <x v="38"/>
    <x v="67"/>
    <x v="99"/>
    <x v="126"/>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 Creating and deploying Artificial intelligence and Machine learning models to our industrial production process within our expert system products development, with a direct impact on plant operations_x000a__x000a_· Manage the necessary data collection and pre-processing_x000a__x000a_· Propose and analyze new instrumentation to provide added value to expert systems_x000a__x000a_· Creation of models to solve operational problems and develop troubleshooting tools such as equipment malfunction detection, equipment proactive maintenance._x000a__x000a_· Develop the team Artificial Intelligence vision and expertise._x000a__x000a_· Define best practices in the domain of Machine Learning and AI._x000a__x000a_· Train other team members to support the use of data analytics tools and to expand the use of machine learning within Carmeuse_x000a__x000a_Additional duties as assigned by management_x000a_Job Qualifications:_x000a_· Masters Degree or higher in applied data science AI/ML applications preferred._x000a__x000a_· Bachelor’s degree in Electrical Engineering, computer science, automation theory or related field with requisite applicable experience can be considered._x000a__x000a_· Minimum of 3 years of experience in a data science implementation role. Preferably in the lime/cement/bulk material handling industry but not required._x000a__x000a_· AI/ML, Network, security, Microsoft, Cisco certifications a bonus._x000a__x000a_· Proficiency with process control instrumentation, network protocols, web services, windows, Cisco, Checkpoint and troubleshooting;_x000a__x000a_· Proficiency and familiarity with_x000a__x000a_· Tensor flow_x000a__x000a_· Python and other programming languages_x000a__x000a_· Experience utilizing Jupyter notebooks._x000a__x000a_· Experience with Cloud based vendors of AI/ML solutions: Azure, Google._x000a__x000a_· Windows 7/10/server/datacenter_x000a__x000a_· Detail and process oriented with strong problem resolution abilities; ability to use root cause analysis to troubleshoot;_x000a__x000a_· Ability to travel up to 20 to 50%. Overnight stays will be required and could include extended assignments during critical construction and start-up periods."/>
    <x v="23"/>
    <x v="196"/>
    <x v="5"/>
    <x v="40"/>
    <x v="2"/>
    <n v="1860"/>
    <n v="160"/>
    <x v="0"/>
    <x v="47"/>
    <x v="21"/>
    <x v="7"/>
    <s v="Lhoist, Graymont, Sibelco Group"/>
  </r>
  <r>
    <n v="646"/>
    <x v="38"/>
    <x v="81"/>
    <x v="100"/>
    <x v="124"/>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s professional experience as a data scientist or machine learning engineer_x000a_1+ year’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x v="5"/>
    <x v="197"/>
    <x v="2"/>
    <x v="41"/>
    <x v="6"/>
    <n v="2011"/>
    <n v="9"/>
    <x v="0"/>
    <x v="1"/>
    <x v="1"/>
    <x v="3"/>
    <s v="Healthfirst (New York), naviHealth"/>
  </r>
  <r>
    <n v="867"/>
    <x v="38"/>
    <x v="81"/>
    <x v="100"/>
    <x v="124"/>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s professional experience as a data scientist or machine learning engineer_x000a_1+ year’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x v="5"/>
    <x v="197"/>
    <x v="4"/>
    <x v="41"/>
    <x v="6"/>
    <n v="2011"/>
    <n v="9"/>
    <x v="0"/>
    <x v="1"/>
    <x v="1"/>
    <x v="3"/>
    <s v="Healthfirst (New York), naviHealth"/>
  </r>
  <r>
    <n v="839"/>
    <x v="38"/>
    <x v="32"/>
    <x v="100"/>
    <x v="134"/>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x v="11"/>
    <x v="198"/>
    <x v="1"/>
    <x v="20"/>
    <x v="4"/>
    <n v="-1"/>
    <s v="Not Available"/>
    <x v="8"/>
    <x v="17"/>
    <x v="9"/>
    <x v="6"/>
    <s v="Not Available"/>
  </r>
  <r>
    <n v="863"/>
    <x v="38"/>
    <x v="73"/>
    <x v="100"/>
    <x v="130"/>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x v="5"/>
    <x v="199"/>
    <x v="7"/>
    <x v="4"/>
    <x v="0"/>
    <n v="1997"/>
    <n v="23"/>
    <x v="0"/>
    <x v="7"/>
    <x v="7"/>
    <x v="0"/>
    <s v="Not Available"/>
  </r>
  <r>
    <n v="560"/>
    <x v="72"/>
    <x v="80"/>
    <x v="101"/>
    <x v="133"/>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s degree in an analytic or technical field, (Math, Stat, Computer Science, etc.)_x000a__x000a_PREFERENCES_x000a__x000a_Hands-on experiences with data processing, reporting or analysis tools_x000a_Experiences with Hadoop/Spark/Kafka/Presto/etc."/>
    <x v="3"/>
    <x v="43"/>
    <x v="6"/>
    <x v="5"/>
    <x v="4"/>
    <n v="-1"/>
    <s v="Not Available"/>
    <x v="0"/>
    <x v="20"/>
    <x v="7"/>
    <x v="6"/>
    <s v="Not Available"/>
  </r>
  <r>
    <n v="264"/>
    <x v="146"/>
    <x v="68"/>
    <x v="101"/>
    <x v="135"/>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x v="23"/>
    <x v="109"/>
    <x v="2"/>
    <x v="30"/>
    <x v="2"/>
    <n v="1997"/>
    <n v="23"/>
    <x v="4"/>
    <x v="33"/>
    <x v="11"/>
    <x v="2"/>
    <s v="Blizzard Entertainment, Riot Games, Electronic Arts"/>
  </r>
  <r>
    <n v="32"/>
    <x v="38"/>
    <x v="73"/>
    <x v="101"/>
    <x v="134"/>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x v="2"/>
    <x v="200"/>
    <x v="19"/>
    <x v="23"/>
    <x v="2"/>
    <n v="1997"/>
    <n v="23"/>
    <x v="0"/>
    <x v="32"/>
    <x v="15"/>
    <x v="8"/>
    <s v="Not Available"/>
  </r>
  <r>
    <n v="349"/>
    <x v="38"/>
    <x v="73"/>
    <x v="101"/>
    <x v="134"/>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x v="2"/>
    <x v="200"/>
    <x v="30"/>
    <x v="23"/>
    <x v="2"/>
    <n v="1997"/>
    <n v="23"/>
    <x v="0"/>
    <x v="32"/>
    <x v="15"/>
    <x v="8"/>
    <s v="Not Available"/>
  </r>
  <r>
    <n v="162"/>
    <x v="72"/>
    <x v="63"/>
    <x v="101"/>
    <x v="121"/>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_x000a__x000a_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_x000a__x000a_And if that’s not enough, Productive Edge has been featured as one of Chicago’s 101 Best and Brightest Companies to Work For, included in Crain’s Fast 50, and is a regular on Inc. 5000."/>
    <x v="13"/>
    <x v="201"/>
    <x v="0"/>
    <x v="9"/>
    <x v="0"/>
    <n v="2008"/>
    <n v="12"/>
    <x v="0"/>
    <x v="6"/>
    <x v="6"/>
    <x v="0"/>
    <s v="Numerator, Rise Interactive, Salom"/>
  </r>
  <r>
    <n v="471"/>
    <x v="147"/>
    <x v="82"/>
    <x v="102"/>
    <x v="136"/>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 Demonstrates expertise synthesizing and analyzing data sets of different sizes and complexities that can be both structured and unstructured as well as augmenting data from internal sources with appropriate external data._x000a__x000a_• Demonstrates the application of sound data modeling principles._x000a__x000a_• Assists team in the development and maintenance of best practices, methodologies, standards and frameworks._x000a__x000a_• Continually seeks ways to improve processes, workflows and/or operations._x000a__x000a_• Provides leadership, mentoring and coaching to other analysts._x000a__x000a_Key Requirements:_x000a__x000a_• Bachelor’s Degree in Business Analytics, Data Analytics, Data Science, Computer Science, Finance, or related major; 3 years total relevant work experience._x000a__x000a_• Experience using Java and SQL._x000a__x000a_• Interested in distributed technologies like Hadoop, Spark, Hive, Pig._x000a__x000a_• Reporting/data visualization tools ._x000a__x000a_• Experience with Talend and Informatica._x000a__x000a_• Excellent written and verbal communication skills._x000a__x000a_#LI-CL1"/>
    <x v="5"/>
    <x v="202"/>
    <x v="1"/>
    <x v="0"/>
    <x v="2"/>
    <n v="1988"/>
    <n v="32"/>
    <x v="0"/>
    <x v="5"/>
    <x v="5"/>
    <x v="1"/>
    <s v="Not Available"/>
  </r>
  <r>
    <n v="702"/>
    <x v="147"/>
    <x v="82"/>
    <x v="102"/>
    <x v="136"/>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 Demonstrates expertise synthesizing and analyzing data sets of different sizes and complexities that can be both structured and unstructured as well as augmenting data from internal sources with appropriate external data._x000a__x000a_• Demonstrates the application of sound data modeling principles._x000a__x000a_• Assists team in the development and maintenance of best practices, methodologies, standards and frameworks._x000a__x000a_• Continually seeks ways to improve processes, workflows and/or operations._x000a__x000a_• Provides leadership, mentoring and coaching to other analysts._x000a__x000a_Key Requirements:_x000a__x000a_• Bachelor’s Degree in Business Analytics, Data Analytics, Data Science, Computer Science, Finance, or related major; 3 years total relevant work experience._x000a__x000a_• Experience using Java and SQL._x000a__x000a_• Interested in distributed technologies like Hadoop, Spark, Hive, Pig._x000a__x000a_• Reporting/data visualization tools ._x000a__x000a_• Experience with Talend and Informatica._x000a__x000a_• Excellent written and verbal communication skills._x000a__x000a_#LI-CL1"/>
    <x v="5"/>
    <x v="202"/>
    <x v="12"/>
    <x v="0"/>
    <x v="2"/>
    <n v="1988"/>
    <n v="32"/>
    <x v="0"/>
    <x v="5"/>
    <x v="5"/>
    <x v="1"/>
    <s v="Not Available"/>
  </r>
  <r>
    <n v="944"/>
    <x v="147"/>
    <x v="82"/>
    <x v="102"/>
    <x v="136"/>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 Demonstrates expertise synthesizing and analyzing data sets of different sizes and complexities that can be both structured and unstructured as well as augmenting data from internal sources with appropriate external data._x000a__x000a_• Demonstrates the application of sound data modeling principles._x000a__x000a_• Assists team in the development and maintenance of best practices, methodologies, standards and frameworks._x000a__x000a_• Continually seeks ways to improve processes, workflows and/or operations._x000a__x000a_• Provides leadership, mentoring and coaching to other analysts._x000a__x000a_Key Requirements:_x000a__x000a_• Bachelor’s Degree in Business Analytics, Data Analytics, Data Science, Computer Science, Finance, or related major; 3 years total relevant work experience._x000a__x000a_• Experience using Java and SQL._x000a__x000a_• Interested in distributed technologies like Hadoop, Spark, Hive, Pig._x000a__x000a_• Reporting/data visualization tools ._x000a__x000a_• Experience with Talend and Informatica._x000a__x000a_• Excellent written and verbal communication skills._x000a__x000a_#LI-CL1"/>
    <x v="5"/>
    <x v="202"/>
    <x v="2"/>
    <x v="0"/>
    <x v="2"/>
    <n v="1988"/>
    <n v="32"/>
    <x v="0"/>
    <x v="5"/>
    <x v="5"/>
    <x v="1"/>
    <s v="Not Available"/>
  </r>
  <r>
    <n v="658"/>
    <x v="148"/>
    <x v="86"/>
    <x v="102"/>
    <x v="137"/>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2"/>
    <x v="203"/>
    <x v="16"/>
    <x v="16"/>
    <x v="3"/>
    <n v="1830"/>
    <n v="190"/>
    <x v="4"/>
    <x v="0"/>
    <x v="0"/>
    <x v="2"/>
    <s v="Pfizer, AstraZeneca, Merck"/>
  </r>
  <r>
    <n v="886"/>
    <x v="148"/>
    <x v="86"/>
    <x v="102"/>
    <x v="137"/>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2"/>
    <x v="203"/>
    <x v="16"/>
    <x v="16"/>
    <x v="3"/>
    <n v="1830"/>
    <n v="190"/>
    <x v="4"/>
    <x v="0"/>
    <x v="0"/>
    <x v="2"/>
    <s v="Pfizer, AstraZeneca, Merck"/>
  </r>
  <r>
    <n v="379"/>
    <x v="80"/>
    <x v="86"/>
    <x v="102"/>
    <x v="137"/>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x v="16"/>
    <x v="117"/>
    <x v="1"/>
    <x v="7"/>
    <x v="4"/>
    <n v="2015"/>
    <n v="5"/>
    <x v="0"/>
    <x v="9"/>
    <x v="6"/>
    <x v="3"/>
    <s v="Not Available"/>
  </r>
  <r>
    <n v="388"/>
    <x v="72"/>
    <x v="68"/>
    <x v="102"/>
    <x v="129"/>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x v="2"/>
    <x v="36"/>
    <x v="1"/>
    <x v="0"/>
    <x v="5"/>
    <n v="1851"/>
    <n v="169"/>
    <x v="0"/>
    <x v="5"/>
    <x v="5"/>
    <x v="2"/>
    <s v="Not Available"/>
  </r>
  <r>
    <n v="543"/>
    <x v="72"/>
    <x v="68"/>
    <x v="102"/>
    <x v="129"/>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x v="2"/>
    <x v="36"/>
    <x v="2"/>
    <x v="0"/>
    <x v="5"/>
    <n v="1851"/>
    <n v="169"/>
    <x v="0"/>
    <x v="5"/>
    <x v="5"/>
    <x v="2"/>
    <s v="Not Available"/>
  </r>
  <r>
    <n v="309"/>
    <x v="149"/>
    <x v="75"/>
    <x v="102"/>
    <x v="138"/>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x v="5"/>
    <x v="204"/>
    <x v="1"/>
    <x v="10"/>
    <x v="6"/>
    <n v="2006"/>
    <n v="14"/>
    <x v="0"/>
    <x v="7"/>
    <x v="7"/>
    <x v="4"/>
    <s v="Not Available"/>
  </r>
  <r>
    <n v="725"/>
    <x v="55"/>
    <x v="81"/>
    <x v="102"/>
    <x v="139"/>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6"/>
    <x v="51"/>
    <x v="1"/>
    <x v="10"/>
    <x v="1"/>
    <n v="2012"/>
    <n v="8"/>
    <x v="0"/>
    <x v="9"/>
    <x v="6"/>
    <x v="1"/>
    <s v="Leidos, CACI International, Booz Allen Hamilton"/>
  </r>
  <r>
    <n v="5"/>
    <x v="38"/>
    <x v="32"/>
    <x v="102"/>
    <x v="124"/>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x v="5"/>
    <x v="205"/>
    <x v="2"/>
    <x v="4"/>
    <x v="6"/>
    <n v="2000"/>
    <n v="20"/>
    <x v="4"/>
    <x v="32"/>
    <x v="15"/>
    <x v="7"/>
    <s v="Digital Realty, CoreSite, Equinix"/>
  </r>
  <r>
    <n v="63"/>
    <x v="38"/>
    <x v="32"/>
    <x v="102"/>
    <x v="124"/>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x v="5"/>
    <x v="205"/>
    <x v="7"/>
    <x v="4"/>
    <x v="6"/>
    <n v="2000"/>
    <n v="20"/>
    <x v="4"/>
    <x v="32"/>
    <x v="15"/>
    <x v="7"/>
    <s v="Digital Realty, CoreSite, Equinix"/>
  </r>
  <r>
    <n v="21"/>
    <x v="150"/>
    <x v="84"/>
    <x v="102"/>
    <x v="134"/>
    <s v="IMMEDIATE NEED FOR A SENIOR DATA SCIENTIST / MACHINE LEARNER_x000a__x000a_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x v="12"/>
    <x v="206"/>
    <x v="7"/>
    <x v="7"/>
    <x v="6"/>
    <n v="2013"/>
    <n v="7"/>
    <x v="0"/>
    <x v="24"/>
    <x v="5"/>
    <x v="3"/>
    <s v="Not Available"/>
  </r>
  <r>
    <n v="190"/>
    <x v="150"/>
    <x v="84"/>
    <x v="102"/>
    <x v="134"/>
    <s v="IMMEDIATE NEED FOR A SENIOR DATA SCIENTIST / MACHINE LEARNER_x000a__x000a_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x v="12"/>
    <x v="206"/>
    <x v="2"/>
    <x v="7"/>
    <x v="6"/>
    <n v="2013"/>
    <n v="7"/>
    <x v="0"/>
    <x v="24"/>
    <x v="5"/>
    <x v="3"/>
    <s v="Not Available"/>
  </r>
  <r>
    <n v="293"/>
    <x v="38"/>
    <x v="67"/>
    <x v="102"/>
    <x v="130"/>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x v="19"/>
    <x v="207"/>
    <x v="19"/>
    <x v="10"/>
    <x v="2"/>
    <n v="1999"/>
    <n v="21"/>
    <x v="4"/>
    <x v="18"/>
    <x v="7"/>
    <x v="7"/>
    <s v="Nielsen, Hitwise, Coremetrics"/>
  </r>
  <r>
    <n v="85"/>
    <x v="151"/>
    <x v="87"/>
    <x v="103"/>
    <x v="140"/>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x v="29"/>
    <x v="208"/>
    <x v="19"/>
    <x v="0"/>
    <x v="0"/>
    <n v="2000"/>
    <n v="20"/>
    <x v="0"/>
    <x v="0"/>
    <x v="0"/>
    <x v="0"/>
    <s v="Not Available"/>
  </r>
  <r>
    <n v="147"/>
    <x v="152"/>
    <x v="82"/>
    <x v="103"/>
    <x v="141"/>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x v="1"/>
    <x v="28"/>
    <x v="9"/>
    <x v="7"/>
    <x v="3"/>
    <n v="1958"/>
    <n v="62"/>
    <x v="4"/>
    <x v="8"/>
    <x v="6"/>
    <x v="2"/>
    <s v="American Express, Mastercard, Discover"/>
  </r>
  <r>
    <n v="595"/>
    <x v="38"/>
    <x v="78"/>
    <x v="103"/>
    <x v="139"/>
    <s v="Hello Associates,_x000a__x000a_*****Greetings from Conch Technologies*****_x000a__x000a_Â_x000a__x000a_Title: Data Scientist_x000a__x000a_Length: 12+ month's contract_x000a__x000a_Location:Â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Â_x000a_With Regards,_x000a_Â_x000a_NageeshÂGÂ_x000a_Main:Â901-313-3066_x000a_Email:Ânagesh@conchtech.com_x000a_Web:Âwww.conchtech.comÂ"/>
    <x v="14"/>
    <x v="209"/>
    <x v="7"/>
    <x v="13"/>
    <x v="0"/>
    <n v="-1"/>
    <s v="Not Available"/>
    <x v="0"/>
    <x v="7"/>
    <x v="7"/>
    <x v="6"/>
    <s v="Not Available"/>
  </r>
  <r>
    <n v="51"/>
    <x v="153"/>
    <x v="88"/>
    <x v="104"/>
    <x v="142"/>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Perform in-depth spectral studies and analyses including formulating parameters and factors to be considered, and validates the results_x000a__x000a_•Analyze data in the application of spectral technology to solve intelligence problem sets_x000a__x000a_•Coordinate with analysts from other intelligence disciplines_x000a__x000a_•Prepare and present briefings and update internal report tracking metrics for analysis_x000a__x000a_•Work independently and in a team environment_x000a__x000a_•May require technical leadership and directing the work of other staff members_x000a__x000a_Required Qualifications:_x000a__x000a_•Bachelor/Master degree in engineering, remote sensing, science or mathematics and, or geology with applicable experience, PhD desired but not required._x000a__x000a_•Demonstrated knowledge of ISR data processing, exploitation, and dissemination (PED)_x000a__x000a_•Ability to work independently and in a team environment_x000a__x000a_•Strong oral and written communication skills_x000a__x000a_•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x v="8"/>
    <x v="210"/>
    <x v="10"/>
    <x v="10"/>
    <x v="1"/>
    <n v="1999"/>
    <n v="21"/>
    <x v="0"/>
    <x v="16"/>
    <x v="8"/>
    <x v="1"/>
    <s v="TASC, Vencore, Booz Allen Hamilton"/>
  </r>
  <r>
    <n v="730"/>
    <x v="154"/>
    <x v="85"/>
    <x v="104"/>
    <x v="133"/>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x v="2"/>
    <x v="36"/>
    <x v="16"/>
    <x v="0"/>
    <x v="5"/>
    <n v="1851"/>
    <n v="169"/>
    <x v="0"/>
    <x v="5"/>
    <x v="5"/>
    <x v="2"/>
    <s v="Not Available"/>
  </r>
  <r>
    <n v="371"/>
    <x v="72"/>
    <x v="75"/>
    <x v="104"/>
    <x v="129"/>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5"/>
    <x v="211"/>
    <x v="4"/>
    <x v="10"/>
    <x v="5"/>
    <n v="1968"/>
    <n v="52"/>
    <x v="4"/>
    <x v="13"/>
    <x v="7"/>
    <x v="7"/>
    <s v="Not Available"/>
  </r>
  <r>
    <n v="310"/>
    <x v="38"/>
    <x v="73"/>
    <x v="104"/>
    <x v="131"/>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x v="21"/>
    <x v="212"/>
    <x v="2"/>
    <x v="42"/>
    <x v="2"/>
    <n v="1887"/>
    <n v="133"/>
    <x v="0"/>
    <x v="24"/>
    <x v="5"/>
    <x v="5"/>
    <s v="Not Available"/>
  </r>
  <r>
    <n v="106"/>
    <x v="155"/>
    <x v="89"/>
    <x v="105"/>
    <x v="143"/>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x v="5"/>
    <x v="213"/>
    <x v="2"/>
    <x v="10"/>
    <x v="3"/>
    <n v="1996"/>
    <n v="24"/>
    <x v="5"/>
    <x v="8"/>
    <x v="6"/>
    <x v="2"/>
    <s v="SAIC, Leidos, Northrop Grumman"/>
  </r>
  <r>
    <n v="768"/>
    <x v="156"/>
    <x v="83"/>
    <x v="105"/>
    <x v="140"/>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 Conduct protein expression from various shake flask scales to scale up with bioreactor systems using Mammalian/E coli/BEVS cultures._x000a_• Responsible for operating and maintenance of all fermentation as well as cell culture equipment. Stocking Protein Expression supplies and media._x000a_• Experimentally determine methods for optimizing yield and other process parameters for protein expression._x000a_• Perform protein pull-down using relevant protein/resin interaction and protein chemistry._x000a_• Prepares and organizes data for presentation using analysis and visualization software; presents data and reports on project status at individual, group, and departmental research meetings under general supervision._x000a_• Maintain familiarity with current scientific literature relevant to the research experiments or program_x000a_• Maintain laboratory notebook in a complete, consistent, and concise manner in accordance with company intellectual property policies and practices._x000a_• Perform additional tasks or assist with special projects as assigned or needed._x000a_• Adhere to good health and safety practices in compliance with applicable EH&amp;S rules and participate in mandatory safety training programs._x000a__x000a_SUPERVISORY RESPONSIBILITIES:_x000a_• None_x000a__x000a_EDUCATION/EXPERIENCE/SKILLS:_x000a_Education:_x000a_• Bachelor’s degree (B.A./B.S.) in related discipline and four to six years of relevant experience; or_x000a_• Master’s degree (M.A./M.S.) in related discipline and two to four years of relevant experience; or_x000a_• Equivalent combination of education and experience._x000a__x000a_Experience:_x000a_• Extensive experience with cell cultures (HEK293 and E coli a must, insect cell desirable)._x000a_• Demonstrated expertise in the execution of protein expression at bench as well as scale-up production in WAVE Bioreactor._x000a_• Expert level operator of WAVE Bioreactor system. Proficient at method development with Unicorn._x000a_• Experience with recombinant protein purification (protein pulldown with appropriate protein/resin interaction and protein chemistry) is a plus._x000a_• Experience in metabolite-detection assay as well as protein characterization (SDS-PAGE, and Western Blotting, etc.) is a desired._x000a_• Proficiency with computer software including MS Word, MS PowerPoint, MS Excel is desired._x000a_Knowledge/Skills/Abilities:_x000a_• Working knowledge of molecular and cellular biology techniques as applied to protein production._x000a_• Ability to work independently while following protocols._x000a_• Complete understanding and wide application of scientific principles, theories and concepts in field of specialty as well as general understanding and knowledge in other related disciplines_x000a_• Ability to read and interpret documents such as safety rules, operating and maintenance instructions, procedure manuals and scientific articles._x000a_• Ability to write routine reports and correspondence._x000a_• Strong communication skills including effective public speaking before groups and individuals from other departments. Ability to effectively capture data and results._x000a_• Excellent work ethic, strong self-motivation, and ability to work effectively in a either a team environment or independently._x000a_• Strong collaboration skills with other team members._x000a__x000a_JOB COMPLEXITY:_x000a_• Works on problems of diverse scope where analysis of data requires evaluation of identifiable factors._x000a_• Exercises judgment within generally defined practices and policies in selecting methods and techniques for obtaining solutions._x000a_•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x v="21"/>
    <x v="165"/>
    <x v="16"/>
    <x v="7"/>
    <x v="1"/>
    <n v="1994"/>
    <n v="26"/>
    <x v="4"/>
    <x v="0"/>
    <x v="0"/>
    <x v="3"/>
    <s v="Genentech, Novartis, AstraZeneca"/>
  </r>
  <r>
    <n v="201"/>
    <x v="157"/>
    <x v="83"/>
    <x v="105"/>
    <x v="140"/>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 Highly proficient utilizing SQL and Alteryx, tableau, Qlik, etc. to manipulate, arrange, query and present data_x000a__x000a_· Experience with complex problem solving – data manipulation, data quality, data modeling,statistical analysis and/or reporting_x000a__x000a_· Excellent interpersonal skills with people at all management and organizational levels_x000a__x000a_· Ability to respond in an effective and timely manner_x000a__x000a_· Subject matter expert in an analytics specialty_x000a__x000a_· BA / BS in Statistics, Mathematics, Econometrics or computer science_x000a__x000a_· Min 5-year experiences as analytics team lead or manager_x000a_OneMagnify is an Equal Opportunity Employer."/>
    <x v="13"/>
    <x v="214"/>
    <x v="1"/>
    <x v="23"/>
    <x v="6"/>
    <n v="1967"/>
    <n v="53"/>
    <x v="0"/>
    <x v="18"/>
    <x v="7"/>
    <x v="3"/>
    <s v="Not Available"/>
  </r>
  <r>
    <n v="314"/>
    <x v="157"/>
    <x v="83"/>
    <x v="105"/>
    <x v="140"/>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 Highly proficient utilizing SQL and Alteryx, tableau, Qlik, etc. to manipulate, arrange, query and present data_x000a__x000a_· Experience with complex problem solving – data manipulation, data quality, data modeling,statistical analysis and/or reporting_x000a__x000a_· Excellent interpersonal skills with people at all management and organizational levels_x000a__x000a_· Ability to respond in an effective and timely manner_x000a__x000a_· Subject matter expert in an analytics specialty_x000a__x000a_· BA / BS in Statistics, Mathematics, Econometrics or computer science_x000a__x000a_· Min 5-year experiences as analytics team lead or manager_x000a_OneMagnify is an Equal Opportunity Employer."/>
    <x v="13"/>
    <x v="214"/>
    <x v="1"/>
    <x v="23"/>
    <x v="6"/>
    <n v="1967"/>
    <n v="53"/>
    <x v="0"/>
    <x v="18"/>
    <x v="7"/>
    <x v="3"/>
    <s v="Not Available"/>
  </r>
  <r>
    <n v="234"/>
    <x v="158"/>
    <x v="90"/>
    <x v="106"/>
    <x v="144"/>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4"/>
    <x v="215"/>
    <x v="10"/>
    <x v="8"/>
    <x v="3"/>
    <n v="2014"/>
    <n v="6"/>
    <x v="1"/>
    <x v="1"/>
    <x v="1"/>
    <x v="8"/>
    <s v="Not Available"/>
  </r>
  <r>
    <n v="409"/>
    <x v="158"/>
    <x v="90"/>
    <x v="106"/>
    <x v="144"/>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4"/>
    <x v="215"/>
    <x v="8"/>
    <x v="8"/>
    <x v="3"/>
    <n v="2014"/>
    <n v="6"/>
    <x v="1"/>
    <x v="1"/>
    <x v="1"/>
    <x v="8"/>
    <s v="Not Available"/>
  </r>
  <r>
    <n v="599"/>
    <x v="158"/>
    <x v="90"/>
    <x v="106"/>
    <x v="144"/>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4"/>
    <x v="215"/>
    <x v="30"/>
    <x v="8"/>
    <x v="3"/>
    <n v="2014"/>
    <n v="6"/>
    <x v="1"/>
    <x v="1"/>
    <x v="1"/>
    <x v="8"/>
    <s v="Not Available"/>
  </r>
  <r>
    <n v="228"/>
    <x v="159"/>
    <x v="90"/>
    <x v="106"/>
    <x v="144"/>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4"/>
    <x v="215"/>
    <x v="0"/>
    <x v="8"/>
    <x v="3"/>
    <n v="2014"/>
    <n v="6"/>
    <x v="1"/>
    <x v="1"/>
    <x v="1"/>
    <x v="8"/>
    <s v="Not Available"/>
  </r>
  <r>
    <n v="392"/>
    <x v="159"/>
    <x v="90"/>
    <x v="106"/>
    <x v="144"/>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4"/>
    <x v="215"/>
    <x v="17"/>
    <x v="8"/>
    <x v="3"/>
    <n v="2014"/>
    <n v="6"/>
    <x v="1"/>
    <x v="1"/>
    <x v="1"/>
    <x v="8"/>
    <s v="Not Available"/>
  </r>
  <r>
    <n v="552"/>
    <x v="159"/>
    <x v="90"/>
    <x v="106"/>
    <x v="144"/>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4"/>
    <x v="215"/>
    <x v="16"/>
    <x v="8"/>
    <x v="3"/>
    <n v="2014"/>
    <n v="6"/>
    <x v="1"/>
    <x v="1"/>
    <x v="1"/>
    <x v="8"/>
    <s v="Not Available"/>
  </r>
  <r>
    <n v="166"/>
    <x v="160"/>
    <x v="83"/>
    <x v="106"/>
    <x v="145"/>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9"/>
    <x v="125"/>
    <x v="16"/>
    <x v="20"/>
    <x v="3"/>
    <n v="-1"/>
    <s v="Not Available"/>
    <x v="2"/>
    <x v="37"/>
    <x v="19"/>
    <x v="3"/>
    <s v="Not Available"/>
  </r>
  <r>
    <n v="92"/>
    <x v="72"/>
    <x v="79"/>
    <x v="107"/>
    <x v="145"/>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x v="6"/>
    <x v="216"/>
    <x v="20"/>
    <x v="10"/>
    <x v="6"/>
    <n v="2002"/>
    <n v="18"/>
    <x v="0"/>
    <x v="7"/>
    <x v="7"/>
    <x v="4"/>
    <s v="Not Available"/>
  </r>
  <r>
    <n v="170"/>
    <x v="72"/>
    <x v="79"/>
    <x v="107"/>
    <x v="145"/>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x v="12"/>
    <x v="217"/>
    <x v="14"/>
    <x v="31"/>
    <x v="3"/>
    <n v="2000"/>
    <n v="20"/>
    <x v="0"/>
    <x v="8"/>
    <x v="6"/>
    <x v="5"/>
    <s v="Slalom, Cognizant Technology Solutions, Deloitte"/>
  </r>
  <r>
    <n v="290"/>
    <x v="72"/>
    <x v="86"/>
    <x v="107"/>
    <x v="146"/>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s degree or higher in a technical field (CS/Math/Stats/Engineering)_x000a_Passionate about live entertainment, and eager to help build Eventbrite into the world’s leading event technology platform_x000a_ABOUT EVENTBRITE_x000a_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x v="16"/>
    <x v="153"/>
    <x v="2"/>
    <x v="7"/>
    <x v="2"/>
    <n v="2006"/>
    <n v="14"/>
    <x v="4"/>
    <x v="11"/>
    <x v="6"/>
    <x v="1"/>
    <s v="See Tickets, TicketWeb, Vendini"/>
  </r>
  <r>
    <n v="54"/>
    <x v="38"/>
    <x v="74"/>
    <x v="107"/>
    <x v="147"/>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x v="0"/>
    <x v="218"/>
    <x v="4"/>
    <x v="27"/>
    <x v="1"/>
    <n v="1984"/>
    <n v="36"/>
    <x v="5"/>
    <x v="18"/>
    <x v="7"/>
    <x v="3"/>
    <s v="Not Available"/>
  </r>
  <r>
    <n v="476"/>
    <x v="38"/>
    <x v="74"/>
    <x v="107"/>
    <x v="147"/>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x v="0"/>
    <x v="218"/>
    <x v="12"/>
    <x v="27"/>
    <x v="1"/>
    <n v="1984"/>
    <n v="36"/>
    <x v="5"/>
    <x v="18"/>
    <x v="7"/>
    <x v="3"/>
    <s v="Not Available"/>
  </r>
  <r>
    <n v="822"/>
    <x v="161"/>
    <x v="91"/>
    <x v="108"/>
    <x v="148"/>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1"/>
    <x v="24"/>
    <x v="6"/>
    <n v="1961"/>
    <n v="59"/>
    <x v="0"/>
    <x v="0"/>
    <x v="0"/>
    <x v="11"/>
    <s v="Not Available"/>
  </r>
  <r>
    <n v="250"/>
    <x v="162"/>
    <x v="92"/>
    <x v="108"/>
    <x v="149"/>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16"/>
    <x v="24"/>
    <x v="6"/>
    <n v="1961"/>
    <n v="59"/>
    <x v="0"/>
    <x v="0"/>
    <x v="0"/>
    <x v="11"/>
    <s v="Not Available"/>
  </r>
  <r>
    <n v="455"/>
    <x v="162"/>
    <x v="92"/>
    <x v="108"/>
    <x v="149"/>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30"/>
    <x v="24"/>
    <x v="6"/>
    <n v="1961"/>
    <n v="59"/>
    <x v="0"/>
    <x v="0"/>
    <x v="0"/>
    <x v="11"/>
    <s v="Not Available"/>
  </r>
  <r>
    <n v="681"/>
    <x v="162"/>
    <x v="92"/>
    <x v="108"/>
    <x v="149"/>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1"/>
    <x v="24"/>
    <x v="6"/>
    <n v="1961"/>
    <n v="59"/>
    <x v="0"/>
    <x v="0"/>
    <x v="0"/>
    <x v="11"/>
    <s v="Not Available"/>
  </r>
  <r>
    <n v="921"/>
    <x v="162"/>
    <x v="92"/>
    <x v="108"/>
    <x v="149"/>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2"/>
    <x v="24"/>
    <x v="6"/>
    <n v="1961"/>
    <n v="59"/>
    <x v="0"/>
    <x v="0"/>
    <x v="0"/>
    <x v="11"/>
    <s v="Not Available"/>
  </r>
  <r>
    <n v="500"/>
    <x v="163"/>
    <x v="92"/>
    <x v="108"/>
    <x v="149"/>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1"/>
    <x v="24"/>
    <x v="6"/>
    <n v="1961"/>
    <n v="59"/>
    <x v="0"/>
    <x v="0"/>
    <x v="0"/>
    <x v="11"/>
    <s v="Not Available"/>
  </r>
  <r>
    <n v="751"/>
    <x v="163"/>
    <x v="92"/>
    <x v="108"/>
    <x v="149"/>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7"/>
    <x v="219"/>
    <x v="6"/>
    <x v="24"/>
    <x v="6"/>
    <n v="1961"/>
    <n v="59"/>
    <x v="0"/>
    <x v="0"/>
    <x v="0"/>
    <x v="11"/>
    <s v="Not Available"/>
  </r>
  <r>
    <n v="45"/>
    <x v="155"/>
    <x v="93"/>
    <x v="108"/>
    <x v="150"/>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x v="5"/>
    <x v="220"/>
    <x v="6"/>
    <x v="41"/>
    <x v="5"/>
    <n v="2015"/>
    <n v="5"/>
    <x v="4"/>
    <x v="31"/>
    <x v="14"/>
    <x v="5"/>
    <s v="Unilever, Procter &amp; Gamble, Henkel"/>
  </r>
  <r>
    <n v="428"/>
    <x v="164"/>
    <x v="82"/>
    <x v="108"/>
    <x v="145"/>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re five years old._x000a_Working with end-users to gather and define/refine functional requirements_x000a_Producing project documentation –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x v="1"/>
    <x v="221"/>
    <x v="1"/>
    <x v="9"/>
    <x v="1"/>
    <n v="1973"/>
    <n v="47"/>
    <x v="4"/>
    <x v="48"/>
    <x v="4"/>
    <x v="8"/>
    <s v="Not Available"/>
  </r>
  <r>
    <n v="629"/>
    <x v="164"/>
    <x v="82"/>
    <x v="108"/>
    <x v="145"/>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re five years old._x000a_Working with end-users to gather and define/refine functional requirements_x000a_Producing project documentation –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x v="1"/>
    <x v="221"/>
    <x v="16"/>
    <x v="9"/>
    <x v="1"/>
    <n v="1973"/>
    <n v="47"/>
    <x v="4"/>
    <x v="48"/>
    <x v="4"/>
    <x v="8"/>
    <s v="Not Available"/>
  </r>
  <r>
    <n v="852"/>
    <x v="164"/>
    <x v="82"/>
    <x v="108"/>
    <x v="145"/>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re five years old._x000a_Working with end-users to gather and define/refine functional requirements_x000a_Producing project documentation –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x v="1"/>
    <x v="221"/>
    <x v="16"/>
    <x v="9"/>
    <x v="1"/>
    <n v="1973"/>
    <n v="47"/>
    <x v="4"/>
    <x v="48"/>
    <x v="4"/>
    <x v="8"/>
    <s v="Not Available"/>
  </r>
  <r>
    <n v="948"/>
    <x v="72"/>
    <x v="86"/>
    <x v="108"/>
    <x v="140"/>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 write sophisticated and optimized queries against large databases_x000a_Python – create efficient and scalable pipelines and solutions_x000a_Business Acumen – understand the questions we are trying to answer through data_x000a_Problem Solving – apply structured methods to analyze problems and develop solutions_x000a_Communication – explain technical concepts clearly and concisely_x000a_Relationships –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x v="12"/>
    <x v="222"/>
    <x v="1"/>
    <x v="7"/>
    <x v="6"/>
    <n v="2011"/>
    <n v="9"/>
    <x v="0"/>
    <x v="11"/>
    <x v="6"/>
    <x v="1"/>
    <s v="Belly, SpotOn"/>
  </r>
  <r>
    <n v="901"/>
    <x v="38"/>
    <x v="68"/>
    <x v="108"/>
    <x v="151"/>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x v="5"/>
    <x v="223"/>
    <x v="5"/>
    <x v="1"/>
    <x v="0"/>
    <n v="-1"/>
    <s v="Not Available"/>
    <x v="0"/>
    <x v="8"/>
    <x v="6"/>
    <x v="6"/>
    <s v="Not Available"/>
  </r>
  <r>
    <n v="153"/>
    <x v="165"/>
    <x v="94"/>
    <x v="109"/>
    <x v="152"/>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x v="25"/>
    <x v="224"/>
    <x v="16"/>
    <x v="7"/>
    <x v="2"/>
    <n v="1971"/>
    <n v="49"/>
    <x v="0"/>
    <x v="31"/>
    <x v="14"/>
    <x v="7"/>
    <s v="The Nature's Bounty Co., Schiff Nutrition International"/>
  </r>
  <r>
    <n v="653"/>
    <x v="166"/>
    <x v="83"/>
    <x v="109"/>
    <x v="143"/>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x v="9"/>
    <x v="146"/>
    <x v="16"/>
    <x v="9"/>
    <x v="6"/>
    <n v="2008"/>
    <n v="12"/>
    <x v="0"/>
    <x v="8"/>
    <x v="6"/>
    <x v="3"/>
    <s v="Not Available"/>
  </r>
  <r>
    <n v="881"/>
    <x v="166"/>
    <x v="83"/>
    <x v="109"/>
    <x v="143"/>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x v="9"/>
    <x v="146"/>
    <x v="7"/>
    <x v="9"/>
    <x v="6"/>
    <n v="2008"/>
    <n v="12"/>
    <x v="0"/>
    <x v="8"/>
    <x v="6"/>
    <x v="3"/>
    <s v="Not Available"/>
  </r>
  <r>
    <n v="622"/>
    <x v="73"/>
    <x v="86"/>
    <x v="109"/>
    <x v="145"/>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x v="6"/>
    <x v="225"/>
    <x v="5"/>
    <x v="10"/>
    <x v="1"/>
    <n v="1954"/>
    <n v="66"/>
    <x v="4"/>
    <x v="16"/>
    <x v="8"/>
    <x v="1"/>
    <s v="Harris, Fibertek"/>
  </r>
  <r>
    <n v="840"/>
    <x v="73"/>
    <x v="86"/>
    <x v="109"/>
    <x v="145"/>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x v="6"/>
    <x v="225"/>
    <x v="3"/>
    <x v="10"/>
    <x v="1"/>
    <n v="1954"/>
    <n v="66"/>
    <x v="4"/>
    <x v="16"/>
    <x v="8"/>
    <x v="1"/>
    <s v="Harris, Fibertek"/>
  </r>
  <r>
    <n v="1"/>
    <x v="167"/>
    <x v="80"/>
    <x v="109"/>
    <x v="140"/>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 Develops predictive and prescriptive analytic models in support of the organization’s clinical, operations and business initiatives and priorities._x000a_• Deploys solutions so that they provide actionable insights to the organization and are embedded or integrated with application systems_x000a_• Supports and drives analytic efforts designed around organization’s strategic priorities and clinical/business problems_x000a_• Works in a team to drive disruptive innovation, which may translate into improved quality of care, clinical outcomes, reduced costs, temporal efficiencies and process improvements._x000a_• Builds and extends our analytics portfolio supported by robust documentation_x000a_• Works with autonomy to find solutions to complex problems using open source tools and in-house development_x000a_• Stays abreast of state-of-the-art literature in the fields of operations research, statistical modeling, statistical process control and mathematical optimization_x000a_• Creates, communicates, and manages the project plans and other required project documentation and provides updates to leadership as necessary_x000a_• Develops and maintains relationships with business, IT and clinical leaders and stakeholders across the enterprise to facilitate collaboration and effective communication_x000a_• Works with the analytics team and clinical/business stakeholders to develop pilots so that they may be tested and validated in pilot settings_x000a_• Performs analysis to evaluate primary and secondary objectives from such pilots_x000a_• Assists leadership with strategies for scaling successful projects across the organization and enhances the analytics applications based on feedback from end-users and clinical/business consumers_x000a_• Assists leadership with dissemination of success stories (and failures) in an effort to increase analytics literacy and adoption across the organization._x000a__x000a_What You Need to Be Successful:_x000a__x000a_III. Education and Experience_x000a__x000a_• Master’s or higher degree (may be substituted by relevant work experience) in applied mathematics, physics, computer science, engineering, statistics or a related field_x000a_• 3+ years of Mathematical Optimization, Machine Learning, Predictive Analytics and Algorithm Development experience (experience with tools such as WEKA, RapidMiner, R. Python or other open source tools strongly desired)_x000a_• Strong development skills in two or more of the following: C/C++, C#, Python, Java_x000a_• Combining analytic methods with advanced data visualizations_x000a_• Expert ability to breakdown and clearly define problems_x000a_• Experience with Natural Language Processing preferred_x000a__x000a_IV. Knowledge, Skills and Abilities_x000a__x000a_• Proven communications skills – Effective at working independently and in collaboration with other staff members. Capable of clearly presenting findings orally, in writing, or through graphics._x000a_• Proven analytical skills – Able to compare, contrast, and validate work with keen attention to detail. Skilled in working with “real world” data including scrubbing, transformation, and imputation._x000a_• Proven problem solving skills – Able to plan work, set clear direction, and coordinate own tasks in a fast-paced multidisciplinary environment. Expert at triaging issues, identifying data anomalies, and debugging software._x000a_• Design and prototype new application functionality for our products._x000a_• Change oriented – actively generates process improvements; supports and drives change, and confronts difficult circumstances in creative ways_x000a_• Effective communicator and change agent_x000a_• Ability to prioritize the tasks of the project timeline to achieve the desired results_x000a_• Strong analytic and problem solving skills_x000a_•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x v="5"/>
    <x v="226"/>
    <x v="17"/>
    <x v="24"/>
    <x v="3"/>
    <n v="1984"/>
    <n v="36"/>
    <x v="9"/>
    <x v="1"/>
    <x v="1"/>
    <x v="5"/>
    <s v="Not Available"/>
  </r>
  <r>
    <n v="41"/>
    <x v="146"/>
    <x v="95"/>
    <x v="109"/>
    <x v="146"/>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x v="9"/>
    <x v="227"/>
    <x v="5"/>
    <x v="7"/>
    <x v="6"/>
    <n v="2008"/>
    <n v="12"/>
    <x v="0"/>
    <x v="8"/>
    <x v="6"/>
    <x v="4"/>
    <s v="BrowserStack, Selenium Master, Perfecto Mobile"/>
  </r>
  <r>
    <n v="254"/>
    <x v="38"/>
    <x v="85"/>
    <x v="109"/>
    <x v="151"/>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x v="1"/>
    <x v="228"/>
    <x v="1"/>
    <x v="24"/>
    <x v="3"/>
    <n v="1995"/>
    <n v="25"/>
    <x v="4"/>
    <x v="16"/>
    <x v="8"/>
    <x v="2"/>
    <s v="Boeing, Northrop Grumman, Raytheon"/>
  </r>
  <r>
    <n v="341"/>
    <x v="38"/>
    <x v="74"/>
    <x v="109"/>
    <x v="136"/>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x v="11"/>
    <x v="229"/>
    <x v="0"/>
    <x v="34"/>
    <x v="3"/>
    <n v="1997"/>
    <n v="23"/>
    <x v="4"/>
    <x v="8"/>
    <x v="6"/>
    <x v="3"/>
    <s v="Infosys, Accenture, Capgemini"/>
  </r>
  <r>
    <n v="707"/>
    <x v="168"/>
    <x v="96"/>
    <x v="110"/>
    <x v="144"/>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2"/>
    <x v="203"/>
    <x v="16"/>
    <x v="16"/>
    <x v="3"/>
    <n v="1830"/>
    <n v="190"/>
    <x v="4"/>
    <x v="0"/>
    <x v="0"/>
    <x v="2"/>
    <s v="Pfizer, AstraZeneca, Merck"/>
  </r>
  <r>
    <n v="950"/>
    <x v="168"/>
    <x v="96"/>
    <x v="110"/>
    <x v="144"/>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2"/>
    <x v="203"/>
    <x v="2"/>
    <x v="16"/>
    <x v="3"/>
    <n v="1830"/>
    <n v="190"/>
    <x v="4"/>
    <x v="0"/>
    <x v="0"/>
    <x v="2"/>
    <s v="Pfizer, AstraZeneca, Merck"/>
  </r>
  <r>
    <n v="588"/>
    <x v="38"/>
    <x v="80"/>
    <x v="110"/>
    <x v="145"/>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x v="6"/>
    <x v="230"/>
    <x v="2"/>
    <x v="8"/>
    <x v="6"/>
    <n v="2007"/>
    <n v="13"/>
    <x v="0"/>
    <x v="28"/>
    <x v="4"/>
    <x v="1"/>
    <s v="Fundera, Bond Street, OnDeck"/>
  </r>
  <r>
    <n v="19"/>
    <x v="38"/>
    <x v="95"/>
    <x v="110"/>
    <x v="140"/>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6"/>
    <x v="189"/>
    <x v="0"/>
    <x v="1"/>
    <x v="1"/>
    <n v="1915"/>
    <n v="105"/>
    <x v="2"/>
    <x v="5"/>
    <x v="5"/>
    <x v="8"/>
    <s v="Not Available"/>
  </r>
  <r>
    <n v="263"/>
    <x v="38"/>
    <x v="95"/>
    <x v="110"/>
    <x v="140"/>
    <s v="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x v="5"/>
    <x v="231"/>
    <x v="35"/>
    <x v="9"/>
    <x v="0"/>
    <n v="1992"/>
    <n v="28"/>
    <x v="0"/>
    <x v="18"/>
    <x v="7"/>
    <x v="0"/>
    <s v="Not Available"/>
  </r>
  <r>
    <n v="281"/>
    <x v="38"/>
    <x v="85"/>
    <x v="110"/>
    <x v="153"/>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s resume is evaluated against a strict set of requirements defined by the government client. For a candidate to be found “minimally qualified”,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x v="11"/>
    <x v="232"/>
    <x v="5"/>
    <x v="10"/>
    <x v="6"/>
    <n v="2019"/>
    <n v="1"/>
    <x v="0"/>
    <x v="8"/>
    <x v="6"/>
    <x v="11"/>
    <s v="Not Available"/>
  </r>
  <r>
    <n v="470"/>
    <x v="169"/>
    <x v="97"/>
    <x v="111"/>
    <x v="154"/>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_x000a__x000a_Apply Now!"/>
    <x v="25"/>
    <x v="233"/>
    <x v="9"/>
    <x v="26"/>
    <x v="2"/>
    <n v="2015"/>
    <n v="5"/>
    <x v="0"/>
    <x v="0"/>
    <x v="0"/>
    <x v="3"/>
    <s v="Not Available"/>
  </r>
  <r>
    <n v="699"/>
    <x v="169"/>
    <x v="97"/>
    <x v="111"/>
    <x v="154"/>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_x000a__x000a_Apply Now!"/>
    <x v="25"/>
    <x v="233"/>
    <x v="2"/>
    <x v="26"/>
    <x v="2"/>
    <n v="2015"/>
    <n v="5"/>
    <x v="0"/>
    <x v="0"/>
    <x v="0"/>
    <x v="3"/>
    <s v="Not Available"/>
  </r>
  <r>
    <n v="941"/>
    <x v="169"/>
    <x v="97"/>
    <x v="111"/>
    <x v="154"/>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_x000a__x000a_Apply Now!"/>
    <x v="25"/>
    <x v="233"/>
    <x v="2"/>
    <x v="26"/>
    <x v="2"/>
    <n v="2015"/>
    <n v="5"/>
    <x v="0"/>
    <x v="0"/>
    <x v="0"/>
    <x v="3"/>
    <s v="Not Available"/>
  </r>
  <r>
    <n v="179"/>
    <x v="72"/>
    <x v="83"/>
    <x v="111"/>
    <x v="144"/>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x v="12"/>
    <x v="234"/>
    <x v="12"/>
    <x v="0"/>
    <x v="0"/>
    <n v="2005"/>
    <n v="15"/>
    <x v="0"/>
    <x v="11"/>
    <x v="6"/>
    <x v="3"/>
    <s v="Not Available"/>
  </r>
  <r>
    <n v="262"/>
    <x v="72"/>
    <x v="83"/>
    <x v="111"/>
    <x v="144"/>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x v="12"/>
    <x v="234"/>
    <x v="12"/>
    <x v="0"/>
    <x v="0"/>
    <n v="2005"/>
    <n v="15"/>
    <x v="0"/>
    <x v="11"/>
    <x v="6"/>
    <x v="3"/>
    <s v="Not Available"/>
  </r>
  <r>
    <n v="113"/>
    <x v="38"/>
    <x v="82"/>
    <x v="111"/>
    <x v="143"/>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x v="8"/>
    <x v="235"/>
    <x v="2"/>
    <x v="8"/>
    <x v="1"/>
    <n v="1992"/>
    <n v="28"/>
    <x v="0"/>
    <x v="22"/>
    <x v="7"/>
    <x v="3"/>
    <s v="COPS Monitoring, National Monitoring Center, Affiliated Monitoring"/>
  </r>
  <r>
    <n v="811"/>
    <x v="170"/>
    <x v="82"/>
    <x v="111"/>
    <x v="143"/>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x v="27"/>
    <x v="236"/>
    <x v="12"/>
    <x v="7"/>
    <x v="1"/>
    <n v="2002"/>
    <n v="18"/>
    <x v="0"/>
    <x v="49"/>
    <x v="10"/>
    <x v="3"/>
    <s v="Not Available"/>
  </r>
  <r>
    <n v="26"/>
    <x v="171"/>
    <x v="80"/>
    <x v="111"/>
    <x v="142"/>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6"/>
    <x v="29"/>
    <x v="30"/>
    <x v="8"/>
    <x v="3"/>
    <n v="1849"/>
    <n v="171"/>
    <x v="4"/>
    <x v="0"/>
    <x v="0"/>
    <x v="2"/>
    <s v="Not Available"/>
  </r>
  <r>
    <n v="284"/>
    <x v="171"/>
    <x v="80"/>
    <x v="111"/>
    <x v="142"/>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6"/>
    <x v="29"/>
    <x v="1"/>
    <x v="8"/>
    <x v="3"/>
    <n v="1849"/>
    <n v="171"/>
    <x v="4"/>
    <x v="0"/>
    <x v="0"/>
    <x v="2"/>
    <s v="Not Available"/>
  </r>
  <r>
    <n v="896"/>
    <x v="172"/>
    <x v="80"/>
    <x v="111"/>
    <x v="142"/>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s/Master’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x v="13"/>
    <x v="96"/>
    <x v="16"/>
    <x v="8"/>
    <x v="2"/>
    <n v="1999"/>
    <n v="21"/>
    <x v="4"/>
    <x v="9"/>
    <x v="6"/>
    <x v="8"/>
    <s v="Oracle"/>
  </r>
  <r>
    <n v="488"/>
    <x v="55"/>
    <x v="68"/>
    <x v="111"/>
    <x v="140"/>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x v="29"/>
    <x v="237"/>
    <x v="20"/>
    <x v="8"/>
    <x v="6"/>
    <n v="2010"/>
    <n v="10"/>
    <x v="0"/>
    <x v="25"/>
    <x v="10"/>
    <x v="1"/>
    <s v="YOOX NET-A-PORTER GROUP, Farfetch, MATCHESFASHION"/>
  </r>
  <r>
    <n v="726"/>
    <x v="55"/>
    <x v="68"/>
    <x v="111"/>
    <x v="140"/>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x v="29"/>
    <x v="237"/>
    <x v="16"/>
    <x v="8"/>
    <x v="6"/>
    <n v="2010"/>
    <n v="10"/>
    <x v="0"/>
    <x v="25"/>
    <x v="10"/>
    <x v="1"/>
    <s v="YOOX NET-A-PORTER GROUP, Farfetch, MATCHESFASHION"/>
  </r>
  <r>
    <n v="116"/>
    <x v="173"/>
    <x v="68"/>
    <x v="111"/>
    <x v="140"/>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x v="13"/>
    <x v="238"/>
    <x v="2"/>
    <x v="8"/>
    <x v="2"/>
    <n v="2015"/>
    <n v="5"/>
    <x v="5"/>
    <x v="50"/>
    <x v="9"/>
    <x v="3"/>
    <s v="General Assembly, Kaplan University, Ironhack"/>
  </r>
  <r>
    <n v="492"/>
    <x v="174"/>
    <x v="47"/>
    <x v="111"/>
    <x v="121"/>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x v="5"/>
    <x v="239"/>
    <x v="5"/>
    <x v="13"/>
    <x v="1"/>
    <n v="1981"/>
    <n v="39"/>
    <x v="4"/>
    <x v="1"/>
    <x v="1"/>
    <x v="3"/>
    <s v="Not Available"/>
  </r>
  <r>
    <n v="736"/>
    <x v="174"/>
    <x v="47"/>
    <x v="111"/>
    <x v="121"/>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x v="5"/>
    <x v="239"/>
    <x v="1"/>
    <x v="13"/>
    <x v="1"/>
    <n v="1981"/>
    <n v="39"/>
    <x v="4"/>
    <x v="1"/>
    <x v="1"/>
    <x v="3"/>
    <s v="Not Available"/>
  </r>
  <r>
    <n v="759"/>
    <x v="72"/>
    <x v="87"/>
    <x v="112"/>
    <x v="155"/>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x v="26"/>
    <x v="240"/>
    <x v="34"/>
    <x v="7"/>
    <x v="1"/>
    <n v="1972"/>
    <n v="48"/>
    <x v="0"/>
    <x v="5"/>
    <x v="5"/>
    <x v="8"/>
    <s v="Liberty Mutual Insurance, EMPLOYERS, Travelers"/>
  </r>
  <r>
    <n v="70"/>
    <x v="38"/>
    <x v="82"/>
    <x v="112"/>
    <x v="156"/>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x v="0"/>
    <x v="241"/>
    <x v="16"/>
    <x v="5"/>
    <x v="3"/>
    <n v="1948"/>
    <n v="72"/>
    <x v="4"/>
    <x v="51"/>
    <x v="10"/>
    <x v="9"/>
    <s v="REI, Academy Sports + Outdoors, Cabela's"/>
  </r>
  <r>
    <n v="797"/>
    <x v="38"/>
    <x v="82"/>
    <x v="112"/>
    <x v="156"/>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x v="0"/>
    <x v="241"/>
    <x v="1"/>
    <x v="5"/>
    <x v="3"/>
    <n v="1948"/>
    <n v="72"/>
    <x v="4"/>
    <x v="51"/>
    <x v="10"/>
    <x v="9"/>
    <s v="REI, Academy Sports + Outdoors, Cabela's"/>
  </r>
  <r>
    <n v="493"/>
    <x v="72"/>
    <x v="82"/>
    <x v="112"/>
    <x v="156"/>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x v="16"/>
    <x v="242"/>
    <x v="16"/>
    <x v="3"/>
    <x v="0"/>
    <n v="2004"/>
    <n v="16"/>
    <x v="0"/>
    <x v="8"/>
    <x v="6"/>
    <x v="3"/>
    <s v="Not Available"/>
  </r>
  <r>
    <n v="743"/>
    <x v="72"/>
    <x v="82"/>
    <x v="112"/>
    <x v="156"/>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x v="16"/>
    <x v="242"/>
    <x v="16"/>
    <x v="3"/>
    <x v="0"/>
    <n v="2004"/>
    <n v="16"/>
    <x v="0"/>
    <x v="8"/>
    <x v="6"/>
    <x v="3"/>
    <s v="Not Available"/>
  </r>
  <r>
    <n v="808"/>
    <x v="175"/>
    <x v="96"/>
    <x v="113"/>
    <x v="155"/>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x v="3"/>
    <x v="243"/>
    <x v="16"/>
    <x v="8"/>
    <x v="6"/>
    <n v="2008"/>
    <n v="12"/>
    <x v="0"/>
    <x v="11"/>
    <x v="6"/>
    <x v="3"/>
    <s v="Not Available"/>
  </r>
  <r>
    <n v="624"/>
    <x v="38"/>
    <x v="95"/>
    <x v="113"/>
    <x v="157"/>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x v="1"/>
    <x v="244"/>
    <x v="14"/>
    <x v="10"/>
    <x v="6"/>
    <n v="2006"/>
    <n v="14"/>
    <x v="0"/>
    <x v="8"/>
    <x v="6"/>
    <x v="11"/>
    <s v="Not Available"/>
  </r>
  <r>
    <n v="841"/>
    <x v="38"/>
    <x v="95"/>
    <x v="113"/>
    <x v="157"/>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x v="1"/>
    <x v="244"/>
    <x v="12"/>
    <x v="10"/>
    <x v="6"/>
    <n v="2006"/>
    <n v="14"/>
    <x v="0"/>
    <x v="8"/>
    <x v="6"/>
    <x v="11"/>
    <s v="Not Available"/>
  </r>
  <r>
    <n v="96"/>
    <x v="38"/>
    <x v="95"/>
    <x v="114"/>
    <x v="143"/>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s innovative R1 technology powers every touch, movement and decision for the world’s largest companies resulting in superior net margins, controls and sell-through._x000a__x000a_goTRG has processed and sold 35 million units with a retail value of over $2.3 billion in the last year. 100,000 SKU’s are simultaneously listed on 22 marketplaces with a retail value of over $100 million. R1 has collected and curated data for over 38 million UPC’s from over 50 marketplaces in the last year."/>
    <x v="9"/>
    <x v="245"/>
    <x v="34"/>
    <x v="27"/>
    <x v="1"/>
    <n v="2008"/>
    <n v="12"/>
    <x v="0"/>
    <x v="9"/>
    <x v="6"/>
    <x v="1"/>
    <s v="Not Available"/>
  </r>
  <r>
    <n v="299"/>
    <x v="38"/>
    <x v="82"/>
    <x v="115"/>
    <x v="158"/>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x v="13"/>
    <x v="246"/>
    <x v="1"/>
    <x v="4"/>
    <x v="4"/>
    <n v="2010"/>
    <n v="10"/>
    <x v="0"/>
    <x v="18"/>
    <x v="7"/>
    <x v="3"/>
    <s v="Not Available"/>
  </r>
  <r>
    <n v="102"/>
    <x v="176"/>
    <x v="95"/>
    <x v="115"/>
    <x v="156"/>
    <s v="What We'll Bring:_x000a__x000a_What We'll Bring:_x000a__x000a_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_x000a__x000a_Come be a part of our team – you’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x v="12"/>
    <x v="67"/>
    <x v="27"/>
    <x v="9"/>
    <x v="5"/>
    <n v="1968"/>
    <n v="52"/>
    <x v="4"/>
    <x v="12"/>
    <x v="4"/>
    <x v="7"/>
    <s v="Not Available"/>
  </r>
  <r>
    <n v="11"/>
    <x v="38"/>
    <x v="95"/>
    <x v="115"/>
    <x v="156"/>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5"/>
    <x v="211"/>
    <x v="12"/>
    <x v="10"/>
    <x v="5"/>
    <n v="1968"/>
    <n v="52"/>
    <x v="4"/>
    <x v="13"/>
    <x v="7"/>
    <x v="7"/>
    <s v="Not Available"/>
  </r>
  <r>
    <n v="152"/>
    <x v="38"/>
    <x v="95"/>
    <x v="115"/>
    <x v="156"/>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x v="3"/>
    <x v="247"/>
    <x v="4"/>
    <x v="4"/>
    <x v="2"/>
    <n v="1958"/>
    <n v="62"/>
    <x v="0"/>
    <x v="10"/>
    <x v="4"/>
    <x v="1"/>
    <s v="USAA, Navy Federal Credit Union, Raymond James Financial"/>
  </r>
  <r>
    <n v="158"/>
    <x v="38"/>
    <x v="95"/>
    <x v="115"/>
    <x v="156"/>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5"/>
    <x v="211"/>
    <x v="16"/>
    <x v="10"/>
    <x v="5"/>
    <n v="1968"/>
    <n v="52"/>
    <x v="4"/>
    <x v="13"/>
    <x v="7"/>
    <x v="7"/>
    <s v="Not Available"/>
  </r>
  <r>
    <n v="556"/>
    <x v="38"/>
    <x v="68"/>
    <x v="115"/>
    <x v="143"/>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x v="8"/>
    <x v="248"/>
    <x v="3"/>
    <x v="7"/>
    <x v="0"/>
    <n v="2010"/>
    <n v="10"/>
    <x v="0"/>
    <x v="6"/>
    <x v="6"/>
    <x v="3"/>
    <s v="Not Available"/>
  </r>
  <r>
    <n v="266"/>
    <x v="177"/>
    <x v="98"/>
    <x v="116"/>
    <x v="159"/>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x v="13"/>
    <x v="249"/>
    <x v="10"/>
    <x v="36"/>
    <x v="2"/>
    <n v="1981"/>
    <n v="39"/>
    <x v="0"/>
    <x v="52"/>
    <x v="20"/>
    <x v="3"/>
    <s v="Old Dominion Freight, Pitt Ohio Express"/>
  </r>
  <r>
    <n v="631"/>
    <x v="72"/>
    <x v="89"/>
    <x v="116"/>
    <x v="154"/>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x v="5"/>
    <x v="250"/>
    <x v="4"/>
    <x v="7"/>
    <x v="1"/>
    <n v="2002"/>
    <n v="18"/>
    <x v="0"/>
    <x v="8"/>
    <x v="6"/>
    <x v="7"/>
    <s v="World Wide Technology, Presidio, Optiv"/>
  </r>
  <r>
    <n v="853"/>
    <x v="72"/>
    <x v="89"/>
    <x v="116"/>
    <x v="154"/>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x v="5"/>
    <x v="250"/>
    <x v="4"/>
    <x v="7"/>
    <x v="1"/>
    <n v="2002"/>
    <n v="18"/>
    <x v="0"/>
    <x v="8"/>
    <x v="6"/>
    <x v="7"/>
    <s v="World Wide Technology, Presidio, Optiv"/>
  </r>
  <r>
    <n v="23"/>
    <x v="38"/>
    <x v="80"/>
    <x v="116"/>
    <x v="160"/>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_x000a__x000a_Key Job Functions_x000a__x000a_•Develop a complete understanding of our business problems and how we use data to solve them_x000a_•Parse, standardize, and analyze large volumes of data_x000a_•Work closely with Data and Application Development teams to create or update products in an on demand environment_x000a_•Help to align products and processes to the strategy of the company and the problems of our clients_x000a_•Focus on continuous improvement and understand the gaps in the data and capabilities of the products we deliver_x000a_•Create visualizations for use in analyzing/developing data and to provide and present results to other areas of the company_x000a_•Identify and understand the needs of data projects, and to research and apply creative solutions using new or existing processes/software_x000a_•Create original documents that describe project specifications, logic flow and data analysis findings_x000a_•Work with various file formats such as ASCII, flat and comma delimited to identify issues, develop data, and perform analysis_x000a__x000a_Required Qualifications_x000a__x000a_•Bachelor’s Degree in Statistics, Mathematics, Computer Science or a related quantitative discipline_x000a_•Proven experience with data mining_x000a_•Experience programming VB6/VBA (Microsoft Access, Excel)_x000a_•Experience with Statistical Algorithms including Boosting, Clustering and Regression_x000a_•Detail oriented- Proven ability to “get it right” the first time when updating data, developing program code, and writing documents_x000a__x000a_Preferred Qualifications_x000a__x000a_•Master’s Degree in Statistics, Mathematics, Computer Science or a related quantitative discipline_x000a_•At least 2 years of experience in advanced analytics_x000a_•Experience working with big data_x000a_•Strong critical thinking and communication skills for explaining algorithms and processes to stakeholders_x000a_•Familiarity with data fundamentals including SQL_x000a__x000a_Bonus Skills_x000a__x000a_•Knowledge of Python or Tableau_x000a__x000a_Additional Competencies_x000a_•Self-Directed_x000a_•Problem Solving_x000a_•Interpersonal Skills_x000a_•Strong Written and Verbal Communication Skills_x000a_•Accuracy/Attention to Detail_x000a_•Adaptability_x000a_•Dependability"/>
    <x v="13"/>
    <x v="251"/>
    <x v="16"/>
    <x v="6"/>
    <x v="0"/>
    <n v="1935"/>
    <n v="85"/>
    <x v="2"/>
    <x v="39"/>
    <x v="20"/>
    <x v="0"/>
    <s v="Not Available"/>
  </r>
  <r>
    <n v="285"/>
    <x v="38"/>
    <x v="80"/>
    <x v="116"/>
    <x v="160"/>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_x000a__x000a_Key Job Functions_x000a__x000a_•Develop a complete understanding of our business problems and how we use data to solve them_x000a_•Parse, standardize, and analyze large volumes of data_x000a_•Work closely with Data and Application Development teams to create or update products in an on demand environment_x000a_•Help to align products and processes to the strategy of the company and the problems of our clients_x000a_•Focus on continuous improvement and understand the gaps in the data and capabilities of the products we deliver_x000a_•Create visualizations for use in analyzing/developing data and to provide and present results to other areas of the company_x000a_•Identify and understand the needs of data projects, and to research and apply creative solutions using new or existing processes/software_x000a_•Create original documents that describe project specifications, logic flow and data analysis findings_x000a_•Work with various file formats such as ASCII, flat and comma delimited to identify issues, develop data, and perform analysis_x000a__x000a_Required Qualifications_x000a__x000a_•Bachelor’s Degree in Statistics, Mathematics, Computer Science or a related quantitative discipline_x000a_•Proven experience with data mining_x000a_•Experience programming VB6/VBA (Microsoft Access, Excel)_x000a_•Experience with Statistical Algorithms including Boosting, Clustering and Regression_x000a_•Detail oriented- Proven ability to “get it right” the first time when updating data, developing program code, and writing documents_x000a__x000a_Preferred Qualifications_x000a__x000a_•Master’s Degree in Statistics, Mathematics, Computer Science or a related quantitative discipline_x000a_•At least 2 years of experience in advanced analytics_x000a_•Experience working with big data_x000a_•Strong critical thinking and communication skills for explaining algorithms and processes to stakeholders_x000a_•Familiarity with data fundamentals including SQL_x000a__x000a_Bonus Skills_x000a__x000a_•Knowledge of Python or Tableau_x000a__x000a_Additional Competencies_x000a_•Self-Directed_x000a_•Problem Solving_x000a_•Interpersonal Skills_x000a_•Strong Written and Verbal Communication Skills_x000a_•Accuracy/Attention to Detail_x000a_•Adaptability_x000a_•Dependability"/>
    <x v="13"/>
    <x v="251"/>
    <x v="1"/>
    <x v="6"/>
    <x v="0"/>
    <n v="1935"/>
    <n v="85"/>
    <x v="2"/>
    <x v="39"/>
    <x v="20"/>
    <x v="0"/>
    <s v="Not Available"/>
  </r>
  <r>
    <n v="29"/>
    <x v="178"/>
    <x v="80"/>
    <x v="116"/>
    <x v="160"/>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x v="6"/>
    <x v="29"/>
    <x v="22"/>
    <x v="8"/>
    <x v="3"/>
    <n v="1849"/>
    <n v="171"/>
    <x v="4"/>
    <x v="0"/>
    <x v="0"/>
    <x v="2"/>
    <s v="Not Available"/>
  </r>
  <r>
    <n v="316"/>
    <x v="178"/>
    <x v="80"/>
    <x v="116"/>
    <x v="160"/>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x v="6"/>
    <x v="29"/>
    <x v="1"/>
    <x v="8"/>
    <x v="3"/>
    <n v="1849"/>
    <n v="171"/>
    <x v="4"/>
    <x v="0"/>
    <x v="0"/>
    <x v="2"/>
    <s v="Not Available"/>
  </r>
  <r>
    <n v="141"/>
    <x v="72"/>
    <x v="63"/>
    <x v="116"/>
    <x v="135"/>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x v="13"/>
    <x v="98"/>
    <x v="12"/>
    <x v="9"/>
    <x v="2"/>
    <n v="1993"/>
    <n v="27"/>
    <x v="4"/>
    <x v="32"/>
    <x v="15"/>
    <x v="5"/>
    <s v="UDR, AvalonBay Communities, Essex Property Trust"/>
  </r>
  <r>
    <n v="803"/>
    <x v="72"/>
    <x v="96"/>
    <x v="117"/>
    <x v="149"/>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s degree in computer science, information systems, health care business or equivalent experience required. Master’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x v="1"/>
    <x v="252"/>
    <x v="1"/>
    <x v="10"/>
    <x v="3"/>
    <n v="1899"/>
    <n v="121"/>
    <x v="2"/>
    <x v="1"/>
    <x v="1"/>
    <x v="7"/>
    <s v="Not Available"/>
  </r>
  <r>
    <n v="265"/>
    <x v="179"/>
    <x v="79"/>
    <x v="118"/>
    <x v="152"/>
    <s v="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x v="3"/>
    <x v="159"/>
    <x v="1"/>
    <x v="0"/>
    <x v="5"/>
    <n v="1958"/>
    <n v="62"/>
    <x v="2"/>
    <x v="3"/>
    <x v="3"/>
    <x v="7"/>
    <s v="Battelle, General Atomics, SAIC"/>
  </r>
  <r>
    <n v="80"/>
    <x v="155"/>
    <x v="97"/>
    <x v="119"/>
    <x v="161"/>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x v="7"/>
    <x v="253"/>
    <x v="1"/>
    <x v="7"/>
    <x v="1"/>
    <n v="1978"/>
    <n v="42"/>
    <x v="5"/>
    <x v="13"/>
    <x v="7"/>
    <x v="4"/>
    <s v="Not Available"/>
  </r>
  <r>
    <n v="125"/>
    <x v="72"/>
    <x v="90"/>
    <x v="119"/>
    <x v="162"/>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x v="5"/>
    <x v="254"/>
    <x v="33"/>
    <x v="12"/>
    <x v="6"/>
    <n v="2019"/>
    <n v="1"/>
    <x v="0"/>
    <x v="11"/>
    <x v="6"/>
    <x v="3"/>
    <s v="Zocdoc, Healthgrades"/>
  </r>
  <r>
    <n v="368"/>
    <x v="175"/>
    <x v="79"/>
    <x v="119"/>
    <x v="149"/>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Enterprise-wide transition to a unified and governed strategic BI Platform_x000a__x000a_·Expansion of Digital Operations footprint, and growing need for access to actionable data insights_x000a__x000a_·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Lead discussions with partner teams to elicit, define, and understand objectives, goals, and desired insights_x000a__x000a_·Provide subject matter expertise on the data needs for project deliveries, scope, acceptance, installation and deployment._x000a__x000a_·Interpret data, analyze results using statistical techniques and provide ongoing reports_x000a__x000a_·Develop and implement databases, data collection systems, data analytics and other strategies that optimize statistical efficiency and quality_x000a__x000a_·Acquire data from primary or secondary data sources and maintain databases/data systems_x000a__x000a_·Identify, analyze, and interpret trends or patterns in complex data sets_x000a__x000a_·Filter and clean data to locate and correct code problems_x000a__x000a_·Work with management to prioritize business and information needs_x000a__x000a_·Locate and define new process improvement opportunities_x000a__x000a_·Work with data partners to develop/ enhance data to gain required insights_x000a__x000a_·Design and develop dashboards and reports to visualize analysis results using BI tools_x000a__x000a_·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x v="2"/>
    <x v="36"/>
    <x v="1"/>
    <x v="0"/>
    <x v="5"/>
    <n v="1851"/>
    <n v="169"/>
    <x v="0"/>
    <x v="5"/>
    <x v="5"/>
    <x v="2"/>
    <s v="Not Available"/>
  </r>
  <r>
    <n v="148"/>
    <x v="38"/>
    <x v="79"/>
    <x v="119"/>
    <x v="149"/>
    <s v="Who We Are!_x000a__x000a_At Maven Wave, we are relentless in hiring the industry’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6"/>
    <x v="83"/>
    <x v="1"/>
    <x v="9"/>
    <x v="6"/>
    <n v="2008"/>
    <n v="12"/>
    <x v="0"/>
    <x v="7"/>
    <x v="7"/>
    <x v="4"/>
    <s v="Not Available"/>
  </r>
  <r>
    <n v="496"/>
    <x v="180"/>
    <x v="99"/>
    <x v="120"/>
    <x v="163"/>
    <s v="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re looking for someone who can be passionate about their job and have fun doing it, who will deliver results with integrity, and who enjoys finding ways to enhance the lives of others every day._x000a__x000a_We’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_x000a__x000a_Learn more:_x000a_Glassdoor_x000a_Careers_x000a_Veterans United is proud to be an EOE/ADA and Military-friendly employer."/>
    <x v="8"/>
    <x v="255"/>
    <x v="12"/>
    <x v="18"/>
    <x v="2"/>
    <n v="2002"/>
    <n v="18"/>
    <x v="0"/>
    <x v="28"/>
    <x v="4"/>
    <x v="3"/>
    <s v="Not Available"/>
  </r>
  <r>
    <n v="746"/>
    <x v="180"/>
    <x v="99"/>
    <x v="120"/>
    <x v="163"/>
    <s v="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re looking for someone who can be passionate about their job and have fun doing it, who will deliver results with integrity, and who enjoys finding ways to enhance the lives of others every day._x000a__x000a_We’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_x000a__x000a_Learn more:_x000a_Glassdoor_x000a_Careers_x000a_Veterans United is proud to be an EOE/ADA and Military-friendly employer."/>
    <x v="8"/>
    <x v="255"/>
    <x v="17"/>
    <x v="18"/>
    <x v="2"/>
    <n v="2002"/>
    <n v="18"/>
    <x v="0"/>
    <x v="28"/>
    <x v="4"/>
    <x v="3"/>
    <s v="Not Available"/>
  </r>
  <r>
    <n v="528"/>
    <x v="181"/>
    <x v="100"/>
    <x v="120"/>
    <x v="0"/>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x v="23"/>
    <x v="91"/>
    <x v="32"/>
    <x v="26"/>
    <x v="5"/>
    <n v="1875"/>
    <n v="145"/>
    <x v="0"/>
    <x v="31"/>
    <x v="14"/>
    <x v="2"/>
    <s v="Not Available"/>
  </r>
  <r>
    <n v="791"/>
    <x v="181"/>
    <x v="100"/>
    <x v="120"/>
    <x v="0"/>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x v="23"/>
    <x v="91"/>
    <x v="1"/>
    <x v="26"/>
    <x v="5"/>
    <n v="1875"/>
    <n v="145"/>
    <x v="0"/>
    <x v="31"/>
    <x v="14"/>
    <x v="2"/>
    <s v="Not Available"/>
  </r>
  <r>
    <n v="185"/>
    <x v="182"/>
    <x v="93"/>
    <x v="120"/>
    <x v="164"/>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x v="1"/>
    <x v="34"/>
    <x v="33"/>
    <x v="11"/>
    <x v="3"/>
    <n v="1781"/>
    <n v="239"/>
    <x v="4"/>
    <x v="0"/>
    <x v="0"/>
    <x v="2"/>
    <s v="Novartis, Baxter, Pfizer"/>
  </r>
  <r>
    <n v="273"/>
    <x v="182"/>
    <x v="93"/>
    <x v="120"/>
    <x v="164"/>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x v="1"/>
    <x v="34"/>
    <x v="4"/>
    <x v="11"/>
    <x v="3"/>
    <n v="1781"/>
    <n v="239"/>
    <x v="4"/>
    <x v="0"/>
    <x v="0"/>
    <x v="2"/>
    <s v="Novartis, Baxter, Pfizer"/>
  </r>
  <r>
    <n v="334"/>
    <x v="183"/>
    <x v="90"/>
    <x v="120"/>
    <x v="165"/>
    <s v="You’re not likely to find another company like Vermeer. Our people are from all walks of life in locations around the world, rolling up our sleeves and getting tough work done every day. Together. We’re a family-owned and operated company with an unmatched culture, one that is built on the belief that every Vermeer team member has real, personal impact – on our people, our customers and our world. Whoever you are and where you are in your career, Vermeer helps you be Equipped to Do More®.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x v="12"/>
    <x v="256"/>
    <x v="5"/>
    <x v="29"/>
    <x v="2"/>
    <n v="1948"/>
    <n v="72"/>
    <x v="0"/>
    <x v="40"/>
    <x v="14"/>
    <x v="7"/>
    <s v="Caterpillar, John Deere, CNH Industrial"/>
  </r>
  <r>
    <n v="512"/>
    <x v="184"/>
    <x v="79"/>
    <x v="120"/>
    <x v="148"/>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0"/>
    <x v="112"/>
    <x v="16"/>
    <x v="31"/>
    <x v="2"/>
    <n v="1965"/>
    <n v="55"/>
    <x v="3"/>
    <x v="34"/>
    <x v="16"/>
    <x v="8"/>
    <s v="Oak Ridge National Laboratory, National Renewable Energy Lab, Los Alamos National Laboratory"/>
  </r>
  <r>
    <n v="769"/>
    <x v="184"/>
    <x v="79"/>
    <x v="120"/>
    <x v="148"/>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0"/>
    <x v="112"/>
    <x v="32"/>
    <x v="31"/>
    <x v="2"/>
    <n v="1965"/>
    <n v="55"/>
    <x v="3"/>
    <x v="34"/>
    <x v="16"/>
    <x v="8"/>
    <s v="Oak Ridge National Laboratory, National Renewable Energy Lab, Los Alamos National Laboratory"/>
  </r>
  <r>
    <n v="130"/>
    <x v="185"/>
    <x v="79"/>
    <x v="120"/>
    <x v="148"/>
    <s v="We're leaders. Innovators. Perfectionists. Constantly improving our products and practices, with our customers always at the forefront of everything we do. We’re the largest family-owned, retail seed company in the country and we’re looking for qualified leaders like you to help us grow. When you join Beck’s, you join a family. And it’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x v="14"/>
    <x v="257"/>
    <x v="16"/>
    <x v="25"/>
    <x v="1"/>
    <n v="1937"/>
    <n v="83"/>
    <x v="0"/>
    <x v="53"/>
    <x v="23"/>
    <x v="4"/>
    <s v="Not Available"/>
  </r>
  <r>
    <n v="391"/>
    <x v="186"/>
    <x v="80"/>
    <x v="120"/>
    <x v="166"/>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1"/>
    <x v="161"/>
    <x v="16"/>
    <x v="7"/>
    <x v="2"/>
    <n v="1969"/>
    <n v="51"/>
    <x v="0"/>
    <x v="6"/>
    <x v="6"/>
    <x v="7"/>
    <s v="Pitney Bowes"/>
  </r>
  <r>
    <n v="550"/>
    <x v="186"/>
    <x v="80"/>
    <x v="120"/>
    <x v="166"/>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1"/>
    <x v="161"/>
    <x v="16"/>
    <x v="7"/>
    <x v="2"/>
    <n v="1969"/>
    <n v="51"/>
    <x v="0"/>
    <x v="6"/>
    <x v="6"/>
    <x v="7"/>
    <s v="Pitney Bowes"/>
  </r>
  <r>
    <n v="706"/>
    <x v="187"/>
    <x v="101"/>
    <x v="121"/>
    <x v="167"/>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x v="2"/>
    <x v="36"/>
    <x v="16"/>
    <x v="0"/>
    <x v="5"/>
    <n v="1851"/>
    <n v="169"/>
    <x v="0"/>
    <x v="5"/>
    <x v="5"/>
    <x v="2"/>
    <s v="Not Available"/>
  </r>
  <r>
    <n v="947"/>
    <x v="187"/>
    <x v="101"/>
    <x v="121"/>
    <x v="167"/>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x v="2"/>
    <x v="36"/>
    <x v="16"/>
    <x v="0"/>
    <x v="5"/>
    <n v="1851"/>
    <n v="169"/>
    <x v="0"/>
    <x v="5"/>
    <x v="5"/>
    <x v="2"/>
    <s v="Not Available"/>
  </r>
  <r>
    <n v="205"/>
    <x v="55"/>
    <x v="89"/>
    <x v="121"/>
    <x v="165"/>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normal,”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 Comprehensive Health Plan Options from Cigna upon the start of employment_x000a__x000a_• Pre-tax Flexible Spending and Health Savings Accounts_x000a__x000a_• 401K Plan from Vanguard upon the start of employment_x000a__x000a_• Extensive Benefits including Identity Theft, Legal and Pet insurance_x000a__x000a_• Work/Life Balance with generous time off starting in the first full year of employment_x000a__x000a_• Compensation Program including competitive salaries and bonus eligibility_x000a__x000a_• Comprehensive and on-going learning and training for sales, technology, and other associates_x000a__x000a_• On-Site Gym and Café with farm-to-table options in our Hamilton, NJ location_x000a__x000a_• Positive Work Environment that is open, bright, warm, friendly, and collaborative—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x v="26"/>
    <x v="258"/>
    <x v="5"/>
    <x v="12"/>
    <x v="6"/>
    <n v="2014"/>
    <n v="6"/>
    <x v="0"/>
    <x v="8"/>
    <x v="6"/>
    <x v="3"/>
    <s v="Not Available"/>
  </r>
  <r>
    <n v="325"/>
    <x v="55"/>
    <x v="89"/>
    <x v="121"/>
    <x v="165"/>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normal,”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 Comprehensive Health Plan Options from Cigna upon the start of employment_x000a__x000a_• Pre-tax Flexible Spending and Health Savings Accounts_x000a__x000a_• 401K Plan from Vanguard upon the start of employment_x000a__x000a_• Extensive Benefits including Identity Theft, Legal and Pet insurance_x000a__x000a_• Work/Life Balance with generous time off starting in the first full year of employment_x000a__x000a_• Compensation Program including competitive salaries and bonus eligibility_x000a__x000a_• Comprehensive and on-going learning and training for sales, technology, and other associates_x000a__x000a_• On-Site Gym and Café with farm-to-table options in our Hamilton, NJ location_x000a__x000a_• Positive Work Environment that is open, bright, warm, friendly, and collaborative—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x v="26"/>
    <x v="258"/>
    <x v="1"/>
    <x v="12"/>
    <x v="6"/>
    <n v="2014"/>
    <n v="6"/>
    <x v="0"/>
    <x v="8"/>
    <x v="6"/>
    <x v="3"/>
    <s v="Not Available"/>
  </r>
  <r>
    <n v="91"/>
    <x v="146"/>
    <x v="89"/>
    <x v="121"/>
    <x v="165"/>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_x000a__x000a_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_x000a__x000a_And if that’s not enough, Productive Edge has been featured as one of Chicago’s 101 Best and Brightest Companies to Work For, included in Crain’s Fast 50, and is a regular on Inc. 5000."/>
    <x v="13"/>
    <x v="201"/>
    <x v="1"/>
    <x v="9"/>
    <x v="0"/>
    <n v="2008"/>
    <n v="12"/>
    <x v="0"/>
    <x v="6"/>
    <x v="6"/>
    <x v="0"/>
    <s v="Numerator, Rise Interactive, Salom"/>
  </r>
  <r>
    <n v="582"/>
    <x v="38"/>
    <x v="82"/>
    <x v="121"/>
    <x v="148"/>
    <s v="Who we are:_x000a__x000a__x000a_automotiveMastermind currently provides U.S. automotive dealers with AI/behavior prediction analytics software and marketing solutions that improve the vehicle purchase process and results. The company’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x v="11"/>
    <x v="259"/>
    <x v="1"/>
    <x v="16"/>
    <x v="3"/>
    <n v="2016"/>
    <n v="4"/>
    <x v="4"/>
    <x v="7"/>
    <x v="7"/>
    <x v="5"/>
    <s v="Thomson Reuters, International Data Group"/>
  </r>
  <r>
    <n v="357"/>
    <x v="72"/>
    <x v="93"/>
    <x v="122"/>
    <x v="168"/>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x v="14"/>
    <x v="260"/>
    <x v="33"/>
    <x v="10"/>
    <x v="1"/>
    <n v="1982"/>
    <n v="38"/>
    <x v="0"/>
    <x v="8"/>
    <x v="6"/>
    <x v="4"/>
    <s v="Not Available"/>
  </r>
  <r>
    <n v="370"/>
    <x v="188"/>
    <x v="89"/>
    <x v="122"/>
    <x v="169"/>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x v="5"/>
    <x v="213"/>
    <x v="4"/>
    <x v="10"/>
    <x v="3"/>
    <n v="1996"/>
    <n v="24"/>
    <x v="5"/>
    <x v="8"/>
    <x v="6"/>
    <x v="2"/>
    <s v="SAIC, Leidos, Northrop Grumman"/>
  </r>
  <r>
    <n v="463"/>
    <x v="189"/>
    <x v="88"/>
    <x v="122"/>
    <x v="165"/>
    <s v="MITRE’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x v="3"/>
    <x v="159"/>
    <x v="4"/>
    <x v="0"/>
    <x v="5"/>
    <n v="1958"/>
    <n v="62"/>
    <x v="2"/>
    <x v="3"/>
    <x v="3"/>
    <x v="7"/>
    <s v="Battelle, General Atomics, SAIC"/>
  </r>
  <r>
    <n v="692"/>
    <x v="189"/>
    <x v="88"/>
    <x v="122"/>
    <x v="165"/>
    <s v="MITRE’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x v="3"/>
    <x v="159"/>
    <x v="23"/>
    <x v="0"/>
    <x v="5"/>
    <n v="1958"/>
    <n v="62"/>
    <x v="2"/>
    <x v="3"/>
    <x v="3"/>
    <x v="7"/>
    <s v="Battelle, General Atomics, SAIC"/>
  </r>
  <r>
    <n v="935"/>
    <x v="189"/>
    <x v="88"/>
    <x v="122"/>
    <x v="165"/>
    <s v="MITRE’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x v="3"/>
    <x v="159"/>
    <x v="7"/>
    <x v="0"/>
    <x v="5"/>
    <n v="1958"/>
    <n v="62"/>
    <x v="2"/>
    <x v="3"/>
    <x v="3"/>
    <x v="7"/>
    <s v="Battelle, General Atomics, SAIC"/>
  </r>
  <r>
    <n v="73"/>
    <x v="38"/>
    <x v="79"/>
    <x v="122"/>
    <x v="170"/>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x v="8"/>
    <x v="261"/>
    <x v="15"/>
    <x v="6"/>
    <x v="0"/>
    <n v="2003"/>
    <n v="17"/>
    <x v="0"/>
    <x v="6"/>
    <x v="6"/>
    <x v="11"/>
    <s v="Not Available"/>
  </r>
  <r>
    <n v="700"/>
    <x v="38"/>
    <x v="79"/>
    <x v="122"/>
    <x v="170"/>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x v="8"/>
    <x v="261"/>
    <x v="3"/>
    <x v="6"/>
    <x v="0"/>
    <n v="2003"/>
    <n v="17"/>
    <x v="0"/>
    <x v="6"/>
    <x v="6"/>
    <x v="11"/>
    <s v="Not Available"/>
  </r>
  <r>
    <n v="52"/>
    <x v="190"/>
    <x v="80"/>
    <x v="122"/>
    <x v="149"/>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x v="1"/>
    <x v="262"/>
    <x v="3"/>
    <x v="9"/>
    <x v="3"/>
    <n v="1925"/>
    <n v="95"/>
    <x v="4"/>
    <x v="40"/>
    <x v="14"/>
    <x v="2"/>
    <s v="John Deere, Komatsu, CNH Industrial"/>
  </r>
  <r>
    <n v="508"/>
    <x v="190"/>
    <x v="80"/>
    <x v="122"/>
    <x v="149"/>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x v="1"/>
    <x v="262"/>
    <x v="16"/>
    <x v="9"/>
    <x v="3"/>
    <n v="1925"/>
    <n v="95"/>
    <x v="4"/>
    <x v="40"/>
    <x v="14"/>
    <x v="2"/>
    <s v="John Deere, Komatsu, CNH Industrial"/>
  </r>
  <r>
    <n v="467"/>
    <x v="191"/>
    <x v="102"/>
    <x v="123"/>
    <x v="163"/>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x v="30"/>
    <x v="263"/>
    <x v="30"/>
    <x v="7"/>
    <x v="1"/>
    <n v="2006"/>
    <n v="14"/>
    <x v="0"/>
    <x v="0"/>
    <x v="0"/>
    <x v="4"/>
    <s v="Not Available"/>
  </r>
  <r>
    <n v="696"/>
    <x v="191"/>
    <x v="102"/>
    <x v="123"/>
    <x v="163"/>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x v="30"/>
    <x v="263"/>
    <x v="5"/>
    <x v="7"/>
    <x v="1"/>
    <n v="2006"/>
    <n v="14"/>
    <x v="0"/>
    <x v="0"/>
    <x v="0"/>
    <x v="4"/>
    <s v="Not Available"/>
  </r>
  <r>
    <n v="939"/>
    <x v="191"/>
    <x v="102"/>
    <x v="123"/>
    <x v="163"/>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x v="30"/>
    <x v="263"/>
    <x v="35"/>
    <x v="7"/>
    <x v="1"/>
    <n v="2006"/>
    <n v="14"/>
    <x v="0"/>
    <x v="0"/>
    <x v="0"/>
    <x v="4"/>
    <s v="Not Available"/>
  </r>
  <r>
    <n v="734"/>
    <x v="192"/>
    <x v="97"/>
    <x v="123"/>
    <x v="0"/>
    <s v="Product Manager/Data EvangelistSUMMARY_x000a__x000a_Manage business relationships with syndication partners and work with data analytics teams to develop and deliver data products for partners. Engage with partners to build Proof of Concept (POC) and KPI’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s degree preferred (Economics, Data Science, Marketing)"/>
    <x v="3"/>
    <x v="43"/>
    <x v="34"/>
    <x v="5"/>
    <x v="4"/>
    <n v="-1"/>
    <s v="Not Available"/>
    <x v="0"/>
    <x v="20"/>
    <x v="7"/>
    <x v="6"/>
    <s v="Not Available"/>
  </r>
  <r>
    <n v="557"/>
    <x v="38"/>
    <x v="89"/>
    <x v="123"/>
    <x v="164"/>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x v="26"/>
    <x v="264"/>
    <x v="1"/>
    <x v="8"/>
    <x v="2"/>
    <n v="1976"/>
    <n v="44"/>
    <x v="4"/>
    <x v="14"/>
    <x v="7"/>
    <x v="7"/>
    <s v="Not Available"/>
  </r>
  <r>
    <n v="601"/>
    <x v="193"/>
    <x v="92"/>
    <x v="124"/>
    <x v="171"/>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x v="6"/>
    <x v="90"/>
    <x v="35"/>
    <x v="7"/>
    <x v="3"/>
    <n v="1939"/>
    <n v="81"/>
    <x v="4"/>
    <x v="6"/>
    <x v="6"/>
    <x v="3"/>
    <s v="Not Available"/>
  </r>
  <r>
    <n v="454"/>
    <x v="194"/>
    <x v="92"/>
    <x v="124"/>
    <x v="171"/>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x v="25"/>
    <x v="265"/>
    <x v="30"/>
    <x v="7"/>
    <x v="6"/>
    <n v="2012"/>
    <n v="8"/>
    <x v="5"/>
    <x v="0"/>
    <x v="0"/>
    <x v="3"/>
    <s v="BioMarin Pharmaceutical, Sangamo Therapeutics, bluebird bio"/>
  </r>
  <r>
    <n v="679"/>
    <x v="194"/>
    <x v="92"/>
    <x v="124"/>
    <x v="171"/>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x v="25"/>
    <x v="265"/>
    <x v="11"/>
    <x v="7"/>
    <x v="6"/>
    <n v="2012"/>
    <n v="8"/>
    <x v="5"/>
    <x v="0"/>
    <x v="0"/>
    <x v="3"/>
    <s v="BioMarin Pharmaceutical, Sangamo Therapeutics, bluebird bio"/>
  </r>
  <r>
    <n v="920"/>
    <x v="194"/>
    <x v="92"/>
    <x v="124"/>
    <x v="171"/>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x v="25"/>
    <x v="265"/>
    <x v="5"/>
    <x v="7"/>
    <x v="6"/>
    <n v="2012"/>
    <n v="8"/>
    <x v="5"/>
    <x v="0"/>
    <x v="0"/>
    <x v="3"/>
    <s v="BioMarin Pharmaceutical, Sangamo Therapeutics, bluebird bio"/>
  </r>
  <r>
    <n v="295"/>
    <x v="195"/>
    <x v="89"/>
    <x v="124"/>
    <x v="161"/>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x v="9"/>
    <x v="266"/>
    <x v="2"/>
    <x v="9"/>
    <x v="6"/>
    <n v="1992"/>
    <n v="28"/>
    <x v="0"/>
    <x v="7"/>
    <x v="7"/>
    <x v="3"/>
    <s v="Mercer, Korn Ferry, Integrated Healthcare Strategies"/>
  </r>
  <r>
    <n v="3"/>
    <x v="38"/>
    <x v="88"/>
    <x v="124"/>
    <x v="164"/>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x v="0"/>
    <x v="112"/>
    <x v="10"/>
    <x v="31"/>
    <x v="2"/>
    <n v="1965"/>
    <n v="55"/>
    <x v="3"/>
    <x v="34"/>
    <x v="16"/>
    <x v="8"/>
    <s v="Oak Ridge National Laboratory, National Renewable Energy Lab, Los Alamos National Laboratory"/>
  </r>
  <r>
    <n v="31"/>
    <x v="38"/>
    <x v="88"/>
    <x v="124"/>
    <x v="164"/>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x v="0"/>
    <x v="112"/>
    <x v="6"/>
    <x v="31"/>
    <x v="2"/>
    <n v="1965"/>
    <n v="55"/>
    <x v="3"/>
    <x v="34"/>
    <x v="16"/>
    <x v="8"/>
    <s v="Oak Ridge National Laboratory, National Renewable Energy Lab, Los Alamos National Laboratory"/>
  </r>
  <r>
    <n v="387"/>
    <x v="196"/>
    <x v="88"/>
    <x v="124"/>
    <x v="164"/>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x v="0"/>
    <x v="112"/>
    <x v="2"/>
    <x v="31"/>
    <x v="2"/>
    <n v="1965"/>
    <n v="55"/>
    <x v="3"/>
    <x v="34"/>
    <x v="16"/>
    <x v="8"/>
    <s v="Oak Ridge National Laboratory, National Renewable Energy Lab, Los Alamos National Laboratory"/>
  </r>
  <r>
    <n v="544"/>
    <x v="196"/>
    <x v="88"/>
    <x v="124"/>
    <x v="164"/>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x v="0"/>
    <x v="112"/>
    <x v="15"/>
    <x v="31"/>
    <x v="2"/>
    <n v="1965"/>
    <n v="55"/>
    <x v="3"/>
    <x v="34"/>
    <x v="16"/>
    <x v="8"/>
    <s v="Oak Ridge National Laboratory, National Renewable Energy Lab, Los Alamos National Laboratory"/>
  </r>
  <r>
    <n v="469"/>
    <x v="197"/>
    <x v="103"/>
    <x v="125"/>
    <x v="172"/>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 relevant lab experience; or Bachelor’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_x000a__x000a_Apply Now!"/>
    <x v="25"/>
    <x v="233"/>
    <x v="12"/>
    <x v="26"/>
    <x v="2"/>
    <n v="2015"/>
    <n v="5"/>
    <x v="0"/>
    <x v="0"/>
    <x v="0"/>
    <x v="3"/>
    <s v="Not Available"/>
  </r>
  <r>
    <n v="697"/>
    <x v="197"/>
    <x v="103"/>
    <x v="125"/>
    <x v="172"/>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 relevant lab experience; or Bachelor’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_x000a__x000a_Apply Now!"/>
    <x v="25"/>
    <x v="233"/>
    <x v="5"/>
    <x v="26"/>
    <x v="2"/>
    <n v="2015"/>
    <n v="5"/>
    <x v="0"/>
    <x v="0"/>
    <x v="0"/>
    <x v="3"/>
    <s v="Not Available"/>
  </r>
  <r>
    <n v="942"/>
    <x v="197"/>
    <x v="103"/>
    <x v="125"/>
    <x v="172"/>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 relevant lab experience; or Bachelor’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_x000a__x000a_Apply Now!"/>
    <x v="25"/>
    <x v="233"/>
    <x v="1"/>
    <x v="26"/>
    <x v="2"/>
    <n v="2015"/>
    <n v="5"/>
    <x v="0"/>
    <x v="0"/>
    <x v="0"/>
    <x v="3"/>
    <s v="Not Available"/>
  </r>
  <r>
    <n v="538"/>
    <x v="198"/>
    <x v="98"/>
    <x v="125"/>
    <x v="173"/>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x v="0"/>
    <x v="267"/>
    <x v="1"/>
    <x v="8"/>
    <x v="2"/>
    <n v="2002"/>
    <n v="18"/>
    <x v="0"/>
    <x v="42"/>
    <x v="22"/>
    <x v="5"/>
    <s v="Expedia Group, Orbitz Worldwide, Priceline.com"/>
  </r>
  <r>
    <n v="810"/>
    <x v="198"/>
    <x v="98"/>
    <x v="125"/>
    <x v="173"/>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x v="0"/>
    <x v="267"/>
    <x v="2"/>
    <x v="8"/>
    <x v="2"/>
    <n v="2002"/>
    <n v="18"/>
    <x v="0"/>
    <x v="42"/>
    <x v="22"/>
    <x v="5"/>
    <s v="Expedia Group, Orbitz Worldwide, Priceline.com"/>
  </r>
  <r>
    <n v="539"/>
    <x v="199"/>
    <x v="68"/>
    <x v="125"/>
    <x v="148"/>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x v="23"/>
    <x v="91"/>
    <x v="16"/>
    <x v="26"/>
    <x v="5"/>
    <n v="1875"/>
    <n v="145"/>
    <x v="0"/>
    <x v="31"/>
    <x v="14"/>
    <x v="2"/>
    <s v="Not Available"/>
  </r>
  <r>
    <n v="812"/>
    <x v="199"/>
    <x v="68"/>
    <x v="125"/>
    <x v="148"/>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x v="23"/>
    <x v="91"/>
    <x v="2"/>
    <x v="26"/>
    <x v="5"/>
    <n v="1875"/>
    <n v="145"/>
    <x v="0"/>
    <x v="31"/>
    <x v="14"/>
    <x v="2"/>
    <s v="Not Available"/>
  </r>
  <r>
    <n v="56"/>
    <x v="200"/>
    <x v="104"/>
    <x v="126"/>
    <x v="174"/>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x v="14"/>
    <x v="268"/>
    <x v="4"/>
    <x v="43"/>
    <x v="2"/>
    <n v="2002"/>
    <n v="18"/>
    <x v="0"/>
    <x v="16"/>
    <x v="8"/>
    <x v="1"/>
    <s v="Not Available"/>
  </r>
  <r>
    <n v="202"/>
    <x v="72"/>
    <x v="91"/>
    <x v="126"/>
    <x v="175"/>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x v="9"/>
    <x v="269"/>
    <x v="1"/>
    <x v="27"/>
    <x v="0"/>
    <n v="2006"/>
    <n v="14"/>
    <x v="4"/>
    <x v="18"/>
    <x v="7"/>
    <x v="11"/>
    <s v="Linqia, Collective Bias"/>
  </r>
  <r>
    <n v="319"/>
    <x v="72"/>
    <x v="91"/>
    <x v="126"/>
    <x v="175"/>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x v="9"/>
    <x v="269"/>
    <x v="1"/>
    <x v="27"/>
    <x v="0"/>
    <n v="2006"/>
    <n v="14"/>
    <x v="4"/>
    <x v="18"/>
    <x v="7"/>
    <x v="11"/>
    <s v="Linqia, Collective Bias"/>
  </r>
  <r>
    <n v="59"/>
    <x v="38"/>
    <x v="88"/>
    <x v="126"/>
    <x v="168"/>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s degree in a relevant field (engineering, life sciences, informatics, etc.), master’s degree preferred_x000a_Minimum two years’ work experience within Biopharma or Pharma_x000a_Minimum two years’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1"/>
    <x v="54"/>
    <x v="1"/>
    <x v="17"/>
    <x v="5"/>
    <n v="1870"/>
    <n v="150"/>
    <x v="4"/>
    <x v="0"/>
    <x v="0"/>
    <x v="7"/>
    <s v="Not Available"/>
  </r>
  <r>
    <n v="540"/>
    <x v="38"/>
    <x v="88"/>
    <x v="126"/>
    <x v="168"/>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s degree in a relevant field (engineering, life sciences, informatics, etc.), master’s degree preferred_x000a_Minimum two years’ work experience within Biopharma or Pharma_x000a_Minimum two years’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1"/>
    <x v="54"/>
    <x v="30"/>
    <x v="17"/>
    <x v="5"/>
    <n v="1870"/>
    <n v="150"/>
    <x v="4"/>
    <x v="0"/>
    <x v="0"/>
    <x v="7"/>
    <s v="Not Available"/>
  </r>
  <r>
    <n v="619"/>
    <x v="38"/>
    <x v="88"/>
    <x v="126"/>
    <x v="168"/>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x v="9"/>
    <x v="270"/>
    <x v="11"/>
    <x v="8"/>
    <x v="0"/>
    <n v="2012"/>
    <n v="8"/>
    <x v="0"/>
    <x v="50"/>
    <x v="9"/>
    <x v="3"/>
    <s v="Harvard Business School, Coursera, edX"/>
  </r>
  <r>
    <n v="838"/>
    <x v="38"/>
    <x v="88"/>
    <x v="126"/>
    <x v="168"/>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x v="9"/>
    <x v="270"/>
    <x v="16"/>
    <x v="8"/>
    <x v="0"/>
    <n v="2012"/>
    <n v="8"/>
    <x v="0"/>
    <x v="50"/>
    <x v="9"/>
    <x v="3"/>
    <s v="Harvard Business School, Coursera, edX"/>
  </r>
  <r>
    <n v="226"/>
    <x v="72"/>
    <x v="91"/>
    <x v="127"/>
    <x v="163"/>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x v="1"/>
    <x v="271"/>
    <x v="16"/>
    <x v="1"/>
    <x v="1"/>
    <n v="-1"/>
    <s v="Not Available"/>
    <x v="0"/>
    <x v="6"/>
    <x v="6"/>
    <x v="3"/>
    <s v="Not Available"/>
  </r>
  <r>
    <n v="386"/>
    <x v="72"/>
    <x v="91"/>
    <x v="127"/>
    <x v="163"/>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x v="1"/>
    <x v="271"/>
    <x v="5"/>
    <x v="1"/>
    <x v="1"/>
    <n v="-1"/>
    <s v="Not Available"/>
    <x v="0"/>
    <x v="6"/>
    <x v="6"/>
    <x v="3"/>
    <s v="Not Available"/>
  </r>
  <r>
    <n v="534"/>
    <x v="201"/>
    <x v="93"/>
    <x v="127"/>
    <x v="176"/>
    <s v="Position Summary_x000a_The Senior Data Analyst drives pharma client analytics solutions for United BioSource Corporation (UBC), supporting many of the world’s largest pharmaceutical companies to improve patient lives, support drug safety programs, and help manage new Clinical studies._x000a__x000a_Responsibilities_x000a__x000a_· Build and continually improve Tableau dashboard offerings for business partners._x000a__x000a_· Monitor and analyze business performance, providing targeted dashboards and recommendations for operational improvement._x000a__x000a_· Serve as Subject Matter Expert (SME) for business data, systems and processes under team’s area of support._x000a__x000a_· Write and edit SQL code to ensure data is pulled optimally._x000a__x000a_Required Qualifications_x000a__x000a_· BS in a technical field (BI, Analytics, Data Science, IS, Computer Science, etc)._x000a__x000a_· Advanced SQL skills._x000a__x000a_· Advanced dashboard design skills, including 2+ years of experience with a dashboard toolset (Tableau, Qlik, Domo, Birst, etc)._x000a__x000a_· 2+ years of data analysis experience._x000a__x000a_· Excellent communication and presentation ability._x000a__x000a_· Excellent project management skills._x000a__x000a_· Highly self-motivated._x000a__x000a_Preferred Qualifications_x000a__x000a_· MS in a Data-related field (BI, Analytics, Data Science, etc)._x000a__x000a_· Expert-level SQL skills_x000a__x000a_· Expert-level Tableau skills._x000a__x000a_· Advanced R skills._x000a__x000a_· Healthcare (ideally pharma) experience._x000a__x000a_·Minimal travel is required (_x000a__x000a_#LI-SF1"/>
    <x v="24"/>
    <x v="272"/>
    <x v="33"/>
    <x v="5"/>
    <x v="2"/>
    <n v="2003"/>
    <n v="17"/>
    <x v="9"/>
    <x v="0"/>
    <x v="0"/>
    <x v="1"/>
    <s v="Covance, ICON"/>
  </r>
  <r>
    <n v="804"/>
    <x v="201"/>
    <x v="93"/>
    <x v="127"/>
    <x v="176"/>
    <s v="Position Summary_x000a_The Senior Data Analyst drives pharma client analytics solutions for United BioSource Corporation (UBC), supporting many of the world’s largest pharmaceutical companies to improve patient lives, support drug safety programs, and help manage new Clinical studies._x000a__x000a_Responsibilities_x000a__x000a_· Build and continually improve Tableau dashboard offerings for business partners._x000a__x000a_· Monitor and analyze business performance, providing targeted dashboards and recommendations for operational improvement._x000a__x000a_· Serve as Subject Matter Expert (SME) for business data, systems and processes under team’s area of support._x000a__x000a_· Write and edit SQL code to ensure data is pulled optimally._x000a__x000a_Required Qualifications_x000a__x000a_· BS in a technical field (BI, Analytics, Data Science, IS, Computer Science, etc)._x000a__x000a_· Advanced SQL skills._x000a__x000a_· Advanced dashboard design skills, including 2+ years of experience with a dashboard toolset (Tableau, Qlik, Domo, Birst, etc)._x000a__x000a_· 2+ years of data analysis experience._x000a__x000a_· Excellent communication and presentation ability._x000a__x000a_· Excellent project management skills._x000a__x000a_· Highly self-motivated._x000a__x000a_Preferred Qualifications_x000a__x000a_· MS in a Data-related field (BI, Analytics, Data Science, etc)._x000a__x000a_· Expert-level SQL skills_x000a__x000a_· Expert-level Tableau skills._x000a__x000a_· Advanced R skills._x000a__x000a_· Healthcare (ideally pharma) experience._x000a__x000a_·Minimal travel is required (_x000a__x000a_#LI-SF1"/>
    <x v="24"/>
    <x v="272"/>
    <x v="10"/>
    <x v="5"/>
    <x v="2"/>
    <n v="2003"/>
    <n v="17"/>
    <x v="9"/>
    <x v="0"/>
    <x v="0"/>
    <x v="1"/>
    <s v="Covance, ICON"/>
  </r>
  <r>
    <n v="105"/>
    <x v="202"/>
    <x v="93"/>
    <x v="127"/>
    <x v="176"/>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x v="9"/>
    <x v="273"/>
    <x v="16"/>
    <x v="6"/>
    <x v="2"/>
    <n v="1988"/>
    <n v="32"/>
    <x v="0"/>
    <x v="8"/>
    <x v="6"/>
    <x v="1"/>
    <s v="Not Available"/>
  </r>
  <r>
    <n v="6"/>
    <x v="38"/>
    <x v="90"/>
    <x v="127"/>
    <x v="177"/>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x v="15"/>
    <x v="274"/>
    <x v="5"/>
    <x v="24"/>
    <x v="1"/>
    <n v="2008"/>
    <n v="12"/>
    <x v="0"/>
    <x v="45"/>
    <x v="4"/>
    <x v="3"/>
    <s v="Not Available"/>
  </r>
  <r>
    <n v="62"/>
    <x v="38"/>
    <x v="90"/>
    <x v="127"/>
    <x v="177"/>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x v="15"/>
    <x v="274"/>
    <x v="1"/>
    <x v="24"/>
    <x v="1"/>
    <n v="2008"/>
    <n v="12"/>
    <x v="0"/>
    <x v="45"/>
    <x v="4"/>
    <x v="3"/>
    <s v="Not Available"/>
  </r>
  <r>
    <n v="419"/>
    <x v="203"/>
    <x v="105"/>
    <x v="128"/>
    <x v="1"/>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x v="2"/>
    <x v="36"/>
    <x v="16"/>
    <x v="0"/>
    <x v="5"/>
    <n v="1851"/>
    <n v="169"/>
    <x v="0"/>
    <x v="5"/>
    <x v="5"/>
    <x v="2"/>
    <s v="Not Available"/>
  </r>
  <r>
    <n v="614"/>
    <x v="203"/>
    <x v="105"/>
    <x v="128"/>
    <x v="1"/>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x v="2"/>
    <x v="36"/>
    <x v="10"/>
    <x v="0"/>
    <x v="5"/>
    <n v="1851"/>
    <n v="169"/>
    <x v="0"/>
    <x v="5"/>
    <x v="5"/>
    <x v="2"/>
    <s v="Not Available"/>
  </r>
  <r>
    <n v="410"/>
    <x v="146"/>
    <x v="97"/>
    <x v="128"/>
    <x v="178"/>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x v="1"/>
    <x v="275"/>
    <x v="16"/>
    <x v="10"/>
    <x v="1"/>
    <n v="1989"/>
    <n v="31"/>
    <x v="0"/>
    <x v="8"/>
    <x v="6"/>
    <x v="1"/>
    <s v="CSC, Booz Allen Hamilton, ManTech"/>
  </r>
  <r>
    <n v="600"/>
    <x v="146"/>
    <x v="97"/>
    <x v="128"/>
    <x v="178"/>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x v="1"/>
    <x v="275"/>
    <x v="16"/>
    <x v="10"/>
    <x v="1"/>
    <n v="1989"/>
    <n v="31"/>
    <x v="0"/>
    <x v="8"/>
    <x v="6"/>
    <x v="1"/>
    <s v="CSC, Booz Allen Hamilton, ManTech"/>
  </r>
  <r>
    <n v="258"/>
    <x v="38"/>
    <x v="98"/>
    <x v="128"/>
    <x v="176"/>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 Inc. Magazine's annual Inc. 5000 list_x000a_6-time winner of 100 Best Companies to Work for in Texas by Texas Monthly Magazine_x000a_Best Workplaces in Consulting &amp; Professional Services by Great Place to Work and 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x v="13"/>
    <x v="276"/>
    <x v="1"/>
    <x v="4"/>
    <x v="6"/>
    <n v="1999"/>
    <n v="21"/>
    <x v="5"/>
    <x v="7"/>
    <x v="7"/>
    <x v="3"/>
    <s v="Not Available"/>
  </r>
  <r>
    <n v="580"/>
    <x v="204"/>
    <x v="90"/>
    <x v="128"/>
    <x v="171"/>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x v="2"/>
    <x v="277"/>
    <x v="1"/>
    <x v="7"/>
    <x v="3"/>
    <n v="1935"/>
    <n v="85"/>
    <x v="5"/>
    <x v="54"/>
    <x v="14"/>
    <x v="5"/>
    <s v="Abbott Laboratories, Roche, Thermo Fisher Scientific"/>
  </r>
  <r>
    <n v="525"/>
    <x v="205"/>
    <x v="93"/>
    <x v="129"/>
    <x v="175"/>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x v="12"/>
    <x v="278"/>
    <x v="33"/>
    <x v="4"/>
    <x v="2"/>
    <n v="1947"/>
    <n v="73"/>
    <x v="2"/>
    <x v="13"/>
    <x v="7"/>
    <x v="8"/>
    <s v="Los Alamos National Laboratory, Battelle, SRI International"/>
  </r>
  <r>
    <n v="790"/>
    <x v="205"/>
    <x v="93"/>
    <x v="129"/>
    <x v="175"/>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x v="12"/>
    <x v="278"/>
    <x v="11"/>
    <x v="4"/>
    <x v="2"/>
    <n v="1947"/>
    <n v="73"/>
    <x v="2"/>
    <x v="13"/>
    <x v="7"/>
    <x v="8"/>
    <s v="Los Alamos National Laboratory, Battelle, SRI International"/>
  </r>
  <r>
    <n v="0"/>
    <x v="38"/>
    <x v="98"/>
    <x v="129"/>
    <x v="179"/>
    <s v="Data Scientist_x000a_Location: Albuquerque, NM_x000a_Education Required: Bachelor’s degree required, preferably in math, engineering, business, or the sciences._x000a_Skills Required:_x000a_Bachelor’s Degree in relevant field, e.g., math, data analysis, database, computer science, Artificial Intelligence (AI); three years’ experience credit for Master’s degree; five years’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x v="0"/>
    <x v="279"/>
    <x v="16"/>
    <x v="7"/>
    <x v="1"/>
    <n v="1973"/>
    <n v="47"/>
    <x v="0"/>
    <x v="16"/>
    <x v="8"/>
    <x v="4"/>
    <s v="Not Available"/>
  </r>
  <r>
    <n v="714"/>
    <x v="206"/>
    <x v="98"/>
    <x v="129"/>
    <x v="179"/>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 Defining what the data is, where it is coming from, how it will be captured, and how it will be consumed_x000a_Data Quality Assessment_x000a_• Validation of data quality including sources, reliability, completeness, validity, and uniqueness_x000a_Organize the Data_x000a_• Address accessibility, usability, data modeling &amp; structuring, aggregation, field definition &amp; use, statistical validity, data warehouse creation_x000a_Configuring Data for Accessing_x000a_• Channeling the data to where it is needed, predictive/statistical modeling, query building, data sources, quality assurance_x000a_Reporting_x000a_• Using business requirements to tell the story, developing dashboards &amp; reports that are actionable and measurable, quality assurance_x000a_Security &amp; User Acceptance_x000a_• Audience access, viewing including how the data will be received, communications, instruction on data use_x000a_Outcomes/Insights_x000a_• Data that enables business leaders to make informed decisions&quot;_x000a__x000a_Qualifications_x000a__x000a_&quot;Education:_x000a_BS/BA Degree in mathematics, statistics, computer science, or a related field._x000a_Work Experience:_x000a_• Minimum 3 years performing multiple system data validation, quality assessments, and configuration of reports and standardized dashboards_x000a_Demonstrated Skills &amp; Abilities:_x000a_• Intermediate knowledge and skill in Business Objects and Tableau_x000a_• Writing of queries, and reports, using R and SQL_x000a_• Seeing and understanding the story data tells_x000a_• Presentation and data storytelling_x000a_• Works with minimal to moderate oversight and meets established deadlines_x000a_• Delivers defined projects with regular oversight_x000a_• Problem solving, debugging/troubleshooting and the designing and implementation of solutions to complex technical issues_x000a_•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9"/>
    <x v="125"/>
    <x v="31"/>
    <x v="20"/>
    <x v="3"/>
    <n v="-1"/>
    <s v="Not Available"/>
    <x v="2"/>
    <x v="37"/>
    <x v="19"/>
    <x v="3"/>
    <s v="Not Available"/>
  </r>
  <r>
    <n v="473"/>
    <x v="207"/>
    <x v="88"/>
    <x v="129"/>
    <x v="177"/>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0"/>
    <x v="74"/>
    <x v="10"/>
    <x v="5"/>
    <x v="1"/>
    <n v="1984"/>
    <n v="36"/>
    <x v="6"/>
    <x v="27"/>
    <x v="9"/>
    <x v="3"/>
    <s v="Not Available"/>
  </r>
  <r>
    <n v="709"/>
    <x v="207"/>
    <x v="88"/>
    <x v="129"/>
    <x v="177"/>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0"/>
    <x v="74"/>
    <x v="10"/>
    <x v="5"/>
    <x v="1"/>
    <n v="1984"/>
    <n v="36"/>
    <x v="6"/>
    <x v="27"/>
    <x v="9"/>
    <x v="3"/>
    <s v="Not Available"/>
  </r>
  <r>
    <n v="952"/>
    <x v="207"/>
    <x v="88"/>
    <x v="129"/>
    <x v="177"/>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0"/>
    <x v="74"/>
    <x v="2"/>
    <x v="5"/>
    <x v="1"/>
    <n v="1984"/>
    <n v="36"/>
    <x v="6"/>
    <x v="27"/>
    <x v="9"/>
    <x v="3"/>
    <s v="Not Available"/>
  </r>
  <r>
    <n v="274"/>
    <x v="146"/>
    <x v="91"/>
    <x v="130"/>
    <x v="180"/>
    <s v="Why TrueAccord?_x000a__x000a_Debt collection is failing consumers. Every year, 77 million Americans have negative experiences with the collections process, and they deserve a better approach - one that is more relevant, more digital, and less abrasive. That’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Why” but also “So What”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What if”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x v="5"/>
    <x v="280"/>
    <x v="1"/>
    <x v="7"/>
    <x v="0"/>
    <n v="2013"/>
    <n v="7"/>
    <x v="0"/>
    <x v="9"/>
    <x v="6"/>
    <x v="3"/>
    <s v="Not Available"/>
  </r>
  <r>
    <n v="2"/>
    <x v="38"/>
    <x v="63"/>
    <x v="130"/>
    <x v="156"/>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ï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x v="18"/>
    <x v="281"/>
    <x v="1"/>
    <x v="27"/>
    <x v="1"/>
    <n v="2010"/>
    <n v="10"/>
    <x v="0"/>
    <x v="22"/>
    <x v="7"/>
    <x v="1"/>
    <s v="Not Available"/>
  </r>
  <r>
    <n v="30"/>
    <x v="38"/>
    <x v="63"/>
    <x v="130"/>
    <x v="156"/>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ï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x v="18"/>
    <x v="281"/>
    <x v="14"/>
    <x v="27"/>
    <x v="1"/>
    <n v="2010"/>
    <n v="10"/>
    <x v="0"/>
    <x v="22"/>
    <x v="7"/>
    <x v="1"/>
    <s v="Not Available"/>
  </r>
  <r>
    <n v="377"/>
    <x v="208"/>
    <x v="58"/>
    <x v="130"/>
    <x v="140"/>
    <s v="Data Operations Lead_x000a_Location: Flexible though San Francisco, CA preferred. Travel (e.g. 1-3 times per year) to Muso’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x v="10"/>
    <x v="282"/>
    <x v="1"/>
    <x v="7"/>
    <x v="6"/>
    <n v="-1"/>
    <s v="Not Available"/>
    <x v="2"/>
    <x v="35"/>
    <x v="17"/>
    <x v="3"/>
    <s v="Not Available"/>
  </r>
  <r>
    <n v="820"/>
    <x v="175"/>
    <x v="97"/>
    <x v="131"/>
    <x v="181"/>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 Collaborate with stakeholders to understand, define, and document business questions needs (metrics, dimensions, charts, and dashboards)._x000a__x000a_· Create and collect feedback on data visualizations (reports/dashboards) to bring insight and answers to business problems/KPIs._x000a__x000a_· Serve as primary report writer for all business units._x000a__x000a_· Responsible for recurring monthly, weekly, daily, and ad hoc reporting needs._x000a__x000a_· Collect and interpret data from multiple sources, both internal&amp; external._x000a__x000a_· Develop, create, analyze and distribute management reports as required._x000a__x000a_Position Requirements:_x000a__x000a_· Education: Bachelor’s degree in business, computer science, statistics, mathematics or related field._x000a__x000a_· License/Certification: N/A_x000a__x000a_· Relevant Work Experience: Minimum of 4-5 years’ experience as a reporting or data analyst, reports writer or similar role with a strong understanding of SQL and data modeling._x000a__x000a_· 4+ years’ experience with ETL, Data Modeling, Data Warehousing and SSAS preferred_x000a__x000a_· 4+ years’ experience with contemporary data visualization technology (Power BI, Tableau, Qlik Sense, etc.) preferred_x000a__x000a_· 4+ years’ experience with Excel preferred_x000a__x000a_· Healthcare experience is preferred_x000a__x000a_· Skills:_x000a__x000a_· Extract data and create reports using tools such as SQL, SSIS, SSRS, Excel, or Access_x000a__x000a_· Ability to tell stories using data&amp; visualizations_x000a__x000a_· Plan, design and build ETL solutions for the Data Warehouse_x000a__x000a_· Knowledge of modern trends, tools and approaches to collection and visualization"/>
    <x v="1"/>
    <x v="283"/>
    <x v="15"/>
    <x v="5"/>
    <x v="6"/>
    <n v="1994"/>
    <n v="26"/>
    <x v="0"/>
    <x v="1"/>
    <x v="1"/>
    <x v="8"/>
    <s v="Not Available"/>
  </r>
  <r>
    <n v="639"/>
    <x v="209"/>
    <x v="97"/>
    <x v="131"/>
    <x v="181"/>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 Be passionate about applying data analytics to real world problems._x000a_• Have an innate curiosity and interest in developing research questions and testing hypotheses with open ended tasking._x000a_• Work with a spectrum of government sponsors to gain understanding of their challenges, evaluate possible solutions and conduct insightful, actionable analyses._x000a_• Support the development and application of a variety of analytical models to sponsor challenges, with a willingness to adapt and learn._x000a_•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and make a difference with us. For more_x000a_information please visit https://www.mitre.org/careers/working-at-mitre._x000a_U.S Citizenship is required for most positions."/>
    <x v="3"/>
    <x v="159"/>
    <x v="2"/>
    <x v="0"/>
    <x v="5"/>
    <n v="1958"/>
    <n v="62"/>
    <x v="2"/>
    <x v="3"/>
    <x v="3"/>
    <x v="7"/>
    <s v="Battelle, General Atomics, SAIC"/>
  </r>
  <r>
    <n v="859"/>
    <x v="209"/>
    <x v="97"/>
    <x v="131"/>
    <x v="181"/>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 Be passionate about applying data analytics to real world problems._x000a_• Have an innate curiosity and interest in developing research questions and testing hypotheses with open ended tasking._x000a_• Work with a spectrum of government sponsors to gain understanding of their challenges, evaluate possible solutions and conduct insightful, actionable analyses._x000a_• Support the development and application of a variety of analytical models to sponsor challenges, with a willingness to adapt and learn._x000a_•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and make a difference with us. For more_x000a_information please visit https://www.mitre.org/careers/working-at-mitre._x000a_U.S Citizenship is required for most positions."/>
    <x v="3"/>
    <x v="159"/>
    <x v="27"/>
    <x v="0"/>
    <x v="5"/>
    <n v="1958"/>
    <n v="62"/>
    <x v="2"/>
    <x v="3"/>
    <x v="3"/>
    <x v="7"/>
    <s v="Battelle, General Atomics, SAIC"/>
  </r>
  <r>
    <n v="384"/>
    <x v="210"/>
    <x v="93"/>
    <x v="131"/>
    <x v="163"/>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5"/>
    <x v="211"/>
    <x v="12"/>
    <x v="10"/>
    <x v="5"/>
    <n v="1968"/>
    <n v="52"/>
    <x v="4"/>
    <x v="13"/>
    <x v="7"/>
    <x v="7"/>
    <s v="Not Available"/>
  </r>
  <r>
    <n v="532"/>
    <x v="211"/>
    <x v="102"/>
    <x v="132"/>
    <x v="182"/>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s non-targeted analytical capabilities_x000a_Expansion_x000a_of RTI’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x v="13"/>
    <x v="284"/>
    <x v="10"/>
    <x v="26"/>
    <x v="2"/>
    <n v="1958"/>
    <n v="62"/>
    <x v="2"/>
    <x v="13"/>
    <x v="7"/>
    <x v="8"/>
    <s v="Westat, Abt Associates, Chemonics International"/>
  </r>
  <r>
    <n v="795"/>
    <x v="211"/>
    <x v="102"/>
    <x v="132"/>
    <x v="182"/>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s non-targeted analytical capabilities_x000a_Expansion_x000a_of RTI’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x v="13"/>
    <x v="284"/>
    <x v="2"/>
    <x v="26"/>
    <x v="2"/>
    <n v="1958"/>
    <n v="62"/>
    <x v="2"/>
    <x v="13"/>
    <x v="7"/>
    <x v="8"/>
    <s v="Westat, Abt Associates, Chemonics International"/>
  </r>
  <r>
    <n v="879"/>
    <x v="38"/>
    <x v="94"/>
    <x v="132"/>
    <x v="181"/>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x v="13"/>
    <x v="285"/>
    <x v="4"/>
    <x v="7"/>
    <x v="6"/>
    <n v="1969"/>
    <n v="51"/>
    <x v="0"/>
    <x v="8"/>
    <x v="6"/>
    <x v="4"/>
    <s v="Not Available"/>
  </r>
  <r>
    <n v="755"/>
    <x v="212"/>
    <x v="99"/>
    <x v="133"/>
    <x v="183"/>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x v="12"/>
    <x v="18"/>
    <x v="2"/>
    <x v="7"/>
    <x v="6"/>
    <n v="2007"/>
    <n v="13"/>
    <x v="0"/>
    <x v="11"/>
    <x v="6"/>
    <x v="0"/>
    <s v="FLURRY, Chartboost"/>
  </r>
  <r>
    <n v="245"/>
    <x v="213"/>
    <x v="106"/>
    <x v="134"/>
    <x v="184"/>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1"/>
    <x v="286"/>
    <x v="1"/>
    <x v="7"/>
    <x v="1"/>
    <n v="1996"/>
    <n v="24"/>
    <x v="2"/>
    <x v="1"/>
    <x v="1"/>
    <x v="8"/>
    <s v="Not Available"/>
  </r>
  <r>
    <n v="442"/>
    <x v="213"/>
    <x v="106"/>
    <x v="134"/>
    <x v="184"/>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1"/>
    <x v="286"/>
    <x v="33"/>
    <x v="7"/>
    <x v="1"/>
    <n v="1996"/>
    <n v="24"/>
    <x v="2"/>
    <x v="1"/>
    <x v="1"/>
    <x v="8"/>
    <s v="Not Available"/>
  </r>
  <r>
    <n v="663"/>
    <x v="213"/>
    <x v="106"/>
    <x v="134"/>
    <x v="184"/>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1"/>
    <x v="286"/>
    <x v="1"/>
    <x v="7"/>
    <x v="1"/>
    <n v="1996"/>
    <n v="24"/>
    <x v="2"/>
    <x v="1"/>
    <x v="1"/>
    <x v="8"/>
    <s v="Not Available"/>
  </r>
  <r>
    <n v="897"/>
    <x v="213"/>
    <x v="106"/>
    <x v="134"/>
    <x v="184"/>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1"/>
    <x v="286"/>
    <x v="16"/>
    <x v="7"/>
    <x v="1"/>
    <n v="1996"/>
    <n v="24"/>
    <x v="2"/>
    <x v="1"/>
    <x v="1"/>
    <x v="8"/>
    <s v="Not Available"/>
  </r>
  <r>
    <n v="430"/>
    <x v="72"/>
    <x v="102"/>
    <x v="134"/>
    <x v="185"/>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x v="3"/>
    <x v="287"/>
    <x v="34"/>
    <x v="8"/>
    <x v="1"/>
    <n v="2003"/>
    <n v="17"/>
    <x v="0"/>
    <x v="13"/>
    <x v="7"/>
    <x v="3"/>
    <s v="Coleman Research, AlphaSights, Third Bridge"/>
  </r>
  <r>
    <n v="640"/>
    <x v="72"/>
    <x v="102"/>
    <x v="134"/>
    <x v="185"/>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x v="3"/>
    <x v="287"/>
    <x v="2"/>
    <x v="8"/>
    <x v="1"/>
    <n v="2003"/>
    <n v="17"/>
    <x v="0"/>
    <x v="13"/>
    <x v="7"/>
    <x v="3"/>
    <s v="Coleman Research, AlphaSights, Third Bridge"/>
  </r>
  <r>
    <n v="486"/>
    <x v="214"/>
    <x v="103"/>
    <x v="134"/>
    <x v="186"/>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x v="0"/>
    <x v="267"/>
    <x v="1"/>
    <x v="8"/>
    <x v="2"/>
    <n v="2002"/>
    <n v="18"/>
    <x v="0"/>
    <x v="42"/>
    <x v="22"/>
    <x v="5"/>
    <s v="Expedia Group, Orbitz Worldwide, Priceline.com"/>
  </r>
  <r>
    <n v="723"/>
    <x v="214"/>
    <x v="103"/>
    <x v="134"/>
    <x v="186"/>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x v="0"/>
    <x v="267"/>
    <x v="37"/>
    <x v="8"/>
    <x v="2"/>
    <n v="2002"/>
    <n v="18"/>
    <x v="0"/>
    <x v="42"/>
    <x v="22"/>
    <x v="5"/>
    <s v="Expedia Group, Orbitz Worldwide, Priceline.com"/>
  </r>
  <r>
    <n v="719"/>
    <x v="215"/>
    <x v="103"/>
    <x v="134"/>
    <x v="186"/>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x v="0"/>
    <x v="288"/>
    <x v="3"/>
    <x v="43"/>
    <x v="1"/>
    <n v="2014"/>
    <n v="6"/>
    <x v="5"/>
    <x v="46"/>
    <x v="13"/>
    <x v="3"/>
    <s v="Not Available"/>
  </r>
  <r>
    <n v="256"/>
    <x v="216"/>
    <x v="103"/>
    <x v="134"/>
    <x v="186"/>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x v="0"/>
    <x v="267"/>
    <x v="3"/>
    <x v="8"/>
    <x v="2"/>
    <n v="2002"/>
    <n v="18"/>
    <x v="0"/>
    <x v="42"/>
    <x v="22"/>
    <x v="5"/>
    <s v="Expedia Group, Orbitz Worldwide, Priceline.com"/>
  </r>
  <r>
    <n v="401"/>
    <x v="217"/>
    <x v="107"/>
    <x v="134"/>
    <x v="182"/>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make education smarter and our communities stronger”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
    <x v="11"/>
    <x v="289"/>
    <x v="1"/>
    <x v="3"/>
    <x v="2"/>
    <n v="2007"/>
    <n v="13"/>
    <x v="0"/>
    <x v="13"/>
    <x v="7"/>
    <x v="3"/>
    <s v="Not Available"/>
  </r>
  <r>
    <n v="567"/>
    <x v="217"/>
    <x v="107"/>
    <x v="134"/>
    <x v="182"/>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make education smarter and our communities stronger”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
    <x v="11"/>
    <x v="289"/>
    <x v="4"/>
    <x v="3"/>
    <x v="2"/>
    <n v="2007"/>
    <n v="13"/>
    <x v="0"/>
    <x v="13"/>
    <x v="7"/>
    <x v="3"/>
    <s v="Not Available"/>
  </r>
  <r>
    <n v="123"/>
    <x v="151"/>
    <x v="108"/>
    <x v="135"/>
    <x v="187"/>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x v="25"/>
    <x v="290"/>
    <x v="34"/>
    <x v="42"/>
    <x v="2"/>
    <n v="1977"/>
    <n v="43"/>
    <x v="1"/>
    <x v="1"/>
    <x v="1"/>
    <x v="3"/>
    <s v="Nebraska Medicine, Children's Hospital &amp; Medical Center, Methodist Health System - NE and IA"/>
  </r>
  <r>
    <n v="13"/>
    <x v="146"/>
    <x v="109"/>
    <x v="135"/>
    <x v="182"/>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 $25 per paycheck subsidy_x000a_Green Commuting Benefit – Incentive program to walk/bike/carpool 3+ days per week_x000a_Work From Home_x000a_Free Food &amp; Snacks_x000a_…and more!_x000a_About Yesler_x000a__x000a__x000a_Yesler is a B2B marketing agency that blends strategy, creativity, and technology to build demand, engage customers, and grow revenue. From offices in Seattle, Portland, Philadelphia, Toronto, London and Singapore, we’re a team of more than 200 strategists, designers, technologists, media experts, and analysts who are on a mission to change the marketing status quo. We take an integrated approach to serving the entire marketing organization—not only the strategies, content, and programs to create demand but also the infrastructure, operations, and project management required to execute, measure, and optimize for results._x000a__x000a_Yesler has been recognized as a great place to work, and the awards keep rolling in. We’ve earned more than 19 Best Workplace Awards over the last decade, placement on the Inc. Magazine list of America’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x v="15"/>
    <x v="291"/>
    <x v="10"/>
    <x v="31"/>
    <x v="6"/>
    <n v="2012"/>
    <n v="8"/>
    <x v="0"/>
    <x v="18"/>
    <x v="7"/>
    <x v="3"/>
    <s v="Not Available"/>
  </r>
  <r>
    <n v="616"/>
    <x v="146"/>
    <x v="100"/>
    <x v="135"/>
    <x v="188"/>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s primary point of contact for managing vendor information, which includes setting up new vendors in the systems and managing all vendor changes, resulting from company mergers and other restructurings._x000a_2. Collect, compile, sort and verify the data’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x v="2"/>
    <x v="292"/>
    <x v="16"/>
    <x v="8"/>
    <x v="4"/>
    <n v="1980"/>
    <n v="40"/>
    <x v="0"/>
    <x v="1"/>
    <x v="1"/>
    <x v="0"/>
    <s v="The Execu|Search Group, Prime Staffing"/>
  </r>
  <r>
    <n v="832"/>
    <x v="146"/>
    <x v="100"/>
    <x v="135"/>
    <x v="188"/>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s primary point of contact for managing vendor information, which includes setting up new vendors in the systems and managing all vendor changes, resulting from company mergers and other restructurings._x000a_2. Collect, compile, sort and verify the data’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x v="2"/>
    <x v="292"/>
    <x v="17"/>
    <x v="8"/>
    <x v="4"/>
    <n v="1980"/>
    <n v="40"/>
    <x v="0"/>
    <x v="1"/>
    <x v="1"/>
    <x v="0"/>
    <s v="The Execu|Search Group, Prime Staffing"/>
  </r>
  <r>
    <n v="519"/>
    <x v="218"/>
    <x v="91"/>
    <x v="135"/>
    <x v="189"/>
    <s v="Data Analyst Senior_x000a_Location_x000a__x000a__x000a_Philadelphia, PA_x000a__x000a_Telecommuter?_x000a__x000a__x000a_No_x000a__x000a_ID**_x000a__x000a_18676_x000a__x000a_Your career starts now. We’re looking for the next generation of health care leaders._x000a__x000a_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x v="21"/>
    <x v="293"/>
    <x v="12"/>
    <x v="5"/>
    <x v="5"/>
    <n v="1983"/>
    <n v="37"/>
    <x v="0"/>
    <x v="5"/>
    <x v="5"/>
    <x v="9"/>
    <s v="UnitedHealth Group, Molina Healthcare, Centene"/>
  </r>
  <r>
    <n v="779"/>
    <x v="218"/>
    <x v="91"/>
    <x v="135"/>
    <x v="189"/>
    <s v="Data Analyst Senior_x000a_Location_x000a__x000a__x000a_Philadelphia, PA_x000a__x000a_Telecommuter?_x000a__x000a__x000a_No_x000a__x000a_ID**_x000a__x000a_18676_x000a__x000a_Your career starts now. We’re looking for the next generation of health care leaders._x000a__x000a_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x v="21"/>
    <x v="293"/>
    <x v="26"/>
    <x v="5"/>
    <x v="5"/>
    <n v="1983"/>
    <n v="37"/>
    <x v="0"/>
    <x v="5"/>
    <x v="5"/>
    <x v="9"/>
    <s v="UnitedHealth Group, Molina Healthcare, Centene"/>
  </r>
  <r>
    <n v="68"/>
    <x v="219"/>
    <x v="92"/>
    <x v="135"/>
    <x v="190"/>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x v="0"/>
    <x v="294"/>
    <x v="29"/>
    <x v="31"/>
    <x v="2"/>
    <n v="1965"/>
    <n v="55"/>
    <x v="3"/>
    <x v="34"/>
    <x v="16"/>
    <x v="8"/>
    <s v="Oak Ridge National Laboratory, National Renewable Energy Lab, Los Alamos National Laboratory"/>
  </r>
  <r>
    <n v="829"/>
    <x v="219"/>
    <x v="92"/>
    <x v="135"/>
    <x v="190"/>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x v="0"/>
    <x v="294"/>
    <x v="1"/>
    <x v="31"/>
    <x v="2"/>
    <n v="1965"/>
    <n v="55"/>
    <x v="3"/>
    <x v="34"/>
    <x v="16"/>
    <x v="8"/>
    <s v="Oak Ridge National Laboratory, National Renewable Energy Lab, Los Alamos National Laboratory"/>
  </r>
  <r>
    <n v="169"/>
    <x v="220"/>
    <x v="92"/>
    <x v="135"/>
    <x v="190"/>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x v="0"/>
    <x v="112"/>
    <x v="6"/>
    <x v="31"/>
    <x v="2"/>
    <n v="1965"/>
    <n v="55"/>
    <x v="3"/>
    <x v="34"/>
    <x v="16"/>
    <x v="8"/>
    <s v="Oak Ridge National Laboratory, National Renewable Energy Lab, Los Alamos National Laboratory"/>
  </r>
  <r>
    <n v="506"/>
    <x v="221"/>
    <x v="93"/>
    <x v="135"/>
    <x v="167"/>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1"/>
    <x v="161"/>
    <x v="16"/>
    <x v="7"/>
    <x v="2"/>
    <n v="1969"/>
    <n v="51"/>
    <x v="0"/>
    <x v="6"/>
    <x v="6"/>
    <x v="7"/>
    <s v="Pitney Bowes"/>
  </r>
  <r>
    <n v="763"/>
    <x v="221"/>
    <x v="93"/>
    <x v="135"/>
    <x v="167"/>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1"/>
    <x v="161"/>
    <x v="4"/>
    <x v="7"/>
    <x v="2"/>
    <n v="1969"/>
    <n v="51"/>
    <x v="0"/>
    <x v="6"/>
    <x v="6"/>
    <x v="7"/>
    <s v="Pitney Bowes"/>
  </r>
  <r>
    <n v="8"/>
    <x v="151"/>
    <x v="108"/>
    <x v="136"/>
    <x v="191"/>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x v="4"/>
    <x v="215"/>
    <x v="1"/>
    <x v="8"/>
    <x v="3"/>
    <n v="2014"/>
    <n v="6"/>
    <x v="1"/>
    <x v="1"/>
    <x v="1"/>
    <x v="8"/>
    <s v="Not Available"/>
  </r>
  <r>
    <n v="376"/>
    <x v="222"/>
    <x v="108"/>
    <x v="137"/>
    <x v="192"/>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x v="12"/>
    <x v="278"/>
    <x v="16"/>
    <x v="4"/>
    <x v="2"/>
    <n v="1947"/>
    <n v="73"/>
    <x v="2"/>
    <x v="13"/>
    <x v="7"/>
    <x v="8"/>
    <s v="Los Alamos National Laboratory, Battelle, SRI International"/>
  </r>
  <r>
    <n v="364"/>
    <x v="223"/>
    <x v="110"/>
    <x v="137"/>
    <x v="193"/>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x v="16"/>
    <x v="295"/>
    <x v="2"/>
    <x v="26"/>
    <x v="6"/>
    <n v="1929"/>
    <n v="91"/>
    <x v="0"/>
    <x v="55"/>
    <x v="7"/>
    <x v="11"/>
    <s v="McKim and Creed, CDM Smith, Kimley-Horn"/>
  </r>
  <r>
    <n v="199"/>
    <x v="224"/>
    <x v="106"/>
    <x v="137"/>
    <x v="194"/>
    <s v="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6"/>
    <x v="59"/>
    <x v="2"/>
    <x v="0"/>
    <x v="6"/>
    <n v="2013"/>
    <n v="7"/>
    <x v="4"/>
    <x v="0"/>
    <x v="0"/>
    <x v="1"/>
    <s v="Not Available"/>
  </r>
  <r>
    <n v="313"/>
    <x v="224"/>
    <x v="106"/>
    <x v="137"/>
    <x v="194"/>
    <s v="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6"/>
    <x v="59"/>
    <x v="4"/>
    <x v="0"/>
    <x v="6"/>
    <n v="2013"/>
    <n v="7"/>
    <x v="4"/>
    <x v="0"/>
    <x v="0"/>
    <x v="1"/>
    <s v="Not Available"/>
  </r>
  <r>
    <n v="491"/>
    <x v="225"/>
    <x v="102"/>
    <x v="137"/>
    <x v="195"/>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x v="23"/>
    <x v="296"/>
    <x v="5"/>
    <x v="44"/>
    <x v="3"/>
    <n v="1856"/>
    <n v="164"/>
    <x v="0"/>
    <x v="45"/>
    <x v="4"/>
    <x v="2"/>
    <s v="Not Available"/>
  </r>
  <r>
    <n v="740"/>
    <x v="225"/>
    <x v="102"/>
    <x v="137"/>
    <x v="195"/>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x v="23"/>
    <x v="296"/>
    <x v="1"/>
    <x v="44"/>
    <x v="3"/>
    <n v="1856"/>
    <n v="164"/>
    <x v="0"/>
    <x v="45"/>
    <x v="4"/>
    <x v="2"/>
    <s v="Not Available"/>
  </r>
  <r>
    <n v="326"/>
    <x v="226"/>
    <x v="107"/>
    <x v="137"/>
    <x v="183"/>
    <s v="DESCRIPTION_x000a__x000a_Clearwater Analytics®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x v="9"/>
    <x v="297"/>
    <x v="14"/>
    <x v="35"/>
    <x v="1"/>
    <n v="2004"/>
    <n v="16"/>
    <x v="0"/>
    <x v="15"/>
    <x v="4"/>
    <x v="4"/>
    <s v="Not Available"/>
  </r>
  <r>
    <n v="142"/>
    <x v="146"/>
    <x v="102"/>
    <x v="138"/>
    <x v="194"/>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s degree in Information Systems, Business, Engineering Preferred_x000a_Minimum 1-3 years’ experience with data analysis_x000a_Minimum 1-3 years’ experience using SQL, access, and excel_x000a_Preferred: Knowledge of NetSuite, DOMO, Adaptive, and Pedigree"/>
    <x v="28"/>
    <x v="298"/>
    <x v="7"/>
    <x v="24"/>
    <x v="1"/>
    <n v="1986"/>
    <n v="34"/>
    <x v="0"/>
    <x v="13"/>
    <x v="7"/>
    <x v="1"/>
    <s v="Not Available"/>
  </r>
  <r>
    <n v="495"/>
    <x v="227"/>
    <x v="93"/>
    <x v="138"/>
    <x v="189"/>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x v="12"/>
    <x v="299"/>
    <x v="6"/>
    <x v="27"/>
    <x v="1"/>
    <n v="1995"/>
    <n v="25"/>
    <x v="0"/>
    <x v="9"/>
    <x v="6"/>
    <x v="1"/>
    <s v="Not Available"/>
  </r>
  <r>
    <n v="748"/>
    <x v="227"/>
    <x v="93"/>
    <x v="138"/>
    <x v="189"/>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x v="12"/>
    <x v="299"/>
    <x v="19"/>
    <x v="27"/>
    <x v="1"/>
    <n v="1995"/>
    <n v="25"/>
    <x v="0"/>
    <x v="9"/>
    <x v="6"/>
    <x v="1"/>
    <s v="Not Available"/>
  </r>
  <r>
    <n v="78"/>
    <x v="228"/>
    <x v="93"/>
    <x v="138"/>
    <x v="189"/>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x v="16"/>
    <x v="117"/>
    <x v="1"/>
    <x v="7"/>
    <x v="4"/>
    <n v="2015"/>
    <n v="5"/>
    <x v="0"/>
    <x v="9"/>
    <x v="6"/>
    <x v="3"/>
    <s v="Not Available"/>
  </r>
  <r>
    <n v="415"/>
    <x v="229"/>
    <x v="106"/>
    <x v="139"/>
    <x v="191"/>
    <s v="Company Overview_x000a__x000a__x000a_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 to support analysts’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x v="1"/>
    <x v="300"/>
    <x v="0"/>
    <x v="9"/>
    <x v="3"/>
    <n v="1928"/>
    <n v="92"/>
    <x v="4"/>
    <x v="6"/>
    <x v="6"/>
    <x v="9"/>
    <s v="Cisco Systems, Huawei Technologies, IBM"/>
  </r>
  <r>
    <n v="607"/>
    <x v="229"/>
    <x v="106"/>
    <x v="139"/>
    <x v="191"/>
    <s v="Company Overview_x000a__x000a__x000a_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 to support analysts’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x v="1"/>
    <x v="300"/>
    <x v="2"/>
    <x v="9"/>
    <x v="3"/>
    <n v="1928"/>
    <n v="92"/>
    <x v="4"/>
    <x v="6"/>
    <x v="6"/>
    <x v="9"/>
    <s v="Cisco Systems, Huawei Technologies, IBM"/>
  </r>
  <r>
    <n v="194"/>
    <x v="55"/>
    <x v="102"/>
    <x v="139"/>
    <x v="187"/>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x v="25"/>
    <x v="301"/>
    <x v="34"/>
    <x v="10"/>
    <x v="6"/>
    <n v="1993"/>
    <n v="27"/>
    <x v="2"/>
    <x v="27"/>
    <x v="9"/>
    <x v="11"/>
    <s v="Ellucian, Parchment, College Board"/>
  </r>
  <r>
    <n v="292"/>
    <x v="55"/>
    <x v="102"/>
    <x v="139"/>
    <x v="187"/>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x v="25"/>
    <x v="301"/>
    <x v="1"/>
    <x v="10"/>
    <x v="6"/>
    <n v="1993"/>
    <n v="27"/>
    <x v="2"/>
    <x v="27"/>
    <x v="9"/>
    <x v="11"/>
    <s v="Ellucian, Parchment, College Board"/>
  </r>
  <r>
    <n v="635"/>
    <x v="72"/>
    <x v="87"/>
    <x v="139"/>
    <x v="167"/>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x v="11"/>
    <x v="302"/>
    <x v="30"/>
    <x v="7"/>
    <x v="1"/>
    <n v="1997"/>
    <n v="23"/>
    <x v="0"/>
    <x v="0"/>
    <x v="0"/>
    <x v="3"/>
    <s v="Accenture, Deloitte, IBM"/>
  </r>
  <r>
    <n v="857"/>
    <x v="72"/>
    <x v="87"/>
    <x v="139"/>
    <x v="167"/>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x v="11"/>
    <x v="302"/>
    <x v="12"/>
    <x v="7"/>
    <x v="1"/>
    <n v="1997"/>
    <n v="23"/>
    <x v="0"/>
    <x v="0"/>
    <x v="0"/>
    <x v="3"/>
    <s v="Accenture, Deloitte, IBM"/>
  </r>
  <r>
    <n v="744"/>
    <x v="72"/>
    <x v="106"/>
    <x v="140"/>
    <x v="193"/>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 Mongo or Cassandra_x000a__x000a_Experience with AWS cloud services: Lambda, S3, Glue, Redshift, and Athena, or their open source equivalent (Zeppelin, Presto, etc)_x000a__x000a_Data storage formats –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 Cloudwatch, CloudFormation, Security (IAM)_x000a__x000a_AWS certification_x000a__x000a_Job Requirements"/>
    <x v="5"/>
    <x v="303"/>
    <x v="1"/>
    <x v="45"/>
    <x v="1"/>
    <n v="2002"/>
    <n v="18"/>
    <x v="0"/>
    <x v="8"/>
    <x v="6"/>
    <x v="4"/>
    <s v="Not Available"/>
  </r>
  <r>
    <n v="177"/>
    <x v="55"/>
    <x v="103"/>
    <x v="141"/>
    <x v="191"/>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x v="18"/>
    <x v="281"/>
    <x v="1"/>
    <x v="27"/>
    <x v="1"/>
    <n v="2010"/>
    <n v="10"/>
    <x v="0"/>
    <x v="22"/>
    <x v="7"/>
    <x v="1"/>
    <s v="Not Available"/>
  </r>
  <r>
    <n v="259"/>
    <x v="55"/>
    <x v="103"/>
    <x v="141"/>
    <x v="191"/>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x v="18"/>
    <x v="281"/>
    <x v="29"/>
    <x v="27"/>
    <x v="1"/>
    <n v="2010"/>
    <n v="10"/>
    <x v="0"/>
    <x v="22"/>
    <x v="7"/>
    <x v="1"/>
    <s v="Not Available"/>
  </r>
  <r>
    <n v="212"/>
    <x v="230"/>
    <x v="103"/>
    <x v="141"/>
    <x v="191"/>
    <s v="Excel / VBA / SQL Data Analyst_x000a__x000a_Location:_x000a_Headquarters Address:_x000a_Springfield, MO Job Type:_x000a_Full-Time_x000a__x000a_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_x000a__x000a_What are we looking for?_x000a__x000a_· Bachelor’s Degree in a quantitative field such as mathematics, engineering, physics, finance, or 2+ years of experience in data analytics with heavy use of advanced Excel modeling (Master’s Degree and 5+ years of experience preferred)_x000a__x000a_· Advanced Excel skills with VBA programming, math/statistical packages and data management techniques including manipulation of large datasets_x000a__x000a_· Strong knowledge of SQL queries or Access database development_x000a__x000a_· Experience with data modeling and forecasting techniques_x000a__x000a_· Willingness to quickly learn and conform to current practices to utilize existing Excel/SQL processes_x000a__x000a_· Ability to efficiently research coding and applied math approaches to speed new development_x000a__x000a_· Effective technical writing and oral communication skills_x000a__x000a_· Experience applying statistical modeling to solve business problems_x000a__x000a_·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x v="15"/>
    <x v="304"/>
    <x v="16"/>
    <x v="18"/>
    <x v="1"/>
    <n v="1961"/>
    <n v="59"/>
    <x v="0"/>
    <x v="34"/>
    <x v="16"/>
    <x v="7"/>
    <s v="Not Available"/>
  </r>
  <r>
    <n v="344"/>
    <x v="230"/>
    <x v="103"/>
    <x v="141"/>
    <x v="191"/>
    <s v="Excel / VBA / SQL Data Analyst_x000a__x000a_Location:_x000a_Headquarters Address:_x000a_Springfield, MO Job Type:_x000a_Full-Time_x000a__x000a_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_x000a__x000a_What are we looking for?_x000a__x000a_· Bachelor’s Degree in a quantitative field such as mathematics, engineering, physics, finance, or 2+ years of experience in data analytics with heavy use of advanced Excel modeling (Master’s Degree and 5+ years of experience preferred)_x000a__x000a_· Advanced Excel skills with VBA programming, math/statistical packages and data management techniques including manipulation of large datasets_x000a__x000a_· Strong knowledge of SQL queries or Access database development_x000a__x000a_· Experience with data modeling and forecasting techniques_x000a__x000a_· Willingness to quickly learn and conform to current practices to utilize existing Excel/SQL processes_x000a__x000a_· Ability to efficiently research coding and applied math approaches to speed new development_x000a__x000a_· Effective technical writing and oral communication skills_x000a__x000a_· Experience applying statistical modeling to solve business problems_x000a__x000a_·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x v="15"/>
    <x v="304"/>
    <x v="1"/>
    <x v="18"/>
    <x v="1"/>
    <n v="1961"/>
    <n v="59"/>
    <x v="0"/>
    <x v="34"/>
    <x v="16"/>
    <x v="7"/>
    <s v="Not Available"/>
  </r>
  <r>
    <n v="468"/>
    <x v="231"/>
    <x v="107"/>
    <x v="141"/>
    <x v="187"/>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⅓): Own our regular analysis and reporting of GTM progress and performance. Help us better understand our business in an actionable manner, week over week, month over month, year over year._x000a_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⅓):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x v="18"/>
    <x v="305"/>
    <x v="2"/>
    <x v="7"/>
    <x v="0"/>
    <n v="2011"/>
    <n v="9"/>
    <x v="0"/>
    <x v="6"/>
    <x v="6"/>
    <x v="11"/>
    <s v="Not Available"/>
  </r>
  <r>
    <n v="698"/>
    <x v="231"/>
    <x v="107"/>
    <x v="141"/>
    <x v="187"/>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⅓): Own our regular analysis and reporting of GTM progress and performance. Help us better understand our business in an actionable manner, week over week, month over month, year over year._x000a_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⅓):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x v="18"/>
    <x v="305"/>
    <x v="6"/>
    <x v="7"/>
    <x v="0"/>
    <n v="2011"/>
    <n v="9"/>
    <x v="0"/>
    <x v="6"/>
    <x v="6"/>
    <x v="11"/>
    <s v="Not Available"/>
  </r>
  <r>
    <n v="940"/>
    <x v="231"/>
    <x v="107"/>
    <x v="141"/>
    <x v="187"/>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⅓): Own our regular analysis and reporting of GTM progress and performance. Help us better understand our business in an actionable manner, week over week, month over month, year over year._x000a_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⅓):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x v="18"/>
    <x v="305"/>
    <x v="1"/>
    <x v="7"/>
    <x v="0"/>
    <n v="2011"/>
    <n v="9"/>
    <x v="0"/>
    <x v="6"/>
    <x v="6"/>
    <x v="11"/>
    <s v="Not Available"/>
  </r>
  <r>
    <n v="609"/>
    <x v="146"/>
    <x v="106"/>
    <x v="142"/>
    <x v="196"/>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x v="23"/>
    <x v="306"/>
    <x v="16"/>
    <x v="8"/>
    <x v="2"/>
    <n v="2006"/>
    <n v="14"/>
    <x v="8"/>
    <x v="17"/>
    <x v="9"/>
    <x v="1"/>
    <s v="Not Available"/>
  </r>
  <r>
    <n v="483"/>
    <x v="232"/>
    <x v="102"/>
    <x v="142"/>
    <x v="192"/>
    <s v="Job Summary_x000a_Under supervision and guidance, the Corporate Risk Intelligence Analyst:_x000a_• Performs data analysis and rule recommendations._x000a_•Generates on-going and ad-hoc reporting._x000a_•Acts as a liaison between technology and Corporate Risk Management (CRM) business partners for the creation of business requirements._x000a_•Participates in planning, definition and testing of changes._x000a__x000a_Key Result Areas_x000a_• Accuracy, Analysis, Collaboration, Other Business Requirements, Problem Solving, Reporting, Results Driven, Testing, Time Management_x000a__x000a_Job Accountabilities_x000a_• Mine and clean data from multiple sources, then analyze results to identify trends and patterns in order to recommend and configure changes for CRM application parameters leveraging excel or tools that support reviewing analytics and metrics._x000a_•Analyze, anticipate, and support data and reporting requirements for corporate risk solutions including management and board reporting as well as data needs for regulatory and audit requests._x000a_•Provide recommendations with clear and concise rationale to be able to defend the change if asked by management, auditors and/or regulators._x000a_•Work with technology, serving as business line resource for questions, issues, data, configuration, reporting, and general business line support for CRM tools and systems._x000a_•Support CRM project initiatives by writing and reviewing business and design requirements, developing test cases, testing and implementation support._x000a_•Developing, managing and evolving documentation in support of business line support of tools, models and validations._x000a_•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Written Communication , Intermediate_x000a_•Verbal Communication , Intermediate_x000a_•Ability to Multi Task and Prioritize , Intermediate_x000a_•Mathematical , Intermediate_x000a_•Microsoft Office , Intermediate_x000a_•Analytical , Advanced_x000a_•Other: Strategic Thinker, Beginner_x000a_•Other: Ability to lead and facilitate Presentations, Beginner_x000a_•Other: Project Management / Leadership, Beginner_x000a_•Operate Office Equipment , Intermediate_x000a__x000a_Licenses and Certifications_x000a_•Data Analytics, PMP, CAMS, Fraud, Risk or other certification in support of technology, data, analysis or risk-based functions_x000a__x000a_General Physical Condition_x000a_•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x v="0"/>
    <x v="307"/>
    <x v="12"/>
    <x v="28"/>
    <x v="2"/>
    <n v="1870"/>
    <n v="150"/>
    <x v="4"/>
    <x v="45"/>
    <x v="4"/>
    <x v="7"/>
    <s v="Wells Fargo, BMO Harris Bank, U.S. Bank"/>
  </r>
  <r>
    <n v="721"/>
    <x v="232"/>
    <x v="102"/>
    <x v="142"/>
    <x v="192"/>
    <s v="Job Summary_x000a_Under supervision and guidance, the Corporate Risk Intelligence Analyst:_x000a_• Performs data analysis and rule recommendations._x000a_•Generates on-going and ad-hoc reporting._x000a_•Acts as a liaison between technology and Corporate Risk Management (CRM) business partners for the creation of business requirements._x000a_•Participates in planning, definition and testing of changes._x000a__x000a_Key Result Areas_x000a_• Accuracy, Analysis, Collaboration, Other Business Requirements, Problem Solving, Reporting, Results Driven, Testing, Time Management_x000a__x000a_Job Accountabilities_x000a_• Mine and clean data from multiple sources, then analyze results to identify trends and patterns in order to recommend and configure changes for CRM application parameters leveraging excel or tools that support reviewing analytics and metrics._x000a_•Analyze, anticipate, and support data and reporting requirements for corporate risk solutions including management and board reporting as well as data needs for regulatory and audit requests._x000a_•Provide recommendations with clear and concise rationale to be able to defend the change if asked by management, auditors and/or regulators._x000a_•Work with technology, serving as business line resource for questions, issues, data, configuration, reporting, and general business line support for CRM tools and systems._x000a_•Support CRM project initiatives by writing and reviewing business and design requirements, developing test cases, testing and implementation support._x000a_•Developing, managing and evolving documentation in support of business line support of tools, models and validations._x000a_•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Written Communication , Intermediate_x000a_•Verbal Communication , Intermediate_x000a_•Ability to Multi Task and Prioritize , Intermediate_x000a_•Mathematical , Intermediate_x000a_•Microsoft Office , Intermediate_x000a_•Analytical , Advanced_x000a_•Other: Strategic Thinker, Beginner_x000a_•Other: Ability to lead and facilitate Presentations, Beginner_x000a_•Other: Project Management / Leadership, Beginner_x000a_•Operate Office Equipment , Intermediate_x000a__x000a_Licenses and Certifications_x000a_•Data Analytics, PMP, CAMS, Fraud, Risk or other certification in support of technology, data, analysis or risk-based functions_x000a__x000a_General Physical Condition_x000a_•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x v="0"/>
    <x v="307"/>
    <x v="26"/>
    <x v="28"/>
    <x v="2"/>
    <n v="1870"/>
    <n v="150"/>
    <x v="4"/>
    <x v="45"/>
    <x v="4"/>
    <x v="7"/>
    <s v="Wells Fargo, BMO Harris Bank, U.S. Bank"/>
  </r>
  <r>
    <n v="89"/>
    <x v="233"/>
    <x v="101"/>
    <x v="143"/>
    <x v="197"/>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Bootcamp” web marketing training program will be provided for new WebFX “family members”.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x v="8"/>
    <x v="308"/>
    <x v="0"/>
    <x v="5"/>
    <x v="6"/>
    <n v="1997"/>
    <n v="23"/>
    <x v="0"/>
    <x v="18"/>
    <x v="7"/>
    <x v="11"/>
    <s v="Not Available"/>
  </r>
  <r>
    <n v="278"/>
    <x v="234"/>
    <x v="106"/>
    <x v="143"/>
    <x v="198"/>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50 Providers to Watch’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s degree in Information systems, Accounting or a related field_x000a_1-3 years’ experience with D365 F&amp;O or Microsoft Dynamics AX (preferably from Microsoft implementation firm)_x000a_Self-motivated with a desire to learn new things and take on new responsibilities as the business progresses_x000a_Bachelor’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s, etc.)"/>
    <x v="1"/>
    <x v="309"/>
    <x v="1"/>
    <x v="12"/>
    <x v="6"/>
    <n v="1996"/>
    <n v="24"/>
    <x v="0"/>
    <x v="9"/>
    <x v="6"/>
    <x v="3"/>
    <s v="Not Available"/>
  </r>
  <r>
    <n v="217"/>
    <x v="235"/>
    <x v="106"/>
    <x v="143"/>
    <x v="198"/>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x v="8"/>
    <x v="310"/>
    <x v="2"/>
    <x v="10"/>
    <x v="0"/>
    <n v="1996"/>
    <n v="24"/>
    <x v="0"/>
    <x v="16"/>
    <x v="8"/>
    <x v="11"/>
    <s v="Torch Technologies, American Systems"/>
  </r>
  <r>
    <n v="355"/>
    <x v="235"/>
    <x v="106"/>
    <x v="143"/>
    <x v="198"/>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x v="8"/>
    <x v="310"/>
    <x v="1"/>
    <x v="10"/>
    <x v="0"/>
    <n v="1996"/>
    <n v="24"/>
    <x v="0"/>
    <x v="16"/>
    <x v="8"/>
    <x v="11"/>
    <s v="Torch Technologies, American Systems"/>
  </r>
  <r>
    <n v="530"/>
    <x v="236"/>
    <x v="92"/>
    <x v="143"/>
    <x v="195"/>
    <s v="­­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x v="1"/>
    <x v="188"/>
    <x v="2"/>
    <x v="0"/>
    <x v="3"/>
    <n v="1922"/>
    <n v="98"/>
    <x v="4"/>
    <x v="16"/>
    <x v="8"/>
    <x v="2"/>
    <s v="Not Available"/>
  </r>
  <r>
    <n v="794"/>
    <x v="236"/>
    <x v="92"/>
    <x v="143"/>
    <x v="195"/>
    <s v="­­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x v="1"/>
    <x v="188"/>
    <x v="1"/>
    <x v="0"/>
    <x v="3"/>
    <n v="1922"/>
    <n v="98"/>
    <x v="4"/>
    <x v="16"/>
    <x v="8"/>
    <x v="2"/>
    <s v="Not Available"/>
  </r>
  <r>
    <n v="342"/>
    <x v="229"/>
    <x v="106"/>
    <x v="144"/>
    <x v="199"/>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s Business Continuity, Disaster Recovery Plans, and Incident Response Plan._x000a_9.Assists the Information Security team with implementing appropriate monitoring and testing to ensure the Bank’s information security protocols are adhered to across the organization._x000a_10.Maintains information security documentation including procedures, processes and guidelines that are implemented to ensure the organization’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Working knowledge of information systems&amp; technology audit processes and procedures._x000a_•Demonstrated ability to understand complex security issues._x000a_•Proven ability to successfully partner with internal clients and vendors to align strategy with deliverables, identify business challenges and develop alternatives to mitigate._x000a_•Working knowledge of SQL preferred._x000a_•Understands the IT threat landscape for banking and financial services industry._x000a_•Strong service management and service delivery orientation._x000a_•Strong written, oral, and interpersonal communication skills._x000a_•Ability to present ideas in user-friendly language to a variety of constituent audiences._x000a_•Proven ability to work within a changing environment and lead the implementation of change._x000a_•Ability to assess the impact or potential impact of change management initiatives of various sizes and degrees of complexities on business financials and performance._x000a_•Ability to effectively prioritize and execute tasks in a high-pressure environment._x000a__x000a_Experience&amp; Education_x000a_•Bachelor’s degree in related discipline or equivalent work experience required._x000a_•Minimum 4 years of progressively responsible professional experience in an information technology environment with demonstrated experience core security concepts and data analysis._x000a_•Experience implementing system solutions in a banking environment preferred._x000a_•Experience with data presentation via a dashboard preferred._x000a_•Industry recognized Infosec certifications such as CompTIA Security+, GSEC, CISSP: Certified Information Systems Security Professional, CISM: Certified Information Security Manager, strongly desired._x000a__x000a_Internal and External Contacts_x000a_•Extensive external contact with equipment and service suppliers._x000a_•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x v="13"/>
    <x v="311"/>
    <x v="10"/>
    <x v="12"/>
    <x v="1"/>
    <n v="1902"/>
    <n v="118"/>
    <x v="4"/>
    <x v="45"/>
    <x v="4"/>
    <x v="9"/>
    <s v="Not Available"/>
  </r>
  <r>
    <n v="109"/>
    <x v="146"/>
    <x v="99"/>
    <x v="145"/>
    <x v="197"/>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 Perform routine and ad hoc encounters and claim resubmissions._x000a_o Use SQL tools to resubmit encounters for clients such as NY, FL, and other markets_x000a_o Work with BAs and developers to streamline/automate processes_x000a__x000a_•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 Demonstrate expertise in a variety of IT concepts, practices, and procedures and maintains general knowledge of company-wide processes and systems (e.g. Windward)._x000a_• Successfully manage a high volume of projects and tasks with, often with competing priorities._x000a_• Ensure regulatory and legal compliance (HIPAA) within the department._x000a_• Drive continuous improvement in CDM solutions and processes._x000a_• Support DentaQuests goals and objectives by working closely with the management team to deliver value to the business._x000a_• Serve as a mentoring resource for other team members._x000a_• Other duties as assigned._x000a__x000a_JOB REQUIREMENTS:_x000a__x000a_• BS degree in Business, Computer Science, Engineering, Information Systems or related field (or equivalent experience)_x000a_Proficiency in the following technical concepts:_x000a_• 2 years of experience in a business role with operational deliverable responsibilities._x000a_• Knowledge of general computer software._x000a_• Expert level proficiency in the use of advanced features of MS Office._x000a_• Relational Database concept knowledge (SQL Server preferred)_x000a_• Exposure to ETL, reporting concepts, SQL, or SSIS preferred._x000a_• Experience with SQL queries._x000a_• Good interpersonal skills._x000a_• Excellent verbal and written communication skills._x000a_• Ability to prioritize and organize multiple tasks with high attention to detail._x000a__x000a_• Desired knowledge of dental or medical insurance claims processing including:_x000a_o Hands-on experience with HIPAA EDI transaction formats including 837, 835, 277, 997, 999, 834_x000a_o Familiarity with appropriate handling of PHI data_x000a__x000a_PHYSICAL DEMANDS:_x000a__x000a_• Incumbent must be able to communicate effectively._x000a_• Requires overall light physical effort (up to 25lbs.)_x000a_• Manual dexterity and sitting are required in carrying out the position's own position responsibilities (i.e. use of a personal computer)._x000a_• Ability to travel or move about within and outside serviced facilities required._x000a_• Incumbent works primarily in either a private or shared office environment."/>
    <x v="23"/>
    <x v="312"/>
    <x v="33"/>
    <x v="0"/>
    <x v="2"/>
    <n v="2001"/>
    <n v="19"/>
    <x v="0"/>
    <x v="5"/>
    <x v="5"/>
    <x v="5"/>
    <s v="MCNA Dental Plans, United Concordia, Delta Dental Plans Association"/>
  </r>
  <r>
    <n v="752"/>
    <x v="237"/>
    <x v="103"/>
    <x v="145"/>
    <x v="200"/>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Community of Excellence”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x v="0"/>
    <x v="313"/>
    <x v="7"/>
    <x v="9"/>
    <x v="2"/>
    <n v="1925"/>
    <n v="95"/>
    <x v="0"/>
    <x v="5"/>
    <x v="5"/>
    <x v="5"/>
    <s v="Northwestern Mutual, American Family Insurance, MetLife"/>
  </r>
  <r>
    <n v="203"/>
    <x v="238"/>
    <x v="111"/>
    <x v="146"/>
    <x v="201"/>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ll Do:_x000a_You’ll be the “go to”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story”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 i.e. demand forecasting._x000a_What You’ll Bring to the Team:_x000a_Bachelor’s degree from four-year college or university in a relevant subject (Math, Finance, Economics, Digital/marketing Analytics or related field);_x000a_Minimum of 1-3 years of full-time work experience in a highly analytical capacity, preferably an eCommerce environment._x000a_2-3 years’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x v="2"/>
    <x v="314"/>
    <x v="7"/>
    <x v="7"/>
    <x v="0"/>
    <n v="2006"/>
    <n v="14"/>
    <x v="5"/>
    <x v="25"/>
    <x v="10"/>
    <x v="1"/>
    <s v="Not Available"/>
  </r>
  <r>
    <n v="323"/>
    <x v="238"/>
    <x v="111"/>
    <x v="146"/>
    <x v="201"/>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ll Do:_x000a_You’ll be the “go to”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story”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 i.e. demand forecasting._x000a_What You’ll Bring to the Team:_x000a_Bachelor’s degree from four-year college or university in a relevant subject (Math, Finance, Economics, Digital/marketing Analytics or related field);_x000a_Minimum of 1-3 years of full-time work experience in a highly analytical capacity, preferably an eCommerce environment._x000a_2-3 years’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x v="2"/>
    <x v="314"/>
    <x v="2"/>
    <x v="7"/>
    <x v="0"/>
    <n v="2006"/>
    <n v="14"/>
    <x v="5"/>
    <x v="25"/>
    <x v="10"/>
    <x v="1"/>
    <s v="Not Available"/>
  </r>
  <r>
    <n v="306"/>
    <x v="151"/>
    <x v="112"/>
    <x v="146"/>
    <x v="202"/>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x v="0"/>
    <x v="315"/>
    <x v="12"/>
    <x v="42"/>
    <x v="2"/>
    <n v="1917"/>
    <n v="103"/>
    <x v="2"/>
    <x v="56"/>
    <x v="19"/>
    <x v="3"/>
    <s v="Boys &amp; Girls Clubs of America, AdoptUSKids, Foster Care to Success"/>
  </r>
  <r>
    <n v="120"/>
    <x v="239"/>
    <x v="104"/>
    <x v="146"/>
    <x v="197"/>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KPI”).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s Degree required; concentration in Accounting or Finance strongly preferred_x000a_3+ years’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x v="8"/>
    <x v="316"/>
    <x v="1"/>
    <x v="27"/>
    <x v="6"/>
    <n v="2012"/>
    <n v="8"/>
    <x v="0"/>
    <x v="6"/>
    <x v="6"/>
    <x v="3"/>
    <s v="DataFinch Technologies, Accupoint Software Solution, CodeMetro"/>
  </r>
  <r>
    <n v="75"/>
    <x v="240"/>
    <x v="104"/>
    <x v="146"/>
    <x v="197"/>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 supervised and unsupervised –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 Bose, Walmart, Jaguar Land Rover, Mars, Samsung, IKEA and more –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x v="23"/>
    <x v="317"/>
    <x v="0"/>
    <x v="0"/>
    <x v="6"/>
    <n v="1999"/>
    <n v="21"/>
    <x v="4"/>
    <x v="18"/>
    <x v="7"/>
    <x v="1"/>
    <s v="IDEO, Gongos, Inc., Ipsos"/>
  </r>
  <r>
    <n v="690"/>
    <x v="241"/>
    <x v="113"/>
    <x v="147"/>
    <x v="203"/>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x v="0"/>
    <x v="267"/>
    <x v="13"/>
    <x v="8"/>
    <x v="2"/>
    <n v="2002"/>
    <n v="18"/>
    <x v="0"/>
    <x v="42"/>
    <x v="22"/>
    <x v="5"/>
    <s v="Expedia Group, Orbitz Worldwide, Priceline.com"/>
  </r>
  <r>
    <n v="933"/>
    <x v="241"/>
    <x v="113"/>
    <x v="147"/>
    <x v="203"/>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x v="0"/>
    <x v="267"/>
    <x v="19"/>
    <x v="8"/>
    <x v="2"/>
    <n v="2002"/>
    <n v="18"/>
    <x v="0"/>
    <x v="42"/>
    <x v="22"/>
    <x v="5"/>
    <s v="Expedia Group, Orbitz Worldwide, Priceline.com"/>
  </r>
  <r>
    <n v="122"/>
    <x v="55"/>
    <x v="110"/>
    <x v="147"/>
    <x v="2"/>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x v="13"/>
    <x v="318"/>
    <x v="3"/>
    <x v="45"/>
    <x v="6"/>
    <n v="2010"/>
    <n v="10"/>
    <x v="0"/>
    <x v="9"/>
    <x v="6"/>
    <x v="11"/>
    <s v="Not Available"/>
  </r>
  <r>
    <n v="420"/>
    <x v="242"/>
    <x v="90"/>
    <x v="147"/>
    <x v="195"/>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x v="21"/>
    <x v="319"/>
    <x v="9"/>
    <x v="34"/>
    <x v="3"/>
    <n v="1981"/>
    <n v="39"/>
    <x v="4"/>
    <x v="8"/>
    <x v="6"/>
    <x v="2"/>
    <s v="Tata Consultancy Services, Accenture, Cognizant Technology Solutions"/>
  </r>
  <r>
    <n v="613"/>
    <x v="242"/>
    <x v="90"/>
    <x v="147"/>
    <x v="195"/>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x v="21"/>
    <x v="319"/>
    <x v="7"/>
    <x v="34"/>
    <x v="3"/>
    <n v="1981"/>
    <n v="39"/>
    <x v="4"/>
    <x v="8"/>
    <x v="6"/>
    <x v="2"/>
    <s v="Tata Consultancy Services, Accenture, Cognizant Technology Solutions"/>
  </r>
  <r>
    <n v="830"/>
    <x v="242"/>
    <x v="90"/>
    <x v="147"/>
    <x v="195"/>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x v="21"/>
    <x v="319"/>
    <x v="10"/>
    <x v="34"/>
    <x v="3"/>
    <n v="1981"/>
    <n v="39"/>
    <x v="4"/>
    <x v="8"/>
    <x v="6"/>
    <x v="2"/>
    <s v="Tata Consultancy Services, Accenture, Cognizant Technology Solutions"/>
  </r>
  <r>
    <n v="687"/>
    <x v="243"/>
    <x v="110"/>
    <x v="148"/>
    <x v="204"/>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s Degree"/>
    <x v="1"/>
    <x v="58"/>
    <x v="16"/>
    <x v="0"/>
    <x v="5"/>
    <n v="1852"/>
    <n v="168"/>
    <x v="4"/>
    <x v="5"/>
    <x v="5"/>
    <x v="9"/>
    <s v="Not Available"/>
  </r>
  <r>
    <n v="932"/>
    <x v="243"/>
    <x v="110"/>
    <x v="148"/>
    <x v="204"/>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s Degree"/>
    <x v="1"/>
    <x v="58"/>
    <x v="4"/>
    <x v="0"/>
    <x v="5"/>
    <n v="1852"/>
    <n v="168"/>
    <x v="4"/>
    <x v="5"/>
    <x v="5"/>
    <x v="9"/>
    <s v="Not Available"/>
  </r>
  <r>
    <n v="356"/>
    <x v="244"/>
    <x v="101"/>
    <x v="149"/>
    <x v="202"/>
    <s v="CONSULTANT–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ll need:_x000a_Minimum Bachelor’s degree in quantitative social science, statistics, political science, economics, computer science and data management or related field_x000a_Two or more years’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Data Analytics Consultant”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x v="9"/>
    <x v="320"/>
    <x v="2"/>
    <x v="0"/>
    <x v="0"/>
    <n v="1987"/>
    <n v="33"/>
    <x v="0"/>
    <x v="7"/>
    <x v="7"/>
    <x v="0"/>
    <s v="Not Available"/>
  </r>
  <r>
    <n v="93"/>
    <x v="146"/>
    <x v="110"/>
    <x v="149"/>
    <x v="203"/>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s degree from an accredited university or college in Data Analytics or Computer Science_x000a_2+ years’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think out of the box”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x v="16"/>
    <x v="321"/>
    <x v="2"/>
    <x v="31"/>
    <x v="1"/>
    <n v="1948"/>
    <n v="72"/>
    <x v="0"/>
    <x v="14"/>
    <x v="7"/>
    <x v="1"/>
    <s v="Not Available"/>
  </r>
  <r>
    <n v="248"/>
    <x v="245"/>
    <x v="99"/>
    <x v="149"/>
    <x v="204"/>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4"/>
    <x v="322"/>
    <x v="16"/>
    <x v="28"/>
    <x v="1"/>
    <n v="1964"/>
    <n v="56"/>
    <x v="0"/>
    <x v="57"/>
    <x v="14"/>
    <x v="3"/>
    <s v="Not Available"/>
  </r>
  <r>
    <n v="448"/>
    <x v="245"/>
    <x v="99"/>
    <x v="149"/>
    <x v="204"/>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4"/>
    <x v="322"/>
    <x v="1"/>
    <x v="28"/>
    <x v="1"/>
    <n v="1964"/>
    <n v="56"/>
    <x v="0"/>
    <x v="57"/>
    <x v="14"/>
    <x v="3"/>
    <s v="Not Available"/>
  </r>
  <r>
    <n v="671"/>
    <x v="245"/>
    <x v="99"/>
    <x v="149"/>
    <x v="204"/>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4"/>
    <x v="322"/>
    <x v="34"/>
    <x v="28"/>
    <x v="1"/>
    <n v="1964"/>
    <n v="56"/>
    <x v="0"/>
    <x v="57"/>
    <x v="14"/>
    <x v="3"/>
    <s v="Not Available"/>
  </r>
  <r>
    <n v="909"/>
    <x v="245"/>
    <x v="99"/>
    <x v="149"/>
    <x v="204"/>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4"/>
    <x v="322"/>
    <x v="8"/>
    <x v="28"/>
    <x v="1"/>
    <n v="1964"/>
    <n v="56"/>
    <x v="0"/>
    <x v="57"/>
    <x v="14"/>
    <x v="3"/>
    <s v="Not Available"/>
  </r>
  <r>
    <n v="826"/>
    <x v="246"/>
    <x v="110"/>
    <x v="150"/>
    <x v="4"/>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4"/>
    <x v="9"/>
    <x v="1"/>
    <x v="0"/>
    <x v="3"/>
    <n v="1912"/>
    <n v="108"/>
    <x v="0"/>
    <x v="5"/>
    <x v="5"/>
    <x v="2"/>
    <s v="Travelers, Allstate, State Farm"/>
  </r>
  <r>
    <n v="489"/>
    <x v="247"/>
    <x v="101"/>
    <x v="151"/>
    <x v="201"/>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x v="4"/>
    <x v="9"/>
    <x v="10"/>
    <x v="0"/>
    <x v="3"/>
    <n v="1912"/>
    <n v="108"/>
    <x v="0"/>
    <x v="5"/>
    <x v="5"/>
    <x v="2"/>
    <s v="Travelers, Allstate, State Farm"/>
  </r>
  <r>
    <n v="731"/>
    <x v="247"/>
    <x v="101"/>
    <x v="151"/>
    <x v="201"/>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x v="4"/>
    <x v="9"/>
    <x v="12"/>
    <x v="0"/>
    <x v="3"/>
    <n v="1912"/>
    <n v="108"/>
    <x v="0"/>
    <x v="5"/>
    <x v="5"/>
    <x v="2"/>
    <s v="Travelers, Allstate, State Farm"/>
  </r>
  <r>
    <n v="242"/>
    <x v="248"/>
    <x v="110"/>
    <x v="151"/>
    <x v="202"/>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30"/>
    <x v="323"/>
    <x v="0"/>
    <x v="4"/>
    <x v="1"/>
    <n v="-1"/>
    <s v="Not Available"/>
    <x v="0"/>
    <x v="57"/>
    <x v="14"/>
    <x v="1"/>
    <s v="Not Available"/>
  </r>
  <r>
    <n v="429"/>
    <x v="248"/>
    <x v="110"/>
    <x v="151"/>
    <x v="202"/>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30"/>
    <x v="323"/>
    <x v="5"/>
    <x v="4"/>
    <x v="1"/>
    <n v="-1"/>
    <s v="Not Available"/>
    <x v="0"/>
    <x v="57"/>
    <x v="14"/>
    <x v="1"/>
    <s v="Not Available"/>
  </r>
  <r>
    <n v="633"/>
    <x v="248"/>
    <x v="110"/>
    <x v="151"/>
    <x v="202"/>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30"/>
    <x v="323"/>
    <x v="11"/>
    <x v="4"/>
    <x v="1"/>
    <n v="-1"/>
    <s v="Not Available"/>
    <x v="0"/>
    <x v="57"/>
    <x v="14"/>
    <x v="1"/>
    <s v="Not Available"/>
  </r>
  <r>
    <n v="856"/>
    <x v="248"/>
    <x v="110"/>
    <x v="151"/>
    <x v="202"/>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30"/>
    <x v="323"/>
    <x v="30"/>
    <x v="4"/>
    <x v="1"/>
    <n v="-1"/>
    <s v="Not Available"/>
    <x v="0"/>
    <x v="57"/>
    <x v="14"/>
    <x v="1"/>
    <s v="Not Available"/>
  </r>
  <r>
    <n v="97"/>
    <x v="249"/>
    <x v="111"/>
    <x v="152"/>
    <x v="205"/>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x v="17"/>
    <x v="324"/>
    <x v="16"/>
    <x v="10"/>
    <x v="0"/>
    <n v="1996"/>
    <n v="24"/>
    <x v="0"/>
    <x v="8"/>
    <x v="6"/>
    <x v="11"/>
    <s v="Not Available"/>
  </r>
  <r>
    <n v="654"/>
    <x v="250"/>
    <x v="114"/>
    <x v="152"/>
    <x v="3"/>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x v="9"/>
    <x v="125"/>
    <x v="1"/>
    <x v="20"/>
    <x v="3"/>
    <n v="-1"/>
    <s v="Not Available"/>
    <x v="2"/>
    <x v="37"/>
    <x v="19"/>
    <x v="3"/>
    <s v="Not Available"/>
  </r>
  <r>
    <n v="877"/>
    <x v="250"/>
    <x v="114"/>
    <x v="152"/>
    <x v="3"/>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x v="9"/>
    <x v="125"/>
    <x v="17"/>
    <x v="20"/>
    <x v="3"/>
    <n v="-1"/>
    <s v="Not Available"/>
    <x v="2"/>
    <x v="37"/>
    <x v="19"/>
    <x v="3"/>
    <s v="Not Available"/>
  </r>
  <r>
    <n v="275"/>
    <x v="146"/>
    <x v="105"/>
    <x v="153"/>
    <x v="206"/>
    <s v="Data Analyst_x000a__x000a_Do you love data? Do you thrive on digging for info to answer complex questions and solve head-scratching problems? If you say yes, you might be part of the next generation of data scientists we’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Use statistical methods to analyze data and generate useful business reports_x000a_•Work with our management team to create a prioritized list of needs for each business segment_x000a_•Identify and recommend new ways to gain revenue by streamlining analytic processes_x000a_•Use data to create models that depict trends in the customer base and the consumer population as a whole_x000a_•Work with departmental managers to outline the specific data needs for each business method analysis project_x000a_You’re most likely to succeed in this role if you:_x000a_•Have 1-3 year of experience in data management_x000a_•Are a self-motivated, autonomous problem solver_x000a_•Understand data work is 80% prep–the successful candidate must know that when developing new tools, brute force may be required to shape the data_x000a_•Have a high degree of comfortability in Excel_x000a_•Have functional knowledge of various statistical tools (Regression, ANOVA, ARIMA, Clustering, and PCA)_x000a_•Bring to the table natural curiosity and the ability to adapt models to the available data_x000a__x000a_Nice to haves:_x000a_• Background in mathematics, finance, statistics or business_x000a_• Proven track record of communicating complex findings in a digestible format_x000a_• SQL database management expertise_x000a_• Experience with R-Studio, Rattle, Alteryx, Tableau, SPSS, or Python_x000a_•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x v="6"/>
    <x v="325"/>
    <x v="20"/>
    <x v="36"/>
    <x v="6"/>
    <n v="1984"/>
    <n v="36"/>
    <x v="0"/>
    <x v="6"/>
    <x v="6"/>
    <x v="4"/>
    <s v="Not Available"/>
  </r>
  <r>
    <n v="490"/>
    <x v="251"/>
    <x v="108"/>
    <x v="153"/>
    <x v="207"/>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x v="8"/>
    <x v="326"/>
    <x v="14"/>
    <x v="7"/>
    <x v="0"/>
    <n v="1972"/>
    <n v="48"/>
    <x v="0"/>
    <x v="55"/>
    <x v="7"/>
    <x v="0"/>
    <s v="Not Available"/>
  </r>
  <r>
    <n v="735"/>
    <x v="251"/>
    <x v="108"/>
    <x v="153"/>
    <x v="207"/>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x v="8"/>
    <x v="326"/>
    <x v="16"/>
    <x v="7"/>
    <x v="0"/>
    <n v="1972"/>
    <n v="48"/>
    <x v="0"/>
    <x v="55"/>
    <x v="7"/>
    <x v="0"/>
    <s v="Not Available"/>
  </r>
  <r>
    <n v="308"/>
    <x v="252"/>
    <x v="101"/>
    <x v="154"/>
    <x v="3"/>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x v="4"/>
    <x v="327"/>
    <x v="2"/>
    <x v="3"/>
    <x v="1"/>
    <n v="1883"/>
    <n v="137"/>
    <x v="2"/>
    <x v="1"/>
    <x v="1"/>
    <x v="3"/>
    <s v="Not Available"/>
  </r>
  <r>
    <n v="662"/>
    <x v="253"/>
    <x v="115"/>
    <x v="155"/>
    <x v="208"/>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x v="12"/>
    <x v="328"/>
    <x v="4"/>
    <x v="8"/>
    <x v="6"/>
    <n v="2010"/>
    <n v="10"/>
    <x v="0"/>
    <x v="11"/>
    <x v="6"/>
    <x v="0"/>
    <s v="Not Available"/>
  </r>
  <r>
    <n v="898"/>
    <x v="253"/>
    <x v="115"/>
    <x v="155"/>
    <x v="208"/>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x v="12"/>
    <x v="328"/>
    <x v="12"/>
    <x v="8"/>
    <x v="6"/>
    <n v="2010"/>
    <n v="10"/>
    <x v="0"/>
    <x v="11"/>
    <x v="6"/>
    <x v="0"/>
    <s v="Not Available"/>
  </r>
  <r>
    <n v="270"/>
    <x v="146"/>
    <x v="112"/>
    <x v="155"/>
    <x v="209"/>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x v="26"/>
    <x v="329"/>
    <x v="16"/>
    <x v="7"/>
    <x v="1"/>
    <n v="-1"/>
    <s v="Not Available"/>
    <x v="2"/>
    <x v="56"/>
    <x v="19"/>
    <x v="4"/>
    <s v="Not Available"/>
  </r>
  <r>
    <n v="99"/>
    <x v="254"/>
    <x v="105"/>
    <x v="155"/>
    <x v="205"/>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re looking for an excellent workplace where hard work and fun go hand in hand and respect for team members is our core value, iSeatz is the RIGHT place for you!"/>
    <x v="11"/>
    <x v="330"/>
    <x v="1"/>
    <x v="46"/>
    <x v="0"/>
    <n v="1999"/>
    <n v="21"/>
    <x v="0"/>
    <x v="9"/>
    <x v="6"/>
    <x v="3"/>
    <s v="Not Available"/>
  </r>
  <r>
    <n v="239"/>
    <x v="255"/>
    <x v="114"/>
    <x v="155"/>
    <x v="210"/>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2"/>
    <x v="331"/>
    <x v="30"/>
    <x v="7"/>
    <x v="2"/>
    <n v="1986"/>
    <n v="34"/>
    <x v="0"/>
    <x v="58"/>
    <x v="24"/>
    <x v="1"/>
    <s v="Not Available"/>
  </r>
  <r>
    <n v="425"/>
    <x v="255"/>
    <x v="114"/>
    <x v="155"/>
    <x v="210"/>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2"/>
    <x v="331"/>
    <x v="1"/>
    <x v="7"/>
    <x v="2"/>
    <n v="1986"/>
    <n v="34"/>
    <x v="0"/>
    <x v="58"/>
    <x v="24"/>
    <x v="1"/>
    <s v="Not Available"/>
  </r>
  <r>
    <n v="630"/>
    <x v="255"/>
    <x v="114"/>
    <x v="155"/>
    <x v="210"/>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2"/>
    <x v="331"/>
    <x v="1"/>
    <x v="7"/>
    <x v="2"/>
    <n v="1986"/>
    <n v="34"/>
    <x v="0"/>
    <x v="58"/>
    <x v="24"/>
    <x v="1"/>
    <s v="Not Available"/>
  </r>
  <r>
    <n v="851"/>
    <x v="255"/>
    <x v="114"/>
    <x v="155"/>
    <x v="210"/>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2"/>
    <x v="331"/>
    <x v="6"/>
    <x v="7"/>
    <x v="2"/>
    <n v="1986"/>
    <n v="34"/>
    <x v="0"/>
    <x v="58"/>
    <x v="24"/>
    <x v="1"/>
    <s v="Not Available"/>
  </r>
  <r>
    <n v="407"/>
    <x v="255"/>
    <x v="113"/>
    <x v="155"/>
    <x v="206"/>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x v="12"/>
    <x v="332"/>
    <x v="2"/>
    <x v="5"/>
    <x v="1"/>
    <n v="1937"/>
    <n v="83"/>
    <x v="2"/>
    <x v="45"/>
    <x v="4"/>
    <x v="3"/>
    <s v="TruMark Financial, North Island Credit Union, CommunityAmerica Credit Union"/>
  </r>
  <r>
    <n v="594"/>
    <x v="255"/>
    <x v="113"/>
    <x v="155"/>
    <x v="206"/>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x v="12"/>
    <x v="332"/>
    <x v="16"/>
    <x v="5"/>
    <x v="1"/>
    <n v="1937"/>
    <n v="83"/>
    <x v="2"/>
    <x v="45"/>
    <x v="4"/>
    <x v="3"/>
    <s v="TruMark Financial, North Island Credit Union, CommunityAmerica Credit Union"/>
  </r>
  <r>
    <n v="718"/>
    <x v="256"/>
    <x v="112"/>
    <x v="156"/>
    <x v="208"/>
    <s v="SUMMARY_x000a__x000a_The Supply Chain Data Analyst analyzes Icon’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x v="23"/>
    <x v="333"/>
    <x v="16"/>
    <x v="20"/>
    <x v="2"/>
    <n v="1977"/>
    <n v="43"/>
    <x v="0"/>
    <x v="31"/>
    <x v="14"/>
    <x v="8"/>
    <s v="Life Fitness, Brooks Running, Under Armour"/>
  </r>
  <r>
    <n v="28"/>
    <x v="257"/>
    <x v="105"/>
    <x v="156"/>
    <x v="209"/>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 With oversight, provides support to complex business/technical processes and tools for multiple products, requiring the use of technical solutions across multiple departments or lines of business. • Serve as a team member on projects of large scope and moderate to high complexity. Able to work independently with guidance and direction as appropriate._x000a__x000a_• Has aptitude to develop and learn multiple technical business systems enterprise wide._x000a__x000a_• Develop data and reports for field and customers to clearly articulate value to agent partners and customers._x000a__x000a_• Provide timely and accurate analytical support to team supported, ensures results are validated to ensure accuracy._x000a__x000a_• Develop an understanding of business processes and the P&amp;C Insurance business to translate requirements into analytical reporting._x000a__x000a_• Summarize information and effectively communicate analyses in writing and verbally to internal partners._x000a__x000a_• Participate in the development of innovative solutions by approaching problems with curiosity and open-mindedness, using existing information to its fullest potential._x000a__x000a_• Interviews business users to obtain data requirements for applications._x000a__x000a_• Collect, analyze, and report data to meet customer needs._x000a__x000a_• Participate in the development of new tools and process enhancements to enable new capabilities and solutions to drive business growth._x000a__x000a_• Assist in various projects, meet deadlines, and handle multiple priorities in a fast-paced, ever-changing and evolving business environment._x000a__x000a_• Establishing relationships with one or more business partners by building knowledge of business processes/drivers and technical systems._x000a__x000a_• Document processes to allow for consistent approach to future initiatives._x000a__x000a_• Proactively research and apply Best Practices to technology solutions. • Participating in the development of prototypes for various reporting, system and tools._x000a__x000a_• May research, Prototype and Write research briefs on emerging technologies related to data and analytics._x000a__x000a_• May develop code, tests, debugs and document working data and analytics systems to demonstrate the business value._x000a__x000a_• May apply proven data management techniques, application development methodologies and other technologies to produce comprehensive prototype solutions._x000a__x000a_• May perform source system data analysis._x000a__x000a_Position Requirements:_x000a__x000a_• Bachelor’s degree or 1+ years of related analytical experience required._x000a__x000a_• Solid understanding of Microsoft Excel._x000a__x000a_• Strong business and financial acumen, has the aptitude to learn._x000a__x000a_• Intellectually curious._x000a__x000a_• Solid analytical and problem solving skills._x000a__x000a_• Strong communication and interpersonal skills._x000a__x000a_• Self-motivated and organized._x000a__x000a_• May require knowledge of programming language and scripting language related to data and integration._x000a__x000a_EEO statement:_x000a__x000a_“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x v="1"/>
    <x v="58"/>
    <x v="1"/>
    <x v="0"/>
    <x v="5"/>
    <n v="1852"/>
    <n v="168"/>
    <x v="4"/>
    <x v="5"/>
    <x v="5"/>
    <x v="9"/>
    <s v="Not Available"/>
  </r>
  <r>
    <n v="459"/>
    <x v="258"/>
    <x v="115"/>
    <x v="157"/>
    <x v="211"/>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s Degree or equivalent experience.Field of Study: Actuarial Science, Mathematics, Statistics or a related disciplineExperience: 0 - 2 years of related experience._x000a__x000a_Physical Requirements• Requires prolonged sitting.• Requires continuous use of computer.• May lift, carry, push, or pull objects up to 10 lbs.• Requires regular and predictable attendance."/>
    <x v="4"/>
    <x v="334"/>
    <x v="1"/>
    <x v="36"/>
    <x v="1"/>
    <n v="1989"/>
    <n v="31"/>
    <x v="0"/>
    <x v="5"/>
    <x v="5"/>
    <x v="8"/>
    <s v="Not Available"/>
  </r>
  <r>
    <n v="685"/>
    <x v="258"/>
    <x v="115"/>
    <x v="157"/>
    <x v="211"/>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s Degree or equivalent experience.Field of Study: Actuarial Science, Mathematics, Statistics or a related disciplineExperience: 0 - 2 years of related experience._x000a__x000a_Physical Requirements• Requires prolonged sitting.• Requires continuous use of computer.• May lift, carry, push, or pull objects up to 10 lbs.• Requires regular and predictable attendance."/>
    <x v="4"/>
    <x v="334"/>
    <x v="16"/>
    <x v="36"/>
    <x v="1"/>
    <n v="1989"/>
    <n v="31"/>
    <x v="0"/>
    <x v="5"/>
    <x v="5"/>
    <x v="8"/>
    <s v="Not Available"/>
  </r>
  <r>
    <n v="929"/>
    <x v="258"/>
    <x v="115"/>
    <x v="157"/>
    <x v="211"/>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s Degree or equivalent experience.Field of Study: Actuarial Science, Mathematics, Statistics or a related disciplineExperience: 0 - 2 years of related experience._x000a__x000a_Physical Requirements• Requires prolonged sitting.• Requires continuous use of computer.• May lift, carry, push, or pull objects up to 10 lbs.• Requires regular and predictable attendance."/>
    <x v="4"/>
    <x v="334"/>
    <x v="1"/>
    <x v="36"/>
    <x v="1"/>
    <n v="1989"/>
    <n v="31"/>
    <x v="0"/>
    <x v="5"/>
    <x v="5"/>
    <x v="8"/>
    <s v="Not Available"/>
  </r>
  <r>
    <n v="397"/>
    <x v="259"/>
    <x v="111"/>
    <x v="158"/>
    <x v="212"/>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An Equal Opportunity Employer”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x v="5"/>
    <x v="335"/>
    <x v="5"/>
    <x v="27"/>
    <x v="6"/>
    <n v="1991"/>
    <n v="29"/>
    <x v="4"/>
    <x v="59"/>
    <x v="12"/>
    <x v="4"/>
    <s v="Not Available"/>
  </r>
  <r>
    <n v="565"/>
    <x v="259"/>
    <x v="111"/>
    <x v="158"/>
    <x v="212"/>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An Equal Opportunity Employer”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x v="5"/>
    <x v="335"/>
    <x v="16"/>
    <x v="27"/>
    <x v="6"/>
    <n v="1991"/>
    <n v="29"/>
    <x v="4"/>
    <x v="59"/>
    <x v="12"/>
    <x v="4"/>
    <s v="Not Available"/>
  </r>
  <r>
    <n v="817"/>
    <x v="260"/>
    <x v="115"/>
    <x v="158"/>
    <x v="213"/>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x v="5"/>
    <x v="336"/>
    <x v="7"/>
    <x v="31"/>
    <x v="1"/>
    <n v="1979"/>
    <n v="41"/>
    <x v="2"/>
    <x v="56"/>
    <x v="19"/>
    <x v="11"/>
    <s v="Not Available"/>
  </r>
  <r>
    <n v="146"/>
    <x v="261"/>
    <x v="116"/>
    <x v="159"/>
    <x v="214"/>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x v="0"/>
    <x v="337"/>
    <x v="5"/>
    <x v="18"/>
    <x v="1"/>
    <n v="2017"/>
    <n v="3"/>
    <x v="0"/>
    <x v="20"/>
    <x v="7"/>
    <x v="3"/>
    <s v="Not Available"/>
  </r>
  <r>
    <n v="516"/>
    <x v="262"/>
    <x v="111"/>
    <x v="159"/>
    <x v="6"/>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x v="14"/>
    <x v="338"/>
    <x v="5"/>
    <x v="29"/>
    <x v="1"/>
    <n v="1992"/>
    <n v="28"/>
    <x v="0"/>
    <x v="28"/>
    <x v="4"/>
    <x v="1"/>
    <s v="Not Available"/>
  </r>
  <r>
    <n v="773"/>
    <x v="262"/>
    <x v="111"/>
    <x v="159"/>
    <x v="6"/>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x v="14"/>
    <x v="338"/>
    <x v="1"/>
    <x v="29"/>
    <x v="1"/>
    <n v="1992"/>
    <n v="28"/>
    <x v="0"/>
    <x v="28"/>
    <x v="4"/>
    <x v="1"/>
    <s v="Not Available"/>
  </r>
  <r>
    <n v="143"/>
    <x v="263"/>
    <x v="117"/>
    <x v="160"/>
    <x v="215"/>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x v="6"/>
    <x v="339"/>
    <x v="2"/>
    <x v="43"/>
    <x v="0"/>
    <n v="2000"/>
    <n v="20"/>
    <x v="10"/>
    <x v="55"/>
    <x v="7"/>
    <x v="11"/>
    <s v="Not Available"/>
  </r>
  <r>
    <n v="689"/>
    <x v="210"/>
    <x v="0"/>
    <x v="161"/>
    <x v="216"/>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 Identify, evaluate, map, preprocess raw data for integration from disparate clinical sources using steadfast data governance principles_x000a__x000a_• Assist the team with healthcare standards such as HL7 and DICOM and coding systems CPT, HCPCS, SNOMED, ICD9/10, LOINC, RxNorm to handle clinical data appropriately in the system_x000a__x000a_• Engage with customers, prospects and other experts to understand, analyze complex data systems, define and document key data element requirements, flow, relationships and dependencies_x000a__x000a_• Assist in definition, documentation and communication of standards and processes to adopt and implement data quality with validated product requirements_x000a__x000a_• Investigate and communicate data source anomalies_x000a__x000a_• Prioritize and validate product test cases_x000a__x000a_• Maintains current knowledge-base of industry and Greenway content, best practices, application, procedures and policies_x000a__x000a_Experience_x000a__x000a_Education_x000a__x000a__x000a_• BS degree in Computer Science, Medical Informatics, Healthcare Administration (or related field)_x000a__x000a_Minimum Qualifications_x000a__x000a__x000a_• 2+ Years of clinical experience using an electronic health record (EHR)_x000a__x000a_• 2+ years experience with healthcare domain with direct experience related to data integration, software development, and/or implementation of enterprise clinical use software_x000a__x000a_• Profound knowledge of clinical terminologies to create reference data and transformation to data standards (e.g. HL7, RxNorm, ICD 9, ICD 10, LOINC, Medications, UCUM, UMLS, SNOMED CT, etc.)_x000a__x000a_• Healthcare information technology experience specific to electronic medical records (EMR), clinician notes, imaging, laboratory, pathology, and medication administration to create enriched patient data with clinical analytics concentration_x000a__x000a_• Proficiency with SQL and for product development related to data collection, aggregation, application development, analysis, and reporting_x000a__x000a_• Experience with systems engineering concepts, data modeling, data architecture, data warehousing, databases and datamarts_x000a__x000a_• Expertise with claims, claim line feed data, revenue cycle management and patient portals_x000a__x000a_• Conceptual understanding of AI/ML pipelines and Natural Language Processing_x000a__x000a_• Demonstrated competency with disparate health care data sources for ingestion, metatdata, mappings, ontology management, data catalog management, reference data, rules/hierarchies and normalization_x000a__x000a_Skills/Knowledge_x000a__x000a__x000a_• Strong master data management (MDM) and data governance evangelization including data profiling, cleansing, parsing/standardization and enrichment_x000a__x000a_• Ability to collate/review data for submission monitoring for outliers, error processing and validation using address verification, enterprise master patient index (EMPI) and provider reference services_x000a__x000a_• Excellent analytical, communication and interpersonal skills to interact with a diverse group of providers, staff and cross functional teams_x000a__x000a_• Transformational analytic, creative, interpersonal, and business focused problem solver with demonstrated ability to excel in a global matrix organization across product and engineering teams to influence at all levels in the organization_x000a__x000a_• Aptitude to professionally interact with end-users, informatics, and third-party providers to elicit and deliver data requirements_x000a__x000a_• Receptive to limited travel_x000a__x000a_Work Environment/Physical Demands_x000a__x000a__x000a_• While at work, this position is primarily a sedentary job and requires that the associate can work in an environment where they will consistently be seated for the majority of the work day_x000a__x000a_• This role requires that one can sit and regularly type on a key board the majority of their work day_x000a__x000a_• This position requires the ability to observe a computer screen for long periods of time to observe their own and others’ work, as well as, in-coming and out-going communications via the computer and/ or mobile devices._x000a__x000a_• The role necessitates the ability to listen and speak clearly to customers and other associates_x000a__x000a_•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x v="21"/>
    <x v="340"/>
    <x v="10"/>
    <x v="27"/>
    <x v="2"/>
    <n v="1977"/>
    <n v="43"/>
    <x v="5"/>
    <x v="9"/>
    <x v="6"/>
    <x v="1"/>
    <s v="eClinicalWorks, NextGen Healthcare, athenahealth"/>
  </r>
  <r>
    <n v="931"/>
    <x v="210"/>
    <x v="0"/>
    <x v="161"/>
    <x v="216"/>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 Identify, evaluate, map, preprocess raw data for integration from disparate clinical sources using steadfast data governance principles_x000a__x000a_• Assist the team with healthcare standards such as HL7 and DICOM and coding systems CPT, HCPCS, SNOMED, ICD9/10, LOINC, RxNorm to handle clinical data appropriately in the system_x000a__x000a_• Engage with customers, prospects and other experts to understand, analyze complex data systems, define and document key data element requirements, flow, relationships and dependencies_x000a__x000a_• Assist in definition, documentation and communication of standards and processes to adopt and implement data quality with validated product requirements_x000a__x000a_• Investigate and communicate data source anomalies_x000a__x000a_• Prioritize and validate product test cases_x000a__x000a_• Maintains current knowledge-base of industry and Greenway content, best practices, application, procedures and policies_x000a__x000a_Experience_x000a__x000a_Education_x000a__x000a__x000a_• BS degree in Computer Science, Medical Informatics, Healthcare Administration (or related field)_x000a__x000a_Minimum Qualifications_x000a__x000a__x000a_• 2+ Years of clinical experience using an electronic health record (EHR)_x000a__x000a_• 2+ years experience with healthcare domain with direct experience related to data integration, software development, and/or implementation of enterprise clinical use software_x000a__x000a_• Profound knowledge of clinical terminologies to create reference data and transformation to data standards (e.g. HL7, RxNorm, ICD 9, ICD 10, LOINC, Medications, UCUM, UMLS, SNOMED CT, etc.)_x000a__x000a_• Healthcare information technology experience specific to electronic medical records (EMR), clinician notes, imaging, laboratory, pathology, and medication administration to create enriched patient data with clinical analytics concentration_x000a__x000a_• Proficiency with SQL and for product development related to data collection, aggregation, application development, analysis, and reporting_x000a__x000a_• Experience with systems engineering concepts, data modeling, data architecture, data warehousing, databases and datamarts_x000a__x000a_• Expertise with claims, claim line feed data, revenue cycle management and patient portals_x000a__x000a_• Conceptual understanding of AI/ML pipelines and Natural Language Processing_x000a__x000a_• Demonstrated competency with disparate health care data sources for ingestion, metatdata, mappings, ontology management, data catalog management, reference data, rules/hierarchies and normalization_x000a__x000a_Skills/Knowledge_x000a__x000a__x000a_• Strong master data management (MDM) and data governance evangelization including data profiling, cleansing, parsing/standardization and enrichment_x000a__x000a_• Ability to collate/review data for submission monitoring for outliers, error processing and validation using address verification, enterprise master patient index (EMPI) and provider reference services_x000a__x000a_• Excellent analytical, communication and interpersonal skills to interact with a diverse group of providers, staff and cross functional teams_x000a__x000a_• Transformational analytic, creative, interpersonal, and business focused problem solver with demonstrated ability to excel in a global matrix organization across product and engineering teams to influence at all levels in the organization_x000a__x000a_• Aptitude to professionally interact with end-users, informatics, and third-party providers to elicit and deliver data requirements_x000a__x000a_• Receptive to limited travel_x000a__x000a_Work Environment/Physical Demands_x000a__x000a__x000a_• While at work, this position is primarily a sedentary job and requires that the associate can work in an environment where they will consistently be seated for the majority of the work day_x000a__x000a_• This role requires that one can sit and regularly type on a key board the majority of their work day_x000a__x000a_• This position requires the ability to observe a computer screen for long periods of time to observe their own and others’ work, as well as, in-coming and out-going communications via the computer and/ or mobile devices._x000a__x000a_• The role necessitates the ability to listen and speak clearly to customers and other associates_x000a__x000a_•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x v="21"/>
    <x v="340"/>
    <x v="16"/>
    <x v="27"/>
    <x v="2"/>
    <n v="1977"/>
    <n v="43"/>
    <x v="5"/>
    <x v="9"/>
    <x v="6"/>
    <x v="1"/>
    <s v="eClinicalWorks, NextGen Healthcare, athenahealth"/>
  </r>
  <r>
    <n v="50"/>
    <x v="257"/>
    <x v="118"/>
    <x v="162"/>
    <x v="217"/>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ve been waiting for an opportunity with a multi-billion-dollar company that will allow you to fuse insightful thinking with disciplined execution in order to achieve breakthrough performance, then what are you waiting for? Get your application in today and let’s get started on something BIG._x000a_Education_x000a_•High school diploma or GED required._x000a__x000a_Experience_x000a_•Minimum one-year data collection or data entry experience required._x000a__x000a_Other_x000a_•Basic knowledge of MS Word, PowerPoint, Excel, and Outlook required._x000a_•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Intrado has strict background check requirements both pre-employment and throughout employment._x000a_•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The company also runs a motor vehicle record check as part of the background check process._x000a_•The Company conducts pre-employment drug screening and periodic screening during employment._x000a_•Marijuana remains an illegal drug under Federal law. We have Federal contracts that require us to be compliant with the Federal Drug Free Workplace Act._x000a_•Intrado is a tobacco-free workplace."/>
    <x v="23"/>
    <x v="341"/>
    <x v="3"/>
    <x v="42"/>
    <x v="5"/>
    <n v="1986"/>
    <n v="34"/>
    <x v="0"/>
    <x v="9"/>
    <x v="6"/>
    <x v="5"/>
    <s v="Not Available"/>
  </r>
  <r>
    <n v="296"/>
    <x v="38"/>
    <x v="4"/>
    <x v="163"/>
    <x v="218"/>
    <s v="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x v="12"/>
    <x v="342"/>
    <x v="17"/>
    <x v="8"/>
    <x v="2"/>
    <n v="1966"/>
    <n v="54"/>
    <x v="0"/>
    <x v="13"/>
    <x v="7"/>
    <x v="1"/>
    <s v="Not Availab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9E1434-66E8-4943-8ECE-33C11AE6B634}"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rowHeaderCaption="States">
  <location ref="A1:B41" firstHeaderRow="1" firstDataRow="1" firstDataCol="1"/>
  <pivotFields count="18">
    <pivotField showAll="0"/>
    <pivotField showAll="0">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pivotField showAll="0">
      <items count="344">
        <item x="82"/>
        <item x="264"/>
        <item x="62"/>
        <item x="181"/>
        <item x="95"/>
        <item x="60"/>
        <item x="156"/>
        <item x="184"/>
        <item x="31"/>
        <item x="219"/>
        <item x="104"/>
        <item x="88"/>
        <item x="185"/>
        <item x="128"/>
        <item x="339"/>
        <item x="168"/>
        <item x="293"/>
        <item x="212"/>
        <item x="200"/>
        <item x="260"/>
        <item x="169"/>
        <item x="202"/>
        <item x="50"/>
        <item x="307"/>
        <item x="304"/>
        <item x="127"/>
        <item x="52"/>
        <item x="265"/>
        <item x="45"/>
        <item x="30"/>
        <item x="217"/>
        <item x="292"/>
        <item x="246"/>
        <item x="257"/>
        <item x="277"/>
        <item x="2"/>
        <item x="106"/>
        <item x="71"/>
        <item x="19"/>
        <item x="230"/>
        <item x="177"/>
        <item x="142"/>
        <item x="137"/>
        <item x="315"/>
        <item x="290"/>
        <item x="84"/>
        <item x="145"/>
        <item x="93"/>
        <item x="244"/>
        <item x="242"/>
        <item x="195"/>
        <item x="317"/>
        <item x="13"/>
        <item x="275"/>
        <item x="49"/>
        <item x="194"/>
        <item x="63"/>
        <item x="252"/>
        <item x="196"/>
        <item x="262"/>
        <item x="3"/>
        <item x="221"/>
        <item x="79"/>
        <item x="210"/>
        <item x="286"/>
        <item x="316"/>
        <item x="166"/>
        <item x="100"/>
        <item x="47"/>
        <item x="198"/>
        <item x="152"/>
        <item x="332"/>
        <item x="134"/>
        <item x="32"/>
        <item x="146"/>
        <item x="170"/>
        <item x="274"/>
        <item x="297"/>
        <item x="234"/>
        <item x="329"/>
        <item x="283"/>
        <item x="199"/>
        <item x="207"/>
        <item x="209"/>
        <item x="35"/>
        <item x="309"/>
        <item x="313"/>
        <item x="276"/>
        <item x="24"/>
        <item x="158"/>
        <item x="263"/>
        <item x="205"/>
        <item x="223"/>
        <item x="249"/>
        <item x="310"/>
        <item x="44"/>
        <item x="312"/>
        <item x="336"/>
        <item x="241"/>
        <item x="258"/>
        <item x="243"/>
        <item x="325"/>
        <item x="155"/>
        <item x="16"/>
        <item x="73"/>
        <item x="289"/>
        <item x="253"/>
        <item x="126"/>
        <item x="220"/>
        <item x="299"/>
        <item x="116"/>
        <item x="119"/>
        <item x="98"/>
        <item x="161"/>
        <item x="153"/>
        <item x="162"/>
        <item x="216"/>
        <item x="270"/>
        <item x="165"/>
        <item x="105"/>
        <item x="48"/>
        <item x="267"/>
        <item x="53"/>
        <item x="247"/>
        <item x="190"/>
        <item x="222"/>
        <item x="8"/>
        <item x="0"/>
        <item x="78"/>
        <item x="337"/>
        <item x="11"/>
        <item x="33"/>
        <item x="213"/>
        <item x="108"/>
        <item x="321"/>
        <item x="180"/>
        <item x="37"/>
        <item x="208"/>
        <item x="113"/>
        <item x="245"/>
        <item x="23"/>
        <item x="12"/>
        <item x="338"/>
        <item x="340"/>
        <item x="115"/>
        <item x="203"/>
        <item x="287"/>
        <item x="20"/>
        <item x="206"/>
        <item x="248"/>
        <item x="305"/>
        <item x="90"/>
        <item x="333"/>
        <item x="240"/>
        <item x="259"/>
        <item x="86"/>
        <item x="319"/>
        <item x="318"/>
        <item x="341"/>
        <item x="303"/>
        <item x="140"/>
        <item x="330"/>
        <item x="150"/>
        <item x="269"/>
        <item x="143"/>
        <item x="81"/>
        <item x="65"/>
        <item x="192"/>
        <item x="281"/>
        <item x="114"/>
        <item x="103"/>
        <item x="107"/>
        <item x="229"/>
        <item x="135"/>
        <item x="154"/>
        <item x="173"/>
        <item x="9"/>
        <item x="61"/>
        <item x="228"/>
        <item x="122"/>
        <item x="121"/>
        <item x="97"/>
        <item x="211"/>
        <item x="36"/>
        <item x="72"/>
        <item x="83"/>
        <item x="138"/>
        <item x="141"/>
        <item x="4"/>
        <item x="96"/>
        <item x="118"/>
        <item x="120"/>
        <item x="159"/>
        <item x="22"/>
        <item x="237"/>
        <item x="149"/>
        <item x="87"/>
        <item x="300"/>
        <item x="225"/>
        <item x="282"/>
        <item x="110"/>
        <item x="334"/>
        <item x="301"/>
        <item x="109"/>
        <item x="15"/>
        <item x="46"/>
        <item x="129"/>
        <item x="324"/>
        <item x="27"/>
        <item x="99"/>
        <item x="51"/>
        <item x="342"/>
        <item x="43"/>
        <item x="64"/>
        <item x="92"/>
        <item x="182"/>
        <item x="311"/>
        <item x="214"/>
        <item x="320"/>
        <item x="261"/>
        <item x="271"/>
        <item x="151"/>
        <item x="294"/>
        <item x="124"/>
        <item x="322"/>
        <item x="183"/>
        <item x="76"/>
        <item x="178"/>
        <item x="94"/>
        <item x="164"/>
        <item x="29"/>
        <item x="224"/>
        <item x="171"/>
        <item x="189"/>
        <item x="187"/>
        <item x="112"/>
        <item x="163"/>
        <item x="56"/>
        <item x="204"/>
        <item x="201"/>
        <item x="233"/>
        <item x="326"/>
        <item x="55"/>
        <item x="191"/>
        <item x="235"/>
        <item x="188"/>
        <item x="68"/>
        <item x="69"/>
        <item x="77"/>
        <item x="197"/>
        <item x="91"/>
        <item x="175"/>
        <item x="215"/>
        <item x="236"/>
        <item x="172"/>
        <item x="284"/>
        <item x="59"/>
        <item x="302"/>
        <item x="10"/>
        <item x="38"/>
        <item x="17"/>
        <item x="331"/>
        <item x="296"/>
        <item x="254"/>
        <item x="54"/>
        <item x="227"/>
        <item x="102"/>
        <item x="273"/>
        <item x="130"/>
        <item x="288"/>
        <item x="328"/>
        <item x="131"/>
        <item x="251"/>
        <item x="174"/>
        <item x="74"/>
        <item x="285"/>
        <item x="80"/>
        <item x="278"/>
        <item x="231"/>
        <item x="176"/>
        <item x="117"/>
        <item x="101"/>
        <item x="167"/>
        <item x="193"/>
        <item x="186"/>
        <item x="306"/>
        <item x="266"/>
        <item x="42"/>
        <item x="40"/>
        <item x="335"/>
        <item x="66"/>
        <item x="298"/>
        <item x="139"/>
        <item x="136"/>
        <item x="34"/>
        <item x="18"/>
        <item x="323"/>
        <item x="57"/>
        <item x="279"/>
        <item x="148"/>
        <item x="75"/>
        <item x="6"/>
        <item x="132"/>
        <item x="125"/>
        <item x="14"/>
        <item x="160"/>
        <item x="147"/>
        <item x="58"/>
        <item x="327"/>
        <item x="144"/>
        <item x="239"/>
        <item x="268"/>
        <item x="7"/>
        <item x="157"/>
        <item x="250"/>
        <item x="67"/>
        <item x="41"/>
        <item x="238"/>
        <item x="89"/>
        <item x="133"/>
        <item x="280"/>
        <item x="25"/>
        <item x="232"/>
        <item x="272"/>
        <item x="226"/>
        <item x="85"/>
        <item x="111"/>
        <item x="1"/>
        <item x="179"/>
        <item x="256"/>
        <item x="5"/>
        <item x="255"/>
        <item x="314"/>
        <item x="28"/>
        <item x="70"/>
        <item x="308"/>
        <item x="123"/>
        <item x="26"/>
        <item x="39"/>
        <item x="295"/>
        <item x="291"/>
        <item x="21"/>
        <item x="218"/>
        <item t="default"/>
      </items>
    </pivotField>
    <pivotField axis="axisRow" showAll="0" sortType="descending">
      <items count="41">
        <item x="21"/>
        <item x="35"/>
        <item x="34"/>
        <item x="1"/>
        <item x="19"/>
        <item x="31"/>
        <item x="29"/>
        <item x="8"/>
        <item x="14"/>
        <item x="6"/>
        <item x="32"/>
        <item x="18"/>
        <item x="4"/>
        <item x="20"/>
        <item x="37"/>
        <item x="22"/>
        <item x="13"/>
        <item x="16"/>
        <item x="10"/>
        <item x="26"/>
        <item x="25"/>
        <item x="27"/>
        <item x="30"/>
        <item x="23"/>
        <item x="15"/>
        <item x="38"/>
        <item x="2"/>
        <item x="17"/>
        <item x="24"/>
        <item x="5"/>
        <item x="39"/>
        <item x="28"/>
        <item x="36"/>
        <item x="7"/>
        <item x="3"/>
        <item x="0"/>
        <item x="12"/>
        <item x="33"/>
        <item x="9"/>
        <item x="11"/>
        <item t="default"/>
      </items>
      <autoSortScope>
        <pivotArea dataOnly="0" outline="0" fieldPosition="0">
          <references count="1">
            <reference field="4294967294" count="1" selected="0">
              <x v="0"/>
            </reference>
          </references>
        </pivotArea>
      </autoSortScope>
    </pivotField>
    <pivotField showAll="0">
      <items count="48">
        <item x="43"/>
        <item x="22"/>
        <item x="45"/>
        <item x="40"/>
        <item x="15"/>
        <item x="7"/>
        <item x="33"/>
        <item x="1"/>
        <item x="41"/>
        <item x="3"/>
        <item x="2"/>
        <item x="27"/>
        <item x="14"/>
        <item x="6"/>
        <item x="17"/>
        <item x="29"/>
        <item x="35"/>
        <item x="9"/>
        <item x="25"/>
        <item x="34"/>
        <item x="11"/>
        <item x="46"/>
        <item x="0"/>
        <item x="24"/>
        <item x="23"/>
        <item x="39"/>
        <item x="18"/>
        <item x="26"/>
        <item x="42"/>
        <item x="12"/>
        <item x="8"/>
        <item x="36"/>
        <item x="32"/>
        <item x="5"/>
        <item x="38"/>
        <item x="21"/>
        <item x="30"/>
        <item x="44"/>
        <item x="19"/>
        <item x="13"/>
        <item x="4"/>
        <item x="16"/>
        <item x="20"/>
        <item x="10"/>
        <item x="31"/>
        <item x="28"/>
        <item x="37"/>
        <item t="default"/>
      </items>
    </pivotField>
    <pivotField showAll="0">
      <items count="10">
        <item x="4"/>
        <item x="3"/>
        <item x="2"/>
        <item x="6"/>
        <item x="5"/>
        <item x="1"/>
        <item x="0"/>
        <item x="8"/>
        <item x="7"/>
        <item t="default"/>
      </items>
    </pivotField>
    <pivotField showAll="0"/>
    <pivotField showAll="0"/>
    <pivotField showAll="0"/>
    <pivotField showAll="0"/>
    <pivotField showAll="0">
      <items count="26">
        <item x="18"/>
        <item x="8"/>
        <item x="23"/>
        <item x="24"/>
        <item x="0"/>
        <item x="7"/>
        <item x="2"/>
        <item x="13"/>
        <item x="9"/>
        <item x="4"/>
        <item x="3"/>
        <item x="1"/>
        <item x="6"/>
        <item x="5"/>
        <item x="14"/>
        <item x="11"/>
        <item x="21"/>
        <item x="19"/>
        <item x="17"/>
        <item x="16"/>
        <item x="15"/>
        <item x="10"/>
        <item x="12"/>
        <item x="20"/>
        <item x="22"/>
        <item t="default"/>
      </items>
    </pivotField>
    <pivotField showAll="0"/>
    <pivotField showAll="0"/>
  </pivotFields>
  <rowFields count="1">
    <field x="8"/>
  </rowFields>
  <rowItems count="40">
    <i>
      <x v="3"/>
    </i>
    <i>
      <x v="17"/>
    </i>
    <i>
      <x v="26"/>
    </i>
    <i>
      <x v="36"/>
    </i>
    <i>
      <x v="12"/>
    </i>
    <i>
      <x v="29"/>
    </i>
    <i>
      <x v="34"/>
    </i>
    <i>
      <x v="18"/>
    </i>
    <i>
      <x v="22"/>
    </i>
    <i>
      <x v="33"/>
    </i>
    <i>
      <x v="35"/>
    </i>
    <i>
      <x v="9"/>
    </i>
    <i>
      <x v="37"/>
    </i>
    <i>
      <x v="24"/>
    </i>
    <i>
      <x v="8"/>
    </i>
    <i>
      <x v="2"/>
    </i>
    <i>
      <x v="27"/>
    </i>
    <i>
      <x v="38"/>
    </i>
    <i>
      <x v="4"/>
    </i>
    <i>
      <x v="6"/>
    </i>
    <i>
      <x v="39"/>
    </i>
    <i>
      <x v="13"/>
    </i>
    <i>
      <x v="21"/>
    </i>
    <i>
      <x v="19"/>
    </i>
    <i>
      <x v="1"/>
    </i>
    <i>
      <x v="7"/>
    </i>
    <i>
      <x v="10"/>
    </i>
    <i>
      <x v="15"/>
    </i>
    <i>
      <x v="23"/>
    </i>
    <i>
      <x v="5"/>
    </i>
    <i>
      <x v="14"/>
    </i>
    <i>
      <x v="16"/>
    </i>
    <i>
      <x v="28"/>
    </i>
    <i>
      <x v="20"/>
    </i>
    <i>
      <x v="11"/>
    </i>
    <i>
      <x v="32"/>
    </i>
    <i>
      <x v="30"/>
    </i>
    <i>
      <x v="25"/>
    </i>
    <i>
      <x/>
    </i>
    <i>
      <x v="31"/>
    </i>
  </rowItems>
  <colItems count="1">
    <i/>
  </colItems>
  <dataFields count="1">
    <dataField name="Count of AnnualAverageSalary (in thousand)" fld="4" subtotal="count" baseField="0" baseItem="0" numFmtId="171"/>
  </dataFields>
  <formats count="10">
    <format dxfId="14">
      <pivotArea dataOnly="0" labelOnly="1" outline="0" axis="axisValues" fieldPosition="0"/>
    </format>
    <format dxfId="15">
      <pivotArea outline="0" collapsedLevelsAreSubtotals="1" fieldPosition="0"/>
    </format>
    <format dxfId="16">
      <pivotArea field="8" type="button" dataOnly="0" labelOnly="1" outline="0" axis="axisRow" fieldPosition="0"/>
    </format>
    <format dxfId="17">
      <pivotArea dataOnly="0" labelOnly="1" outline="0" axis="axisValues" fieldPosition="0"/>
    </format>
    <format dxfId="18">
      <pivotArea field="8" type="button" dataOnly="0" labelOnly="1" outline="0" axis="axisRow" fieldPosition="0"/>
    </format>
    <format dxfId="19">
      <pivotArea dataOnly="0" labelOnly="1" outline="0" axis="axisValues" fieldPosition="0"/>
    </format>
    <format dxfId="20">
      <pivotArea outline="0" collapsedLevelsAreSubtotals="1" fieldPosition="0"/>
    </format>
    <format dxfId="21">
      <pivotArea dataOnly="0" labelOnly="1" fieldPosition="0">
        <references count="1">
          <reference field="8" count="0"/>
        </references>
      </pivotArea>
    </format>
    <format dxfId="22">
      <pivotArea dataOnly="0" labelOnly="1" grandRow="1" outline="0" fieldPosition="0"/>
    </format>
    <format dxfId="8">
      <pivotArea outline="0" collapsedLevelsAreSubtotals="1" fieldPosition="0"/>
    </format>
  </formats>
  <chartFormats count="2">
    <chartFormat chart="7" format="81" series="1">
      <pivotArea type="data" outline="0" fieldPosition="0">
        <references count="1">
          <reference field="4294967294" count="1" selected="0">
            <x v="0"/>
          </reference>
        </references>
      </pivotArea>
    </chartFormat>
    <chartFormat chart="9" format="8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368FE3-2238-3240-8353-7DE2B42225F3}"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 rowHeaderCaption="Data Science Positions">
  <location ref="A1:B12" firstHeaderRow="1" firstDataRow="1" firstDataCol="1"/>
  <pivotFields count="18">
    <pivotField showAll="0"/>
    <pivotField axis="axisRow" showAll="0" measureFilter="1" sortType="descending">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69"/>
    </i>
    <i>
      <x v="51"/>
    </i>
    <i>
      <x v="194"/>
    </i>
    <i>
      <x v="40"/>
    </i>
    <i>
      <x v="192"/>
    </i>
    <i>
      <x v="190"/>
    </i>
    <i>
      <x v="119"/>
    </i>
    <i>
      <x v="237"/>
    </i>
    <i>
      <x v="129"/>
    </i>
    <i>
      <x v="141"/>
    </i>
    <i>
      <x v="121"/>
    </i>
  </rowItems>
  <colItems count="1">
    <i/>
  </colItems>
  <dataFields count="1">
    <dataField name="Count of AnnualAverageSalary (in thousand)" fld="4" subtotal="count" baseField="0" baseItem="0" numFmtId="174"/>
  </dataFields>
  <formats count="8">
    <format dxfId="23">
      <pivotArea dataOnly="0" labelOnly="1" outline="0" axis="axisValues" fieldPosition="0"/>
    </format>
    <format dxfId="24">
      <pivotArea field="1" type="button" dataOnly="0" labelOnly="1" outline="0" axis="axisRow" fieldPosition="0"/>
    </format>
    <format dxfId="25">
      <pivotArea dataOnly="0" labelOnly="1" outline="0" axis="axisValues" fieldPosition="0"/>
    </format>
    <format dxfId="26">
      <pivotArea field="1" type="button" dataOnly="0" labelOnly="1" outline="0" axis="axisRow" fieldPosition="0"/>
    </format>
    <format dxfId="27">
      <pivotArea dataOnly="0" labelOnly="1" outline="0" axis="axisValues" fieldPosition="0"/>
    </format>
    <format dxfId="28">
      <pivotArea collapsedLevelsAreSubtotals="1" fieldPosition="0">
        <references count="1">
          <reference field="1" count="11">
            <x v="40"/>
            <x v="51"/>
            <x v="69"/>
            <x v="119"/>
            <x v="121"/>
            <x v="129"/>
            <x v="141"/>
            <x v="190"/>
            <x v="192"/>
            <x v="194"/>
            <x v="237"/>
          </reference>
        </references>
      </pivotArea>
    </format>
    <format dxfId="29">
      <pivotArea dataOnly="0" labelOnly="1" fieldPosition="0">
        <references count="1">
          <reference field="1" count="11">
            <x v="40"/>
            <x v="51"/>
            <x v="69"/>
            <x v="119"/>
            <x v="121"/>
            <x v="129"/>
            <x v="141"/>
            <x v="190"/>
            <x v="192"/>
            <x v="194"/>
            <x v="237"/>
          </reference>
        </references>
      </pivotArea>
    </format>
    <format dxfId="9">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061195-FF33-634F-9C81-FF0752F367C8}"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3" rowHeaderCaption="Sectors">
  <location ref="A1:B26" firstHeaderRow="1" firstDataRow="1" firstDataCol="1"/>
  <pivotFields count="18">
    <pivotField showAll="0"/>
    <pivotField showAll="0" measureFilter="1" sortType="descending">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items count="32">
        <item x="29"/>
        <item x="24"/>
        <item x="27"/>
        <item x="28"/>
        <item x="30"/>
        <item x="19"/>
        <item x="20"/>
        <item x="7"/>
        <item x="26"/>
        <item x="25"/>
        <item x="21"/>
        <item x="23"/>
        <item x="3"/>
        <item x="4"/>
        <item x="5"/>
        <item x="11"/>
        <item x="2"/>
        <item x="1"/>
        <item x="0"/>
        <item x="12"/>
        <item x="6"/>
        <item x="15"/>
        <item x="9"/>
        <item x="13"/>
        <item x="16"/>
        <item x="17"/>
        <item x="14"/>
        <item x="8"/>
        <item x="18"/>
        <item x="22"/>
        <item x="10"/>
        <item t="default"/>
      </items>
    </pivotField>
    <pivotField showAll="0">
      <items count="344">
        <item x="82"/>
        <item x="264"/>
        <item x="62"/>
        <item x="181"/>
        <item x="95"/>
        <item x="60"/>
        <item x="156"/>
        <item x="184"/>
        <item x="31"/>
        <item x="219"/>
        <item x="104"/>
        <item x="88"/>
        <item x="185"/>
        <item x="128"/>
        <item x="339"/>
        <item x="168"/>
        <item x="293"/>
        <item x="212"/>
        <item x="200"/>
        <item x="260"/>
        <item x="169"/>
        <item x="202"/>
        <item x="50"/>
        <item x="307"/>
        <item x="304"/>
        <item x="127"/>
        <item x="52"/>
        <item x="265"/>
        <item x="45"/>
        <item x="30"/>
        <item x="217"/>
        <item x="292"/>
        <item x="246"/>
        <item x="257"/>
        <item x="277"/>
        <item x="2"/>
        <item x="106"/>
        <item x="71"/>
        <item x="19"/>
        <item x="230"/>
        <item x="177"/>
        <item x="142"/>
        <item x="137"/>
        <item x="315"/>
        <item x="290"/>
        <item x="84"/>
        <item x="145"/>
        <item x="93"/>
        <item x="244"/>
        <item x="242"/>
        <item x="195"/>
        <item x="317"/>
        <item x="13"/>
        <item x="275"/>
        <item x="49"/>
        <item x="194"/>
        <item x="63"/>
        <item x="252"/>
        <item x="196"/>
        <item x="262"/>
        <item x="3"/>
        <item x="221"/>
        <item x="79"/>
        <item x="210"/>
        <item x="286"/>
        <item x="316"/>
        <item x="166"/>
        <item x="100"/>
        <item x="47"/>
        <item x="198"/>
        <item x="152"/>
        <item x="332"/>
        <item x="134"/>
        <item x="32"/>
        <item x="146"/>
        <item x="170"/>
        <item x="274"/>
        <item x="297"/>
        <item x="234"/>
        <item x="329"/>
        <item x="283"/>
        <item x="199"/>
        <item x="207"/>
        <item x="209"/>
        <item x="35"/>
        <item x="309"/>
        <item x="313"/>
        <item x="276"/>
        <item x="24"/>
        <item x="158"/>
        <item x="263"/>
        <item x="205"/>
        <item x="223"/>
        <item x="249"/>
        <item x="310"/>
        <item x="44"/>
        <item x="312"/>
        <item x="336"/>
        <item x="241"/>
        <item x="258"/>
        <item x="243"/>
        <item x="325"/>
        <item x="155"/>
        <item x="16"/>
        <item x="73"/>
        <item x="289"/>
        <item x="253"/>
        <item x="126"/>
        <item x="220"/>
        <item x="299"/>
        <item x="116"/>
        <item x="119"/>
        <item x="98"/>
        <item x="161"/>
        <item x="153"/>
        <item x="162"/>
        <item x="216"/>
        <item x="270"/>
        <item x="165"/>
        <item x="105"/>
        <item x="48"/>
        <item x="267"/>
        <item x="53"/>
        <item x="247"/>
        <item x="190"/>
        <item x="222"/>
        <item x="8"/>
        <item x="0"/>
        <item x="78"/>
        <item x="337"/>
        <item x="11"/>
        <item x="33"/>
        <item x="213"/>
        <item x="108"/>
        <item x="321"/>
        <item x="180"/>
        <item x="37"/>
        <item x="208"/>
        <item x="113"/>
        <item x="245"/>
        <item x="23"/>
        <item x="12"/>
        <item x="338"/>
        <item x="340"/>
        <item x="115"/>
        <item x="203"/>
        <item x="287"/>
        <item x="20"/>
        <item x="206"/>
        <item x="248"/>
        <item x="305"/>
        <item x="90"/>
        <item x="333"/>
        <item x="240"/>
        <item x="259"/>
        <item x="86"/>
        <item x="319"/>
        <item x="318"/>
        <item x="341"/>
        <item x="303"/>
        <item x="140"/>
        <item x="330"/>
        <item x="150"/>
        <item x="269"/>
        <item x="143"/>
        <item x="81"/>
        <item x="65"/>
        <item x="192"/>
        <item x="281"/>
        <item x="114"/>
        <item x="103"/>
        <item x="107"/>
        <item x="229"/>
        <item x="135"/>
        <item x="154"/>
        <item x="173"/>
        <item x="9"/>
        <item x="61"/>
        <item x="228"/>
        <item x="122"/>
        <item x="121"/>
        <item x="97"/>
        <item x="211"/>
        <item x="36"/>
        <item x="72"/>
        <item x="83"/>
        <item x="138"/>
        <item x="141"/>
        <item x="4"/>
        <item x="96"/>
        <item x="118"/>
        <item x="120"/>
        <item x="159"/>
        <item x="22"/>
        <item x="237"/>
        <item x="149"/>
        <item x="87"/>
        <item x="300"/>
        <item x="225"/>
        <item x="282"/>
        <item x="110"/>
        <item x="334"/>
        <item x="301"/>
        <item x="109"/>
        <item x="15"/>
        <item x="46"/>
        <item x="129"/>
        <item x="324"/>
        <item x="27"/>
        <item x="99"/>
        <item x="51"/>
        <item x="342"/>
        <item x="43"/>
        <item x="64"/>
        <item x="92"/>
        <item x="182"/>
        <item x="311"/>
        <item x="214"/>
        <item x="320"/>
        <item x="261"/>
        <item x="271"/>
        <item x="151"/>
        <item x="294"/>
        <item x="124"/>
        <item x="322"/>
        <item x="183"/>
        <item x="76"/>
        <item x="178"/>
        <item x="94"/>
        <item x="164"/>
        <item x="29"/>
        <item x="224"/>
        <item x="171"/>
        <item x="189"/>
        <item x="187"/>
        <item x="112"/>
        <item x="163"/>
        <item x="56"/>
        <item x="204"/>
        <item x="201"/>
        <item x="233"/>
        <item x="326"/>
        <item x="55"/>
        <item x="191"/>
        <item x="235"/>
        <item x="188"/>
        <item x="68"/>
        <item x="69"/>
        <item x="77"/>
        <item x="197"/>
        <item x="91"/>
        <item x="175"/>
        <item x="215"/>
        <item x="236"/>
        <item x="172"/>
        <item x="284"/>
        <item x="59"/>
        <item x="302"/>
        <item x="10"/>
        <item x="38"/>
        <item x="17"/>
        <item x="331"/>
        <item x="296"/>
        <item x="254"/>
        <item x="54"/>
        <item x="227"/>
        <item x="102"/>
        <item x="273"/>
        <item x="130"/>
        <item x="288"/>
        <item x="328"/>
        <item x="131"/>
        <item x="251"/>
        <item x="174"/>
        <item x="74"/>
        <item x="285"/>
        <item x="80"/>
        <item x="278"/>
        <item x="231"/>
        <item x="176"/>
        <item x="117"/>
        <item x="101"/>
        <item x="167"/>
        <item x="193"/>
        <item x="186"/>
        <item x="306"/>
        <item x="266"/>
        <item x="42"/>
        <item x="40"/>
        <item x="335"/>
        <item x="66"/>
        <item x="298"/>
        <item x="139"/>
        <item x="136"/>
        <item x="34"/>
        <item x="18"/>
        <item x="323"/>
        <item x="57"/>
        <item x="279"/>
        <item x="148"/>
        <item x="75"/>
        <item x="6"/>
        <item x="132"/>
        <item x="125"/>
        <item x="14"/>
        <item x="160"/>
        <item x="147"/>
        <item x="58"/>
        <item x="327"/>
        <item x="144"/>
        <item x="239"/>
        <item x="268"/>
        <item x="7"/>
        <item x="157"/>
        <item x="250"/>
        <item x="67"/>
        <item x="41"/>
        <item x="238"/>
        <item x="89"/>
        <item x="133"/>
        <item x="280"/>
        <item x="25"/>
        <item x="232"/>
        <item x="272"/>
        <item x="226"/>
        <item x="85"/>
        <item x="111"/>
        <item x="1"/>
        <item x="179"/>
        <item x="256"/>
        <item x="5"/>
        <item x="255"/>
        <item x="314"/>
        <item x="28"/>
        <item x="70"/>
        <item x="308"/>
        <item x="123"/>
        <item x="26"/>
        <item x="39"/>
        <item x="295"/>
        <item x="291"/>
        <item x="21"/>
        <item x="218"/>
        <item t="default"/>
      </items>
    </pivotField>
    <pivotField showAll="0">
      <items count="41">
        <item x="21"/>
        <item x="35"/>
        <item x="34"/>
        <item x="1"/>
        <item x="19"/>
        <item x="31"/>
        <item x="29"/>
        <item x="8"/>
        <item x="14"/>
        <item x="6"/>
        <item x="32"/>
        <item x="18"/>
        <item x="4"/>
        <item x="20"/>
        <item x="37"/>
        <item x="22"/>
        <item x="13"/>
        <item x="16"/>
        <item x="10"/>
        <item x="26"/>
        <item x="25"/>
        <item x="27"/>
        <item x="30"/>
        <item x="23"/>
        <item x="15"/>
        <item x="38"/>
        <item x="2"/>
        <item x="17"/>
        <item x="24"/>
        <item x="5"/>
        <item x="39"/>
        <item x="28"/>
        <item x="36"/>
        <item x="7"/>
        <item x="3"/>
        <item x="0"/>
        <item x="12"/>
        <item x="33"/>
        <item x="9"/>
        <item x="11"/>
        <item t="default"/>
      </items>
    </pivotField>
    <pivotField showAll="0"/>
    <pivotField showAll="0"/>
    <pivotField showAll="0"/>
    <pivotField showAll="0"/>
    <pivotField showAll="0"/>
    <pivotField showAll="0" sortType="descending">
      <items count="61">
        <item x="36"/>
        <item x="18"/>
        <item x="16"/>
        <item x="55"/>
        <item x="30"/>
        <item x="45"/>
        <item x="49"/>
        <item x="0"/>
        <item x="10"/>
        <item x="27"/>
        <item x="6"/>
        <item x="2"/>
        <item x="7"/>
        <item x="46"/>
        <item x="31"/>
        <item x="25"/>
        <item x="50"/>
        <item x="34"/>
        <item x="9"/>
        <item x="53"/>
        <item x="3"/>
        <item x="12"/>
        <item x="4"/>
        <item x="57"/>
        <item x="58"/>
        <item x="44"/>
        <item x="54"/>
        <item x="1"/>
        <item x="26"/>
        <item x="40"/>
        <item x="24"/>
        <item x="5"/>
        <item x="11"/>
        <item x="15"/>
        <item x="8"/>
        <item x="17"/>
        <item x="28"/>
        <item x="39"/>
        <item x="41"/>
        <item x="47"/>
        <item x="21"/>
        <item x="35"/>
        <item x="19"/>
        <item x="32"/>
        <item x="37"/>
        <item x="13"/>
        <item x="22"/>
        <item x="56"/>
        <item x="51"/>
        <item x="20"/>
        <item x="48"/>
        <item x="59"/>
        <item x="23"/>
        <item x="43"/>
        <item x="38"/>
        <item x="42"/>
        <item x="52"/>
        <item x="29"/>
        <item x="33"/>
        <item x="14"/>
        <item t="default"/>
      </items>
      <autoSortScope>
        <pivotArea dataOnly="0" outline="0" fieldPosition="0">
          <references count="1">
            <reference field="4294967294" count="1" selected="0">
              <x v="0"/>
            </reference>
          </references>
        </pivotArea>
      </autoSortScope>
    </pivotField>
    <pivotField axis="axisRow" showAll="0" sortType="descending">
      <items count="26">
        <item x="18"/>
        <item x="8"/>
        <item x="23"/>
        <item x="24"/>
        <item x="0"/>
        <item x="7"/>
        <item x="2"/>
        <item x="13"/>
        <item x="9"/>
        <item x="4"/>
        <item x="3"/>
        <item x="1"/>
        <item x="6"/>
        <item x="5"/>
        <item x="14"/>
        <item x="11"/>
        <item x="21"/>
        <item x="19"/>
        <item x="17"/>
        <item x="16"/>
        <item x="15"/>
        <item x="10"/>
        <item x="12"/>
        <item x="20"/>
        <item x="22"/>
        <item t="default"/>
      </items>
      <autoSortScope>
        <pivotArea dataOnly="0" outline="0" fieldPosition="0">
          <references count="1">
            <reference field="4294967294" count="1" selected="0">
              <x v="0"/>
            </reference>
          </references>
        </pivotArea>
      </autoSortScope>
    </pivotField>
    <pivotField showAll="0"/>
    <pivotField showAll="0"/>
  </pivotFields>
  <rowFields count="1">
    <field x="15"/>
  </rowFields>
  <rowItems count="25">
    <i>
      <x v="12"/>
    </i>
    <i>
      <x v="4"/>
    </i>
    <i>
      <x v="5"/>
    </i>
    <i>
      <x v="13"/>
    </i>
    <i>
      <x v="11"/>
    </i>
    <i>
      <x v="9"/>
    </i>
    <i>
      <x v="14"/>
    </i>
    <i>
      <x v="1"/>
    </i>
    <i>
      <x v="8"/>
    </i>
    <i>
      <x v="21"/>
    </i>
    <i>
      <x v="19"/>
    </i>
    <i>
      <x v="10"/>
    </i>
    <i>
      <x v="18"/>
    </i>
    <i>
      <x v="17"/>
    </i>
    <i>
      <x v="23"/>
    </i>
    <i>
      <x v="24"/>
    </i>
    <i>
      <x v="20"/>
    </i>
    <i>
      <x v="22"/>
    </i>
    <i>
      <x v="15"/>
    </i>
    <i>
      <x v="7"/>
    </i>
    <i>
      <x v="3"/>
    </i>
    <i>
      <x v="6"/>
    </i>
    <i>
      <x v="16"/>
    </i>
    <i>
      <x v="2"/>
    </i>
    <i>
      <x/>
    </i>
  </rowItems>
  <colItems count="1">
    <i/>
  </colItems>
  <dataFields count="1">
    <dataField name="Count of AnnualAverageSalary (in thousand)" fld="4" subtotal="count" baseField="0" baseItem="0" numFmtId="174"/>
  </dataFields>
  <formats count="10">
    <format dxfId="89">
      <pivotArea outline="0" collapsedLevelsAreSubtotals="1" fieldPosition="0"/>
    </format>
    <format dxfId="90">
      <pivotArea dataOnly="0" labelOnly="1" outline="0" axis="axisValues" fieldPosition="0"/>
    </format>
    <format dxfId="39">
      <pivotArea field="15" type="button" dataOnly="0" labelOnly="1" outline="0" axis="axisRow" fieldPosition="0"/>
    </format>
    <format dxfId="38">
      <pivotArea dataOnly="0" labelOnly="1" outline="0" axis="axisValues" fieldPosition="0"/>
    </format>
    <format dxfId="37">
      <pivotArea field="15" type="button" dataOnly="0" labelOnly="1" outline="0" axis="axisRow" fieldPosition="0"/>
    </format>
    <format dxfId="36">
      <pivotArea dataOnly="0" labelOnly="1" outline="0" axis="axisValues" fieldPosition="0"/>
    </format>
    <format dxfId="35">
      <pivotArea outline="0" collapsedLevelsAreSubtotals="1" fieldPosition="0"/>
    </format>
    <format dxfId="34">
      <pivotArea dataOnly="0" labelOnly="1" fieldPosition="0">
        <references count="1">
          <reference field="15" count="0"/>
        </references>
      </pivotArea>
    </format>
    <format dxfId="33">
      <pivotArea dataOnly="0" labelOnly="1" grandRow="1" outline="0" fieldPosition="0"/>
    </format>
    <format dxfId="1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7757F8-366B-7344-A874-AB4784A9795B}"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Company Size">
  <location ref="A1:B10" firstHeaderRow="1" firstDataRow="1" firstDataCol="1"/>
  <pivotFields count="18">
    <pivotField showAll="0"/>
    <pivotField showAll="0" measureFilter="1" sortType="descending">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items count="32">
        <item x="29"/>
        <item x="24"/>
        <item x="27"/>
        <item x="28"/>
        <item x="30"/>
        <item x="19"/>
        <item x="20"/>
        <item x="7"/>
        <item x="26"/>
        <item x="25"/>
        <item x="21"/>
        <item x="23"/>
        <item x="3"/>
        <item x="4"/>
        <item x="5"/>
        <item x="11"/>
        <item x="2"/>
        <item x="1"/>
        <item x="0"/>
        <item x="12"/>
        <item x="6"/>
        <item x="15"/>
        <item x="9"/>
        <item x="13"/>
        <item x="16"/>
        <item x="17"/>
        <item x="14"/>
        <item x="8"/>
        <item x="18"/>
        <item x="22"/>
        <item x="10"/>
        <item t="default"/>
      </items>
    </pivotField>
    <pivotField showAll="0">
      <items count="344">
        <item x="82"/>
        <item x="264"/>
        <item x="62"/>
        <item x="181"/>
        <item x="95"/>
        <item x="60"/>
        <item x="156"/>
        <item x="184"/>
        <item x="31"/>
        <item x="219"/>
        <item x="104"/>
        <item x="88"/>
        <item x="185"/>
        <item x="128"/>
        <item x="339"/>
        <item x="168"/>
        <item x="293"/>
        <item x="212"/>
        <item x="200"/>
        <item x="260"/>
        <item x="169"/>
        <item x="202"/>
        <item x="50"/>
        <item x="307"/>
        <item x="304"/>
        <item x="127"/>
        <item x="52"/>
        <item x="265"/>
        <item x="45"/>
        <item x="30"/>
        <item x="217"/>
        <item x="292"/>
        <item x="246"/>
        <item x="257"/>
        <item x="277"/>
        <item x="2"/>
        <item x="106"/>
        <item x="71"/>
        <item x="19"/>
        <item x="230"/>
        <item x="177"/>
        <item x="142"/>
        <item x="137"/>
        <item x="315"/>
        <item x="290"/>
        <item x="84"/>
        <item x="145"/>
        <item x="93"/>
        <item x="244"/>
        <item x="242"/>
        <item x="195"/>
        <item x="317"/>
        <item x="13"/>
        <item x="275"/>
        <item x="49"/>
        <item x="194"/>
        <item x="63"/>
        <item x="252"/>
        <item x="196"/>
        <item x="262"/>
        <item x="3"/>
        <item x="221"/>
        <item x="79"/>
        <item x="210"/>
        <item x="286"/>
        <item x="316"/>
        <item x="166"/>
        <item x="100"/>
        <item x="47"/>
        <item x="198"/>
        <item x="152"/>
        <item x="332"/>
        <item x="134"/>
        <item x="32"/>
        <item x="146"/>
        <item x="170"/>
        <item x="274"/>
        <item x="297"/>
        <item x="234"/>
        <item x="329"/>
        <item x="283"/>
        <item x="199"/>
        <item x="207"/>
        <item x="209"/>
        <item x="35"/>
        <item x="309"/>
        <item x="313"/>
        <item x="276"/>
        <item x="24"/>
        <item x="158"/>
        <item x="263"/>
        <item x="205"/>
        <item x="223"/>
        <item x="249"/>
        <item x="310"/>
        <item x="44"/>
        <item x="312"/>
        <item x="336"/>
        <item x="241"/>
        <item x="258"/>
        <item x="243"/>
        <item x="325"/>
        <item x="155"/>
        <item x="16"/>
        <item x="73"/>
        <item x="289"/>
        <item x="253"/>
        <item x="126"/>
        <item x="220"/>
        <item x="299"/>
        <item x="116"/>
        <item x="119"/>
        <item x="98"/>
        <item x="161"/>
        <item x="153"/>
        <item x="162"/>
        <item x="216"/>
        <item x="270"/>
        <item x="165"/>
        <item x="105"/>
        <item x="48"/>
        <item x="267"/>
        <item x="53"/>
        <item x="247"/>
        <item x="190"/>
        <item x="222"/>
        <item x="8"/>
        <item x="0"/>
        <item x="78"/>
        <item x="337"/>
        <item x="11"/>
        <item x="33"/>
        <item x="213"/>
        <item x="108"/>
        <item x="321"/>
        <item x="180"/>
        <item x="37"/>
        <item x="208"/>
        <item x="113"/>
        <item x="245"/>
        <item x="23"/>
        <item x="12"/>
        <item x="338"/>
        <item x="340"/>
        <item x="115"/>
        <item x="203"/>
        <item x="287"/>
        <item x="20"/>
        <item x="206"/>
        <item x="248"/>
        <item x="305"/>
        <item x="90"/>
        <item x="333"/>
        <item x="240"/>
        <item x="259"/>
        <item x="86"/>
        <item x="319"/>
        <item x="318"/>
        <item x="341"/>
        <item x="303"/>
        <item x="140"/>
        <item x="330"/>
        <item x="150"/>
        <item x="269"/>
        <item x="143"/>
        <item x="81"/>
        <item x="65"/>
        <item x="192"/>
        <item x="281"/>
        <item x="114"/>
        <item x="103"/>
        <item x="107"/>
        <item x="229"/>
        <item x="135"/>
        <item x="154"/>
        <item x="173"/>
        <item x="9"/>
        <item x="61"/>
        <item x="228"/>
        <item x="122"/>
        <item x="121"/>
        <item x="97"/>
        <item x="211"/>
        <item x="36"/>
        <item x="72"/>
        <item x="83"/>
        <item x="138"/>
        <item x="141"/>
        <item x="4"/>
        <item x="96"/>
        <item x="118"/>
        <item x="120"/>
        <item x="159"/>
        <item x="22"/>
        <item x="237"/>
        <item x="149"/>
        <item x="87"/>
        <item x="300"/>
        <item x="225"/>
        <item x="282"/>
        <item x="110"/>
        <item x="334"/>
        <item x="301"/>
        <item x="109"/>
        <item x="15"/>
        <item x="46"/>
        <item x="129"/>
        <item x="324"/>
        <item x="27"/>
        <item x="99"/>
        <item x="51"/>
        <item x="342"/>
        <item x="43"/>
        <item x="64"/>
        <item x="92"/>
        <item x="182"/>
        <item x="311"/>
        <item x="214"/>
        <item x="320"/>
        <item x="261"/>
        <item x="271"/>
        <item x="151"/>
        <item x="294"/>
        <item x="124"/>
        <item x="322"/>
        <item x="183"/>
        <item x="76"/>
        <item x="178"/>
        <item x="94"/>
        <item x="164"/>
        <item x="29"/>
        <item x="224"/>
        <item x="171"/>
        <item x="189"/>
        <item x="187"/>
        <item x="112"/>
        <item x="163"/>
        <item x="56"/>
        <item x="204"/>
        <item x="201"/>
        <item x="233"/>
        <item x="326"/>
        <item x="55"/>
        <item x="191"/>
        <item x="235"/>
        <item x="188"/>
        <item x="68"/>
        <item x="69"/>
        <item x="77"/>
        <item x="197"/>
        <item x="91"/>
        <item x="175"/>
        <item x="215"/>
        <item x="236"/>
        <item x="172"/>
        <item x="284"/>
        <item x="59"/>
        <item x="302"/>
        <item x="10"/>
        <item x="38"/>
        <item x="17"/>
        <item x="331"/>
        <item x="296"/>
        <item x="254"/>
        <item x="54"/>
        <item x="227"/>
        <item x="102"/>
        <item x="273"/>
        <item x="130"/>
        <item x="288"/>
        <item x="328"/>
        <item x="131"/>
        <item x="251"/>
        <item x="174"/>
        <item x="74"/>
        <item x="285"/>
        <item x="80"/>
        <item x="278"/>
        <item x="231"/>
        <item x="176"/>
        <item x="117"/>
        <item x="101"/>
        <item x="167"/>
        <item x="193"/>
        <item x="186"/>
        <item x="306"/>
        <item x="266"/>
        <item x="42"/>
        <item x="40"/>
        <item x="335"/>
        <item x="66"/>
        <item x="298"/>
        <item x="139"/>
        <item x="136"/>
        <item x="34"/>
        <item x="18"/>
        <item x="323"/>
        <item x="57"/>
        <item x="279"/>
        <item x="148"/>
        <item x="75"/>
        <item x="6"/>
        <item x="132"/>
        <item x="125"/>
        <item x="14"/>
        <item x="160"/>
        <item x="147"/>
        <item x="58"/>
        <item x="327"/>
        <item x="144"/>
        <item x="239"/>
        <item x="268"/>
        <item x="7"/>
        <item x="157"/>
        <item x="250"/>
        <item x="67"/>
        <item x="41"/>
        <item x="238"/>
        <item x="89"/>
        <item x="133"/>
        <item x="280"/>
        <item x="25"/>
        <item x="232"/>
        <item x="272"/>
        <item x="226"/>
        <item x="85"/>
        <item x="111"/>
        <item x="1"/>
        <item x="179"/>
        <item x="256"/>
        <item x="5"/>
        <item x="255"/>
        <item x="314"/>
        <item x="28"/>
        <item x="70"/>
        <item x="308"/>
        <item x="123"/>
        <item x="26"/>
        <item x="39"/>
        <item x="295"/>
        <item x="291"/>
        <item x="21"/>
        <item x="218"/>
        <item t="default"/>
      </items>
    </pivotField>
    <pivotField showAll="0">
      <items count="41">
        <item x="21"/>
        <item x="35"/>
        <item x="34"/>
        <item x="1"/>
        <item x="19"/>
        <item x="31"/>
        <item x="29"/>
        <item x="8"/>
        <item x="14"/>
        <item x="6"/>
        <item x="32"/>
        <item x="18"/>
        <item x="4"/>
        <item x="20"/>
        <item x="37"/>
        <item x="22"/>
        <item x="13"/>
        <item x="16"/>
        <item x="10"/>
        <item x="26"/>
        <item x="25"/>
        <item x="27"/>
        <item x="30"/>
        <item x="23"/>
        <item x="15"/>
        <item x="38"/>
        <item x="2"/>
        <item x="17"/>
        <item x="24"/>
        <item x="5"/>
        <item x="39"/>
        <item x="28"/>
        <item x="36"/>
        <item x="7"/>
        <item x="3"/>
        <item x="0"/>
        <item x="12"/>
        <item x="33"/>
        <item x="9"/>
        <item x="11"/>
        <item t="default"/>
      </items>
    </pivotField>
    <pivotField showAll="0"/>
    <pivotField axis="axisRow" showAll="0" sortType="descending">
      <items count="10">
        <item x="4"/>
        <item x="3"/>
        <item x="2"/>
        <item x="6"/>
        <item x="5"/>
        <item x="1"/>
        <item x="0"/>
        <item x="8"/>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61">
        <item x="36"/>
        <item x="18"/>
        <item x="16"/>
        <item x="55"/>
        <item x="30"/>
        <item x="45"/>
        <item x="49"/>
        <item x="0"/>
        <item x="10"/>
        <item x="27"/>
        <item x="6"/>
        <item x="2"/>
        <item x="7"/>
        <item x="46"/>
        <item x="31"/>
        <item x="25"/>
        <item x="50"/>
        <item x="34"/>
        <item x="9"/>
        <item x="53"/>
        <item x="3"/>
        <item x="12"/>
        <item x="4"/>
        <item x="57"/>
        <item x="58"/>
        <item x="44"/>
        <item x="54"/>
        <item x="1"/>
        <item x="26"/>
        <item x="40"/>
        <item x="24"/>
        <item x="5"/>
        <item x="11"/>
        <item x="15"/>
        <item x="8"/>
        <item x="17"/>
        <item x="28"/>
        <item x="39"/>
        <item x="41"/>
        <item x="47"/>
        <item x="21"/>
        <item x="35"/>
        <item x="19"/>
        <item x="32"/>
        <item x="37"/>
        <item x="13"/>
        <item x="22"/>
        <item x="56"/>
        <item x="51"/>
        <item x="20"/>
        <item x="48"/>
        <item x="59"/>
        <item x="23"/>
        <item x="43"/>
        <item x="38"/>
        <item x="42"/>
        <item x="52"/>
        <item x="29"/>
        <item x="33"/>
        <item x="14"/>
        <item t="default"/>
      </items>
      <autoSortScope>
        <pivotArea dataOnly="0" outline="0" fieldPosition="0">
          <references count="1">
            <reference field="4294967294" count="1" selected="0">
              <x v="0"/>
            </reference>
          </references>
        </pivotArea>
      </autoSortScope>
    </pivotField>
    <pivotField showAll="0" sortType="descending">
      <items count="26">
        <item x="18"/>
        <item x="8"/>
        <item x="23"/>
        <item x="24"/>
        <item x="0"/>
        <item x="7"/>
        <item x="2"/>
        <item x="13"/>
        <item x="9"/>
        <item x="4"/>
        <item x="3"/>
        <item x="1"/>
        <item x="6"/>
        <item x="5"/>
        <item x="14"/>
        <item x="11"/>
        <item x="21"/>
        <item x="19"/>
        <item x="17"/>
        <item x="16"/>
        <item x="15"/>
        <item x="10"/>
        <item x="12"/>
        <item x="20"/>
        <item x="22"/>
        <item t="default"/>
      </items>
      <autoSortScope>
        <pivotArea dataOnly="0" outline="0" fieldPosition="0">
          <references count="1">
            <reference field="4294967294" count="1" selected="0">
              <x v="0"/>
            </reference>
          </references>
        </pivotArea>
      </autoSortScope>
    </pivotField>
    <pivotField showAll="0"/>
    <pivotField showAll="0"/>
  </pivotFields>
  <rowFields count="1">
    <field x="10"/>
  </rowFields>
  <rowItems count="9">
    <i>
      <x v="2"/>
    </i>
    <i>
      <x v="5"/>
    </i>
    <i>
      <x v="1"/>
    </i>
    <i>
      <x v="3"/>
    </i>
    <i>
      <x v="6"/>
    </i>
    <i>
      <x v="4"/>
    </i>
    <i>
      <x/>
    </i>
    <i>
      <x v="8"/>
    </i>
    <i>
      <x v="7"/>
    </i>
  </rowItems>
  <colItems count="1">
    <i/>
  </colItems>
  <dataFields count="1">
    <dataField name="Count of AnnualAverageSalary (in thousand)" fld="4" subtotal="count" baseField="0" baseItem="0" numFmtId="174"/>
  </dataFields>
  <formats count="10">
    <format dxfId="87">
      <pivotArea outline="0" collapsedLevelsAreSubtotals="1" fieldPosition="0"/>
    </format>
    <format dxfId="88">
      <pivotArea dataOnly="0" labelOnly="1" outline="0" axis="axisValues" fieldPosition="0"/>
    </format>
    <format dxfId="46">
      <pivotArea field="10" type="button" dataOnly="0" labelOnly="1" outline="0" axis="axisRow" fieldPosition="0"/>
    </format>
    <format dxfId="45">
      <pivotArea dataOnly="0" labelOnly="1" outline="0" axis="axisValues" fieldPosition="0"/>
    </format>
    <format dxfId="44">
      <pivotArea field="10" type="button" dataOnly="0" labelOnly="1" outline="0" axis="axisRow" fieldPosition="0"/>
    </format>
    <format dxfId="43">
      <pivotArea dataOnly="0" labelOnly="1" outline="0" axis="axisValues" fieldPosition="0"/>
    </format>
    <format dxfId="42">
      <pivotArea outline="0" collapsedLevelsAreSubtotals="1" fieldPosition="0"/>
    </format>
    <format dxfId="41">
      <pivotArea dataOnly="0" labelOnly="1" fieldPosition="0">
        <references count="1">
          <reference field="10" count="0"/>
        </references>
      </pivotArea>
    </format>
    <format dxfId="40">
      <pivotArea dataOnly="0" labelOnly="1" grandRow="1" outline="0" fieldPosition="0"/>
    </format>
    <format dxfId="1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DA954D-A5BD-AE48-86F8-1704D712C67E}"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rowHeaderCaption="Type of Ownership">
  <location ref="A1:B12" firstHeaderRow="1" firstDataRow="1" firstDataCol="1"/>
  <pivotFields count="18">
    <pivotField showAll="0"/>
    <pivotField showAll="0" measureFilter="1" sortType="descending">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items count="32">
        <item x="29"/>
        <item x="24"/>
        <item x="27"/>
        <item x="28"/>
        <item x="30"/>
        <item x="19"/>
        <item x="20"/>
        <item x="7"/>
        <item x="26"/>
        <item x="25"/>
        <item x="21"/>
        <item x="23"/>
        <item x="3"/>
        <item x="4"/>
        <item x="5"/>
        <item x="11"/>
        <item x="2"/>
        <item x="1"/>
        <item x="0"/>
        <item x="12"/>
        <item x="6"/>
        <item x="15"/>
        <item x="9"/>
        <item x="13"/>
        <item x="16"/>
        <item x="17"/>
        <item x="14"/>
        <item x="8"/>
        <item x="18"/>
        <item x="22"/>
        <item x="10"/>
        <item t="default"/>
      </items>
    </pivotField>
    <pivotField showAll="0">
      <items count="344">
        <item x="82"/>
        <item x="264"/>
        <item x="62"/>
        <item x="181"/>
        <item x="95"/>
        <item x="60"/>
        <item x="156"/>
        <item x="184"/>
        <item x="31"/>
        <item x="219"/>
        <item x="104"/>
        <item x="88"/>
        <item x="185"/>
        <item x="128"/>
        <item x="339"/>
        <item x="168"/>
        <item x="293"/>
        <item x="212"/>
        <item x="200"/>
        <item x="260"/>
        <item x="169"/>
        <item x="202"/>
        <item x="50"/>
        <item x="307"/>
        <item x="304"/>
        <item x="127"/>
        <item x="52"/>
        <item x="265"/>
        <item x="45"/>
        <item x="30"/>
        <item x="217"/>
        <item x="292"/>
        <item x="246"/>
        <item x="257"/>
        <item x="277"/>
        <item x="2"/>
        <item x="106"/>
        <item x="71"/>
        <item x="19"/>
        <item x="230"/>
        <item x="177"/>
        <item x="142"/>
        <item x="137"/>
        <item x="315"/>
        <item x="290"/>
        <item x="84"/>
        <item x="145"/>
        <item x="93"/>
        <item x="244"/>
        <item x="242"/>
        <item x="195"/>
        <item x="317"/>
        <item x="13"/>
        <item x="275"/>
        <item x="49"/>
        <item x="194"/>
        <item x="63"/>
        <item x="252"/>
        <item x="196"/>
        <item x="262"/>
        <item x="3"/>
        <item x="221"/>
        <item x="79"/>
        <item x="210"/>
        <item x="286"/>
        <item x="316"/>
        <item x="166"/>
        <item x="100"/>
        <item x="47"/>
        <item x="198"/>
        <item x="152"/>
        <item x="332"/>
        <item x="134"/>
        <item x="32"/>
        <item x="146"/>
        <item x="170"/>
        <item x="274"/>
        <item x="297"/>
        <item x="234"/>
        <item x="329"/>
        <item x="283"/>
        <item x="199"/>
        <item x="207"/>
        <item x="209"/>
        <item x="35"/>
        <item x="309"/>
        <item x="313"/>
        <item x="276"/>
        <item x="24"/>
        <item x="158"/>
        <item x="263"/>
        <item x="205"/>
        <item x="223"/>
        <item x="249"/>
        <item x="310"/>
        <item x="44"/>
        <item x="312"/>
        <item x="336"/>
        <item x="241"/>
        <item x="258"/>
        <item x="243"/>
        <item x="325"/>
        <item x="155"/>
        <item x="16"/>
        <item x="73"/>
        <item x="289"/>
        <item x="253"/>
        <item x="126"/>
        <item x="220"/>
        <item x="299"/>
        <item x="116"/>
        <item x="119"/>
        <item x="98"/>
        <item x="161"/>
        <item x="153"/>
        <item x="162"/>
        <item x="216"/>
        <item x="270"/>
        <item x="165"/>
        <item x="105"/>
        <item x="48"/>
        <item x="267"/>
        <item x="53"/>
        <item x="247"/>
        <item x="190"/>
        <item x="222"/>
        <item x="8"/>
        <item x="0"/>
        <item x="78"/>
        <item x="337"/>
        <item x="11"/>
        <item x="33"/>
        <item x="213"/>
        <item x="108"/>
        <item x="321"/>
        <item x="180"/>
        <item x="37"/>
        <item x="208"/>
        <item x="113"/>
        <item x="245"/>
        <item x="23"/>
        <item x="12"/>
        <item x="338"/>
        <item x="340"/>
        <item x="115"/>
        <item x="203"/>
        <item x="287"/>
        <item x="20"/>
        <item x="206"/>
        <item x="248"/>
        <item x="305"/>
        <item x="90"/>
        <item x="333"/>
        <item x="240"/>
        <item x="259"/>
        <item x="86"/>
        <item x="319"/>
        <item x="318"/>
        <item x="341"/>
        <item x="303"/>
        <item x="140"/>
        <item x="330"/>
        <item x="150"/>
        <item x="269"/>
        <item x="143"/>
        <item x="81"/>
        <item x="65"/>
        <item x="192"/>
        <item x="281"/>
        <item x="114"/>
        <item x="103"/>
        <item x="107"/>
        <item x="229"/>
        <item x="135"/>
        <item x="154"/>
        <item x="173"/>
        <item x="9"/>
        <item x="61"/>
        <item x="228"/>
        <item x="122"/>
        <item x="121"/>
        <item x="97"/>
        <item x="211"/>
        <item x="36"/>
        <item x="72"/>
        <item x="83"/>
        <item x="138"/>
        <item x="141"/>
        <item x="4"/>
        <item x="96"/>
        <item x="118"/>
        <item x="120"/>
        <item x="159"/>
        <item x="22"/>
        <item x="237"/>
        <item x="149"/>
        <item x="87"/>
        <item x="300"/>
        <item x="225"/>
        <item x="282"/>
        <item x="110"/>
        <item x="334"/>
        <item x="301"/>
        <item x="109"/>
        <item x="15"/>
        <item x="46"/>
        <item x="129"/>
        <item x="324"/>
        <item x="27"/>
        <item x="99"/>
        <item x="51"/>
        <item x="342"/>
        <item x="43"/>
        <item x="64"/>
        <item x="92"/>
        <item x="182"/>
        <item x="311"/>
        <item x="214"/>
        <item x="320"/>
        <item x="261"/>
        <item x="271"/>
        <item x="151"/>
        <item x="294"/>
        <item x="124"/>
        <item x="322"/>
        <item x="183"/>
        <item x="76"/>
        <item x="178"/>
        <item x="94"/>
        <item x="164"/>
        <item x="29"/>
        <item x="224"/>
        <item x="171"/>
        <item x="189"/>
        <item x="187"/>
        <item x="112"/>
        <item x="163"/>
        <item x="56"/>
        <item x="204"/>
        <item x="201"/>
        <item x="233"/>
        <item x="326"/>
        <item x="55"/>
        <item x="191"/>
        <item x="235"/>
        <item x="188"/>
        <item x="68"/>
        <item x="69"/>
        <item x="77"/>
        <item x="197"/>
        <item x="91"/>
        <item x="175"/>
        <item x="215"/>
        <item x="236"/>
        <item x="172"/>
        <item x="284"/>
        <item x="59"/>
        <item x="302"/>
        <item x="10"/>
        <item x="38"/>
        <item x="17"/>
        <item x="331"/>
        <item x="296"/>
        <item x="254"/>
        <item x="54"/>
        <item x="227"/>
        <item x="102"/>
        <item x="273"/>
        <item x="130"/>
        <item x="288"/>
        <item x="328"/>
        <item x="131"/>
        <item x="251"/>
        <item x="174"/>
        <item x="74"/>
        <item x="285"/>
        <item x="80"/>
        <item x="278"/>
        <item x="231"/>
        <item x="176"/>
        <item x="117"/>
        <item x="101"/>
        <item x="167"/>
        <item x="193"/>
        <item x="186"/>
        <item x="306"/>
        <item x="266"/>
        <item x="42"/>
        <item x="40"/>
        <item x="335"/>
        <item x="66"/>
        <item x="298"/>
        <item x="139"/>
        <item x="136"/>
        <item x="34"/>
        <item x="18"/>
        <item x="323"/>
        <item x="57"/>
        <item x="279"/>
        <item x="148"/>
        <item x="75"/>
        <item x="6"/>
        <item x="132"/>
        <item x="125"/>
        <item x="14"/>
        <item x="160"/>
        <item x="147"/>
        <item x="58"/>
        <item x="327"/>
        <item x="144"/>
        <item x="239"/>
        <item x="268"/>
        <item x="7"/>
        <item x="157"/>
        <item x="250"/>
        <item x="67"/>
        <item x="41"/>
        <item x="238"/>
        <item x="89"/>
        <item x="133"/>
        <item x="280"/>
        <item x="25"/>
        <item x="232"/>
        <item x="272"/>
        <item x="226"/>
        <item x="85"/>
        <item x="111"/>
        <item x="1"/>
        <item x="179"/>
        <item x="256"/>
        <item x="5"/>
        <item x="255"/>
        <item x="314"/>
        <item x="28"/>
        <item x="70"/>
        <item x="308"/>
        <item x="123"/>
        <item x="26"/>
        <item x="39"/>
        <item x="295"/>
        <item x="291"/>
        <item x="21"/>
        <item x="218"/>
        <item t="default"/>
      </items>
    </pivotField>
    <pivotField showAll="0">
      <items count="41">
        <item x="21"/>
        <item x="35"/>
        <item x="34"/>
        <item x="1"/>
        <item x="19"/>
        <item x="31"/>
        <item x="29"/>
        <item x="8"/>
        <item x="14"/>
        <item x="6"/>
        <item x="32"/>
        <item x="18"/>
        <item x="4"/>
        <item x="20"/>
        <item x="37"/>
        <item x="22"/>
        <item x="13"/>
        <item x="16"/>
        <item x="10"/>
        <item x="26"/>
        <item x="25"/>
        <item x="27"/>
        <item x="30"/>
        <item x="23"/>
        <item x="15"/>
        <item x="38"/>
        <item x="2"/>
        <item x="17"/>
        <item x="24"/>
        <item x="5"/>
        <item x="39"/>
        <item x="28"/>
        <item x="36"/>
        <item x="7"/>
        <item x="3"/>
        <item x="0"/>
        <item x="12"/>
        <item x="33"/>
        <item x="9"/>
        <item x="11"/>
        <item t="default"/>
      </items>
    </pivotField>
    <pivotField showAll="0"/>
    <pivotField showAll="0" sortType="descending">
      <items count="10">
        <item x="4"/>
        <item x="3"/>
        <item x="2"/>
        <item x="6"/>
        <item x="5"/>
        <item x="1"/>
        <item x="0"/>
        <item x="8"/>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2">
        <item x="6"/>
        <item x="0"/>
        <item x="4"/>
        <item x="3"/>
        <item x="1"/>
        <item x="2"/>
        <item x="7"/>
        <item x="9"/>
        <item x="8"/>
        <item x="5"/>
        <item x="10"/>
        <item t="default"/>
      </items>
      <autoSortScope>
        <pivotArea dataOnly="0" outline="0" fieldPosition="0">
          <references count="1">
            <reference field="4294967294" count="1" selected="0">
              <x v="0"/>
            </reference>
          </references>
        </pivotArea>
      </autoSortScope>
    </pivotField>
    <pivotField showAll="0" sortType="descending">
      <items count="61">
        <item x="36"/>
        <item x="18"/>
        <item x="16"/>
        <item x="55"/>
        <item x="30"/>
        <item x="45"/>
        <item x="49"/>
        <item x="0"/>
        <item x="10"/>
        <item x="27"/>
        <item x="6"/>
        <item x="2"/>
        <item x="7"/>
        <item x="46"/>
        <item x="31"/>
        <item x="25"/>
        <item x="50"/>
        <item x="34"/>
        <item x="9"/>
        <item x="53"/>
        <item x="3"/>
        <item x="12"/>
        <item x="4"/>
        <item x="57"/>
        <item x="58"/>
        <item x="44"/>
        <item x="54"/>
        <item x="1"/>
        <item x="26"/>
        <item x="40"/>
        <item x="24"/>
        <item x="5"/>
        <item x="11"/>
        <item x="15"/>
        <item x="8"/>
        <item x="17"/>
        <item x="28"/>
        <item x="39"/>
        <item x="41"/>
        <item x="47"/>
        <item x="21"/>
        <item x="35"/>
        <item x="19"/>
        <item x="32"/>
        <item x="37"/>
        <item x="13"/>
        <item x="22"/>
        <item x="56"/>
        <item x="51"/>
        <item x="20"/>
        <item x="48"/>
        <item x="59"/>
        <item x="23"/>
        <item x="43"/>
        <item x="38"/>
        <item x="42"/>
        <item x="52"/>
        <item x="29"/>
        <item x="33"/>
        <item x="14"/>
        <item t="default"/>
      </items>
      <autoSortScope>
        <pivotArea dataOnly="0" outline="0" fieldPosition="0">
          <references count="1">
            <reference field="4294967294" count="1" selected="0">
              <x v="0"/>
            </reference>
          </references>
        </pivotArea>
      </autoSortScope>
    </pivotField>
    <pivotField showAll="0" sortType="descending">
      <items count="26">
        <item x="18"/>
        <item x="8"/>
        <item x="23"/>
        <item x="24"/>
        <item x="0"/>
        <item x="7"/>
        <item x="2"/>
        <item x="13"/>
        <item x="9"/>
        <item x="4"/>
        <item x="3"/>
        <item x="1"/>
        <item x="6"/>
        <item x="5"/>
        <item x="14"/>
        <item x="11"/>
        <item x="21"/>
        <item x="19"/>
        <item x="17"/>
        <item x="16"/>
        <item x="15"/>
        <item x="10"/>
        <item x="12"/>
        <item x="20"/>
        <item x="22"/>
        <item t="default"/>
      </items>
      <autoSortScope>
        <pivotArea dataOnly="0" outline="0" fieldPosition="0">
          <references count="1">
            <reference field="4294967294" count="1" selected="0">
              <x v="0"/>
            </reference>
          </references>
        </pivotArea>
      </autoSortScope>
    </pivotField>
    <pivotField showAll="0"/>
    <pivotField showAll="0"/>
  </pivotFields>
  <rowFields count="1">
    <field x="13"/>
  </rowFields>
  <rowItems count="11">
    <i>
      <x v="1"/>
    </i>
    <i>
      <x v="2"/>
    </i>
    <i>
      <x v="5"/>
    </i>
    <i>
      <x v="9"/>
    </i>
    <i>
      <x v="4"/>
    </i>
    <i>
      <x v="3"/>
    </i>
    <i>
      <x/>
    </i>
    <i>
      <x v="7"/>
    </i>
    <i>
      <x v="8"/>
    </i>
    <i>
      <x v="10"/>
    </i>
    <i>
      <x v="6"/>
    </i>
  </rowItems>
  <colItems count="1">
    <i/>
  </colItems>
  <dataFields count="1">
    <dataField name="Count of AnnualAverageSalary (in thousand)" fld="4" subtotal="count" baseField="0" baseItem="0" numFmtId="174"/>
  </dataFields>
  <formats count="10">
    <format dxfId="85">
      <pivotArea outline="0" collapsedLevelsAreSubtotals="1" fieldPosition="0"/>
    </format>
    <format dxfId="86">
      <pivotArea dataOnly="0" labelOnly="1" outline="0" axis="axisValues" fieldPosition="0"/>
    </format>
    <format dxfId="53">
      <pivotArea field="13" type="button" dataOnly="0" labelOnly="1" outline="0" axis="axisRow" fieldPosition="0"/>
    </format>
    <format dxfId="52">
      <pivotArea dataOnly="0" labelOnly="1" outline="0" axis="axisValues" fieldPosition="0"/>
    </format>
    <format dxfId="51">
      <pivotArea field="13" type="button" dataOnly="0" labelOnly="1" outline="0" axis="axisRow" fieldPosition="0"/>
    </format>
    <format dxfId="50">
      <pivotArea dataOnly="0" labelOnly="1" outline="0" axis="axisValues" fieldPosition="0"/>
    </format>
    <format dxfId="49">
      <pivotArea outline="0" collapsedLevelsAreSubtotals="1" fieldPosition="0"/>
    </format>
    <format dxfId="48">
      <pivotArea dataOnly="0" labelOnly="1" fieldPosition="0">
        <references count="1">
          <reference field="13" count="0"/>
        </references>
      </pivotArea>
    </format>
    <format dxfId="47">
      <pivotArea dataOnly="0" labelOnly="1" grandRow="1" outline="0" fieldPosition="0"/>
    </format>
    <format dxfId="1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DD5DE4-B091-5948-AD6F-FC57FFC8EBE4}"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9" rowHeaderCaption="Revenue">
  <location ref="A1:B15" firstHeaderRow="1" firstDataRow="1" firstDataCol="1"/>
  <pivotFields count="18">
    <pivotField showAll="0"/>
    <pivotField showAll="0" measureFilter="1" sortType="descending">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items count="32">
        <item x="29"/>
        <item x="24"/>
        <item x="27"/>
        <item x="28"/>
        <item x="30"/>
        <item x="19"/>
        <item x="20"/>
        <item x="7"/>
        <item x="26"/>
        <item x="25"/>
        <item x="21"/>
        <item x="23"/>
        <item x="3"/>
        <item x="4"/>
        <item x="5"/>
        <item x="11"/>
        <item x="2"/>
        <item x="1"/>
        <item x="0"/>
        <item x="12"/>
        <item x="6"/>
        <item x="15"/>
        <item x="9"/>
        <item x="13"/>
        <item x="16"/>
        <item x="17"/>
        <item x="14"/>
        <item x="8"/>
        <item x="18"/>
        <item x="22"/>
        <item x="10"/>
        <item t="default"/>
      </items>
    </pivotField>
    <pivotField showAll="0">
      <items count="344">
        <item x="82"/>
        <item x="264"/>
        <item x="62"/>
        <item x="181"/>
        <item x="95"/>
        <item x="60"/>
        <item x="156"/>
        <item x="184"/>
        <item x="31"/>
        <item x="219"/>
        <item x="104"/>
        <item x="88"/>
        <item x="185"/>
        <item x="128"/>
        <item x="339"/>
        <item x="168"/>
        <item x="293"/>
        <item x="212"/>
        <item x="200"/>
        <item x="260"/>
        <item x="169"/>
        <item x="202"/>
        <item x="50"/>
        <item x="307"/>
        <item x="304"/>
        <item x="127"/>
        <item x="52"/>
        <item x="265"/>
        <item x="45"/>
        <item x="30"/>
        <item x="217"/>
        <item x="292"/>
        <item x="246"/>
        <item x="257"/>
        <item x="277"/>
        <item x="2"/>
        <item x="106"/>
        <item x="71"/>
        <item x="19"/>
        <item x="230"/>
        <item x="177"/>
        <item x="142"/>
        <item x="137"/>
        <item x="315"/>
        <item x="290"/>
        <item x="84"/>
        <item x="145"/>
        <item x="93"/>
        <item x="244"/>
        <item x="242"/>
        <item x="195"/>
        <item x="317"/>
        <item x="13"/>
        <item x="275"/>
        <item x="49"/>
        <item x="194"/>
        <item x="63"/>
        <item x="252"/>
        <item x="196"/>
        <item x="262"/>
        <item x="3"/>
        <item x="221"/>
        <item x="79"/>
        <item x="210"/>
        <item x="286"/>
        <item x="316"/>
        <item x="166"/>
        <item x="100"/>
        <item x="47"/>
        <item x="198"/>
        <item x="152"/>
        <item x="332"/>
        <item x="134"/>
        <item x="32"/>
        <item x="146"/>
        <item x="170"/>
        <item x="274"/>
        <item x="297"/>
        <item x="234"/>
        <item x="329"/>
        <item x="283"/>
        <item x="199"/>
        <item x="207"/>
        <item x="209"/>
        <item x="35"/>
        <item x="309"/>
        <item x="313"/>
        <item x="276"/>
        <item x="24"/>
        <item x="158"/>
        <item x="263"/>
        <item x="205"/>
        <item x="223"/>
        <item x="249"/>
        <item x="310"/>
        <item x="44"/>
        <item x="312"/>
        <item x="336"/>
        <item x="241"/>
        <item x="258"/>
        <item x="243"/>
        <item x="325"/>
        <item x="155"/>
        <item x="16"/>
        <item x="73"/>
        <item x="289"/>
        <item x="253"/>
        <item x="126"/>
        <item x="220"/>
        <item x="299"/>
        <item x="116"/>
        <item x="119"/>
        <item x="98"/>
        <item x="161"/>
        <item x="153"/>
        <item x="162"/>
        <item x="216"/>
        <item x="270"/>
        <item x="165"/>
        <item x="105"/>
        <item x="48"/>
        <item x="267"/>
        <item x="53"/>
        <item x="247"/>
        <item x="190"/>
        <item x="222"/>
        <item x="8"/>
        <item x="0"/>
        <item x="78"/>
        <item x="337"/>
        <item x="11"/>
        <item x="33"/>
        <item x="213"/>
        <item x="108"/>
        <item x="321"/>
        <item x="180"/>
        <item x="37"/>
        <item x="208"/>
        <item x="113"/>
        <item x="245"/>
        <item x="23"/>
        <item x="12"/>
        <item x="338"/>
        <item x="340"/>
        <item x="115"/>
        <item x="203"/>
        <item x="287"/>
        <item x="20"/>
        <item x="206"/>
        <item x="248"/>
        <item x="305"/>
        <item x="90"/>
        <item x="333"/>
        <item x="240"/>
        <item x="259"/>
        <item x="86"/>
        <item x="319"/>
        <item x="318"/>
        <item x="341"/>
        <item x="303"/>
        <item x="140"/>
        <item x="330"/>
        <item x="150"/>
        <item x="269"/>
        <item x="143"/>
        <item x="81"/>
        <item x="65"/>
        <item x="192"/>
        <item x="281"/>
        <item x="114"/>
        <item x="103"/>
        <item x="107"/>
        <item x="229"/>
        <item x="135"/>
        <item x="154"/>
        <item x="173"/>
        <item x="9"/>
        <item x="61"/>
        <item x="228"/>
        <item x="122"/>
        <item x="121"/>
        <item x="97"/>
        <item x="211"/>
        <item x="36"/>
        <item x="72"/>
        <item x="83"/>
        <item x="138"/>
        <item x="141"/>
        <item x="4"/>
        <item x="96"/>
        <item x="118"/>
        <item x="120"/>
        <item x="159"/>
        <item x="22"/>
        <item x="237"/>
        <item x="149"/>
        <item x="87"/>
        <item x="300"/>
        <item x="225"/>
        <item x="282"/>
        <item x="110"/>
        <item x="334"/>
        <item x="301"/>
        <item x="109"/>
        <item x="15"/>
        <item x="46"/>
        <item x="129"/>
        <item x="324"/>
        <item x="27"/>
        <item x="99"/>
        <item x="51"/>
        <item x="342"/>
        <item x="43"/>
        <item x="64"/>
        <item x="92"/>
        <item x="182"/>
        <item x="311"/>
        <item x="214"/>
        <item x="320"/>
        <item x="261"/>
        <item x="271"/>
        <item x="151"/>
        <item x="294"/>
        <item x="124"/>
        <item x="322"/>
        <item x="183"/>
        <item x="76"/>
        <item x="178"/>
        <item x="94"/>
        <item x="164"/>
        <item x="29"/>
        <item x="224"/>
        <item x="171"/>
        <item x="189"/>
        <item x="187"/>
        <item x="112"/>
        <item x="163"/>
        <item x="56"/>
        <item x="204"/>
        <item x="201"/>
        <item x="233"/>
        <item x="326"/>
        <item x="55"/>
        <item x="191"/>
        <item x="235"/>
        <item x="188"/>
        <item x="68"/>
        <item x="69"/>
        <item x="77"/>
        <item x="197"/>
        <item x="91"/>
        <item x="175"/>
        <item x="215"/>
        <item x="236"/>
        <item x="172"/>
        <item x="284"/>
        <item x="59"/>
        <item x="302"/>
        <item x="10"/>
        <item x="38"/>
        <item x="17"/>
        <item x="331"/>
        <item x="296"/>
        <item x="254"/>
        <item x="54"/>
        <item x="227"/>
        <item x="102"/>
        <item x="273"/>
        <item x="130"/>
        <item x="288"/>
        <item x="328"/>
        <item x="131"/>
        <item x="251"/>
        <item x="174"/>
        <item x="74"/>
        <item x="285"/>
        <item x="80"/>
        <item x="278"/>
        <item x="231"/>
        <item x="176"/>
        <item x="117"/>
        <item x="101"/>
        <item x="167"/>
        <item x="193"/>
        <item x="186"/>
        <item x="306"/>
        <item x="266"/>
        <item x="42"/>
        <item x="40"/>
        <item x="335"/>
        <item x="66"/>
        <item x="298"/>
        <item x="139"/>
        <item x="136"/>
        <item x="34"/>
        <item x="18"/>
        <item x="323"/>
        <item x="57"/>
        <item x="279"/>
        <item x="148"/>
        <item x="75"/>
        <item x="6"/>
        <item x="132"/>
        <item x="125"/>
        <item x="14"/>
        <item x="160"/>
        <item x="147"/>
        <item x="58"/>
        <item x="327"/>
        <item x="144"/>
        <item x="239"/>
        <item x="268"/>
        <item x="7"/>
        <item x="157"/>
        <item x="250"/>
        <item x="67"/>
        <item x="41"/>
        <item x="238"/>
        <item x="89"/>
        <item x="133"/>
        <item x="280"/>
        <item x="25"/>
        <item x="232"/>
        <item x="272"/>
        <item x="226"/>
        <item x="85"/>
        <item x="111"/>
        <item x="1"/>
        <item x="179"/>
        <item x="256"/>
        <item x="5"/>
        <item x="255"/>
        <item x="314"/>
        <item x="28"/>
        <item x="70"/>
        <item x="308"/>
        <item x="123"/>
        <item x="26"/>
        <item x="39"/>
        <item x="295"/>
        <item x="291"/>
        <item x="21"/>
        <item x="218"/>
        <item t="default"/>
      </items>
    </pivotField>
    <pivotField showAll="0">
      <items count="41">
        <item x="21"/>
        <item x="35"/>
        <item x="34"/>
        <item x="1"/>
        <item x="19"/>
        <item x="31"/>
        <item x="29"/>
        <item x="8"/>
        <item x="14"/>
        <item x="6"/>
        <item x="32"/>
        <item x="18"/>
        <item x="4"/>
        <item x="20"/>
        <item x="37"/>
        <item x="22"/>
        <item x="13"/>
        <item x="16"/>
        <item x="10"/>
        <item x="26"/>
        <item x="25"/>
        <item x="27"/>
        <item x="30"/>
        <item x="23"/>
        <item x="15"/>
        <item x="38"/>
        <item x="2"/>
        <item x="17"/>
        <item x="24"/>
        <item x="5"/>
        <item x="39"/>
        <item x="28"/>
        <item x="36"/>
        <item x="7"/>
        <item x="3"/>
        <item x="0"/>
        <item x="12"/>
        <item x="33"/>
        <item x="9"/>
        <item x="11"/>
        <item t="default"/>
      </items>
    </pivotField>
    <pivotField showAll="0"/>
    <pivotField showAll="0" sortType="descending">
      <items count="10">
        <item x="4"/>
        <item x="3"/>
        <item x="2"/>
        <item x="6"/>
        <item x="5"/>
        <item x="1"/>
        <item x="0"/>
        <item x="8"/>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12">
        <item x="6"/>
        <item x="0"/>
        <item x="4"/>
        <item x="3"/>
        <item x="1"/>
        <item x="2"/>
        <item x="7"/>
        <item x="9"/>
        <item x="8"/>
        <item x="5"/>
        <item x="10"/>
        <item t="default"/>
      </items>
      <autoSortScope>
        <pivotArea dataOnly="0" outline="0" fieldPosition="0">
          <references count="1">
            <reference field="4294967294" count="1" selected="0">
              <x v="0"/>
            </reference>
          </references>
        </pivotArea>
      </autoSortScope>
    </pivotField>
    <pivotField showAll="0" sortType="descending">
      <items count="61">
        <item x="36"/>
        <item x="18"/>
        <item x="16"/>
        <item x="55"/>
        <item x="30"/>
        <item x="45"/>
        <item x="49"/>
        <item x="0"/>
        <item x="10"/>
        <item x="27"/>
        <item x="6"/>
        <item x="2"/>
        <item x="7"/>
        <item x="46"/>
        <item x="31"/>
        <item x="25"/>
        <item x="50"/>
        <item x="34"/>
        <item x="9"/>
        <item x="53"/>
        <item x="3"/>
        <item x="12"/>
        <item x="4"/>
        <item x="57"/>
        <item x="58"/>
        <item x="44"/>
        <item x="54"/>
        <item x="1"/>
        <item x="26"/>
        <item x="40"/>
        <item x="24"/>
        <item x="5"/>
        <item x="11"/>
        <item x="15"/>
        <item x="8"/>
        <item x="17"/>
        <item x="28"/>
        <item x="39"/>
        <item x="41"/>
        <item x="47"/>
        <item x="21"/>
        <item x="35"/>
        <item x="19"/>
        <item x="32"/>
        <item x="37"/>
        <item x="13"/>
        <item x="22"/>
        <item x="56"/>
        <item x="51"/>
        <item x="20"/>
        <item x="48"/>
        <item x="59"/>
        <item x="23"/>
        <item x="43"/>
        <item x="38"/>
        <item x="42"/>
        <item x="52"/>
        <item x="29"/>
        <item x="33"/>
        <item x="14"/>
        <item t="default"/>
      </items>
      <autoSortScope>
        <pivotArea dataOnly="0" outline="0" fieldPosition="0">
          <references count="1">
            <reference field="4294967294" count="1" selected="0">
              <x v="0"/>
            </reference>
          </references>
        </pivotArea>
      </autoSortScope>
    </pivotField>
    <pivotField showAll="0" sortType="descending">
      <items count="26">
        <item x="18"/>
        <item x="8"/>
        <item x="23"/>
        <item x="24"/>
        <item x="0"/>
        <item x="7"/>
        <item x="2"/>
        <item x="13"/>
        <item x="9"/>
        <item x="4"/>
        <item x="3"/>
        <item x="1"/>
        <item x="6"/>
        <item x="5"/>
        <item x="14"/>
        <item x="11"/>
        <item x="21"/>
        <item x="19"/>
        <item x="17"/>
        <item x="16"/>
        <item x="15"/>
        <item x="10"/>
        <item x="12"/>
        <item x="20"/>
        <item x="22"/>
        <item t="default"/>
      </items>
      <autoSortScope>
        <pivotArea dataOnly="0" outline="0" fieldPosition="0">
          <references count="1">
            <reference field="4294967294" count="1" selected="0">
              <x v="0"/>
            </reference>
          </references>
        </pivotArea>
      </autoSortScope>
    </pivotField>
    <pivotField axis="axisRow" showAll="0" sortType="descending">
      <items count="15">
        <item x="7"/>
        <item x="10"/>
        <item x="0"/>
        <item x="2"/>
        <item x="1"/>
        <item x="5"/>
        <item x="11"/>
        <item x="9"/>
        <item x="6"/>
        <item x="4"/>
        <item x="8"/>
        <item x="12"/>
        <item x="13"/>
        <item x="3"/>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4">
    <i>
      <x v="13"/>
    </i>
    <i>
      <x v="3"/>
    </i>
    <i>
      <x v="4"/>
    </i>
    <i>
      <x/>
    </i>
    <i>
      <x v="10"/>
    </i>
    <i>
      <x v="9"/>
    </i>
    <i>
      <x v="6"/>
    </i>
    <i>
      <x v="5"/>
    </i>
    <i>
      <x v="2"/>
    </i>
    <i>
      <x v="7"/>
    </i>
    <i>
      <x v="8"/>
    </i>
    <i>
      <x v="1"/>
    </i>
    <i>
      <x v="11"/>
    </i>
    <i>
      <x v="12"/>
    </i>
  </rowItems>
  <colItems count="1">
    <i/>
  </colItems>
  <dataFields count="1">
    <dataField name="Count of AnnualAverageSalary (in thousand)" fld="4" subtotal="count" baseField="0" baseItem="0" numFmtId="174"/>
  </dataFields>
  <formats count="8">
    <format dxfId="84">
      <pivotArea dataOnly="0" labelOnly="1" outline="0" axis="axisValues" fieldPosition="0"/>
    </format>
    <format dxfId="59">
      <pivotArea field="16" type="button" dataOnly="0" labelOnly="1" outline="0" axis="axisRow" fieldPosition="0"/>
    </format>
    <format dxfId="58">
      <pivotArea dataOnly="0" labelOnly="1" outline="0" axis="axisValues" fieldPosition="0"/>
    </format>
    <format dxfId="57">
      <pivotArea field="16" type="button" dataOnly="0" labelOnly="1" outline="0" axis="axisRow" fieldPosition="0"/>
    </format>
    <format dxfId="56">
      <pivotArea dataOnly="0" labelOnly="1" outline="0" axis="axisValues" fieldPosition="0"/>
    </format>
    <format dxfId="55">
      <pivotArea collapsedLevelsAreSubtotals="1" fieldPosition="0">
        <references count="1">
          <reference field="16" count="0"/>
        </references>
      </pivotArea>
    </format>
    <format dxfId="54">
      <pivotArea dataOnly="0" labelOnly="1" fieldPosition="0">
        <references count="1">
          <reference field="16" count="0"/>
        </references>
      </pivotArea>
    </format>
    <format dxfId="1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719C89-5D70-FC4D-AE6C-88675E9A3BAD}" name="PivotTable2" cacheId="4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5" rowHeaderCaption="States">
  <location ref="A1:D41" firstHeaderRow="0" firstDataRow="1" firstDataCol="1"/>
  <pivotFields count="18">
    <pivotField showAll="0"/>
    <pivotField showAll="0">
      <items count="265">
        <item x="185"/>
        <item x="262"/>
        <item x="228"/>
        <item x="157"/>
        <item x="213"/>
        <item x="246"/>
        <item x="257"/>
        <item x="258"/>
        <item x="217"/>
        <item x="179"/>
        <item x="42"/>
        <item x="54"/>
        <item x="251"/>
        <item x="198"/>
        <item x="132"/>
        <item x="156"/>
        <item x="165"/>
        <item x="137"/>
        <item x="197"/>
        <item x="69"/>
        <item x="225"/>
        <item x="120"/>
        <item x="80"/>
        <item x="129"/>
        <item x="241"/>
        <item x="216"/>
        <item x="177"/>
        <item x="210"/>
        <item x="178"/>
        <item x="1"/>
        <item x="0"/>
        <item x="190"/>
        <item x="196"/>
        <item x="242"/>
        <item x="244"/>
        <item x="232"/>
        <item x="46"/>
        <item x="36"/>
        <item x="22"/>
        <item x="106"/>
        <item x="146"/>
        <item x="109"/>
        <item x="202"/>
        <item x="250"/>
        <item x="206"/>
        <item x="170"/>
        <item x="218"/>
        <item x="204"/>
        <item x="261"/>
        <item x="203"/>
        <item x="172"/>
        <item x="72"/>
        <item x="166"/>
        <item x="215"/>
        <item x="160"/>
        <item x="99"/>
        <item x="45"/>
        <item x="183"/>
        <item x="117"/>
        <item x="237"/>
        <item x="249"/>
        <item x="118"/>
        <item x="247"/>
        <item x="154"/>
        <item x="208"/>
        <item x="200"/>
        <item x="31"/>
        <item x="13"/>
        <item x="187"/>
        <item x="38"/>
        <item x="58"/>
        <item x="27"/>
        <item x="220"/>
        <item x="57"/>
        <item x="105"/>
        <item x="240"/>
        <item x="35"/>
        <item x="209"/>
        <item x="122"/>
        <item x="134"/>
        <item x="96"/>
        <item x="90"/>
        <item x="219"/>
        <item x="95"/>
        <item x="47"/>
        <item x="104"/>
        <item x="94"/>
        <item x="173"/>
        <item x="56"/>
        <item x="144"/>
        <item x="171"/>
        <item x="238"/>
        <item x="112"/>
        <item x="40"/>
        <item x="10"/>
        <item x="15"/>
        <item x="25"/>
        <item x="32"/>
        <item x="254"/>
        <item x="74"/>
        <item x="5"/>
        <item x="230"/>
        <item x="239"/>
        <item x="245"/>
        <item x="260"/>
        <item x="130"/>
        <item x="167"/>
        <item x="229"/>
        <item x="176"/>
        <item x="226"/>
        <item x="147"/>
        <item x="243"/>
        <item x="233"/>
        <item x="123"/>
        <item x="252"/>
        <item x="37"/>
        <item x="253"/>
        <item x="26"/>
        <item x="143"/>
        <item x="23"/>
        <item x="136"/>
        <item x="73"/>
        <item x="164"/>
        <item x="98"/>
        <item x="71"/>
        <item x="212"/>
        <item x="138"/>
        <item x="119"/>
        <item x="259"/>
        <item x="255"/>
        <item x="214"/>
        <item x="3"/>
        <item x="2"/>
        <item x="8"/>
        <item x="4"/>
        <item x="7"/>
        <item x="6"/>
        <item x="110"/>
        <item x="52"/>
        <item x="182"/>
        <item x="30"/>
        <item x="16"/>
        <item x="61"/>
        <item x="14"/>
        <item x="11"/>
        <item x="92"/>
        <item x="49"/>
        <item x="159"/>
        <item x="158"/>
        <item x="108"/>
        <item x="186"/>
        <item x="221"/>
        <item x="192"/>
        <item x="77"/>
        <item x="188"/>
        <item x="263"/>
        <item x="207"/>
        <item x="141"/>
        <item x="161"/>
        <item x="124"/>
        <item x="248"/>
        <item x="78"/>
        <item x="235"/>
        <item x="205"/>
        <item x="151"/>
        <item x="222"/>
        <item x="135"/>
        <item x="24"/>
        <item x="70"/>
        <item x="101"/>
        <item x="93"/>
        <item x="231"/>
        <item x="86"/>
        <item x="227"/>
        <item x="155"/>
        <item x="116"/>
        <item x="191"/>
        <item x="142"/>
        <item x="115"/>
        <item x="21"/>
        <item x="107"/>
        <item x="103"/>
        <item x="102"/>
        <item x="224"/>
        <item x="85"/>
        <item x="148"/>
        <item x="194"/>
        <item x="76"/>
        <item x="53"/>
        <item x="67"/>
        <item x="55"/>
        <item x="81"/>
        <item x="50"/>
        <item x="189"/>
        <item x="12"/>
        <item x="51"/>
        <item x="62"/>
        <item x="84"/>
        <item x="150"/>
        <item x="91"/>
        <item x="184"/>
        <item x="60"/>
        <item x="145"/>
        <item x="83"/>
        <item x="127"/>
        <item x="128"/>
        <item x="111"/>
        <item x="59"/>
        <item x="82"/>
        <item x="152"/>
        <item x="29"/>
        <item x="9"/>
        <item x="18"/>
        <item x="211"/>
        <item x="66"/>
        <item x="65"/>
        <item x="139"/>
        <item x="64"/>
        <item x="199"/>
        <item x="44"/>
        <item x="79"/>
        <item x="181"/>
        <item x="39"/>
        <item x="126"/>
        <item x="87"/>
        <item x="193"/>
        <item x="131"/>
        <item x="97"/>
        <item x="140"/>
        <item x="153"/>
        <item x="149"/>
        <item x="201"/>
        <item x="174"/>
        <item x="121"/>
        <item x="168"/>
        <item x="100"/>
        <item x="175"/>
        <item x="75"/>
        <item x="133"/>
        <item x="89"/>
        <item x="113"/>
        <item x="125"/>
        <item x="33"/>
        <item x="48"/>
        <item x="43"/>
        <item x="41"/>
        <item x="17"/>
        <item x="169"/>
        <item x="34"/>
        <item x="88"/>
        <item x="19"/>
        <item x="28"/>
        <item x="63"/>
        <item x="20"/>
        <item x="223"/>
        <item x="163"/>
        <item x="162"/>
        <item x="256"/>
        <item x="195"/>
        <item x="234"/>
        <item x="236"/>
        <item x="180"/>
        <item x="68"/>
        <item x="114"/>
        <item t="default"/>
      </items>
    </pivotField>
    <pivotField showAll="0"/>
    <pivotField showAll="0"/>
    <pivotField dataField="1" showAll="0">
      <items count="220">
        <item x="218"/>
        <item x="8"/>
        <item x="217"/>
        <item x="216"/>
        <item x="215"/>
        <item x="5"/>
        <item x="214"/>
        <item x="7"/>
        <item x="6"/>
        <item x="212"/>
        <item x="213"/>
        <item x="211"/>
        <item x="208"/>
        <item x="209"/>
        <item x="205"/>
        <item x="210"/>
        <item x="206"/>
        <item x="3"/>
        <item x="207"/>
        <item x="201"/>
        <item x="202"/>
        <item x="4"/>
        <item x="203"/>
        <item x="204"/>
        <item x="2"/>
        <item x="197"/>
        <item x="199"/>
        <item x="200"/>
        <item x="198"/>
        <item x="196"/>
        <item x="192"/>
        <item x="193"/>
        <item x="191"/>
        <item x="187"/>
        <item x="194"/>
        <item x="195"/>
        <item x="1"/>
        <item x="183"/>
        <item x="184"/>
        <item x="185"/>
        <item x="186"/>
        <item x="182"/>
        <item x="188"/>
        <item x="189"/>
        <item x="190"/>
        <item x="174"/>
        <item x="167"/>
        <item x="180"/>
        <item x="181"/>
        <item x="172"/>
        <item x="163"/>
        <item x="178"/>
        <item x="175"/>
        <item x="179"/>
        <item x="176"/>
        <item x="171"/>
        <item x="177"/>
        <item x="0"/>
        <item x="173"/>
        <item x="168"/>
        <item x="161"/>
        <item x="164"/>
        <item x="169"/>
        <item x="165"/>
        <item x="162"/>
        <item x="159"/>
        <item x="170"/>
        <item x="154"/>
        <item x="148"/>
        <item x="149"/>
        <item x="152"/>
        <item x="166"/>
        <item x="150"/>
        <item x="155"/>
        <item x="158"/>
        <item x="160"/>
        <item x="144"/>
        <item x="156"/>
        <item x="143"/>
        <item x="157"/>
        <item x="142"/>
        <item x="145"/>
        <item x="140"/>
        <item x="146"/>
        <item x="153"/>
        <item x="151"/>
        <item x="141"/>
        <item x="136"/>
        <item x="137"/>
        <item x="147"/>
        <item x="133"/>
        <item x="129"/>
        <item x="135"/>
        <item x="138"/>
        <item x="123"/>
        <item x="139"/>
        <item x="131"/>
        <item x="124"/>
        <item x="128"/>
        <item x="134"/>
        <item x="130"/>
        <item x="125"/>
        <item x="118"/>
        <item x="126"/>
        <item x="120"/>
        <item x="132"/>
        <item x="115"/>
        <item x="121"/>
        <item x="122"/>
        <item x="113"/>
        <item x="127"/>
        <item x="110"/>
        <item x="116"/>
        <item x="114"/>
        <item x="106"/>
        <item x="117"/>
        <item x="119"/>
        <item x="111"/>
        <item x="109"/>
        <item x="87"/>
        <item x="103"/>
        <item x="98"/>
        <item x="105"/>
        <item x="101"/>
        <item x="107"/>
        <item x="112"/>
        <item x="97"/>
        <item x="104"/>
        <item x="86"/>
        <item x="108"/>
        <item x="92"/>
        <item x="93"/>
        <item x="99"/>
        <item x="88"/>
        <item x="102"/>
        <item x="95"/>
        <item x="89"/>
        <item x="100"/>
        <item x="83"/>
        <item x="90"/>
        <item x="84"/>
        <item x="96"/>
        <item x="91"/>
        <item x="77"/>
        <item x="81"/>
        <item x="73"/>
        <item x="85"/>
        <item x="78"/>
        <item x="80"/>
        <item x="82"/>
        <item x="66"/>
        <item x="68"/>
        <item x="71"/>
        <item x="94"/>
        <item x="76"/>
        <item x="72"/>
        <item x="74"/>
        <item x="79"/>
        <item x="75"/>
        <item x="70"/>
        <item x="67"/>
        <item x="69"/>
        <item x="63"/>
        <item x="56"/>
        <item x="61"/>
        <item x="64"/>
        <item x="34"/>
        <item x="53"/>
        <item x="51"/>
        <item x="65"/>
        <item x="50"/>
        <item x="62"/>
        <item x="58"/>
        <item x="60"/>
        <item x="57"/>
        <item x="59"/>
        <item x="43"/>
        <item x="54"/>
        <item x="44"/>
        <item x="55"/>
        <item x="47"/>
        <item x="48"/>
        <item x="49"/>
        <item x="40"/>
        <item x="21"/>
        <item x="39"/>
        <item x="46"/>
        <item x="45"/>
        <item x="37"/>
        <item x="41"/>
        <item x="42"/>
        <item x="32"/>
        <item x="30"/>
        <item x="29"/>
        <item x="38"/>
        <item x="36"/>
        <item x="33"/>
        <item x="35"/>
        <item x="52"/>
        <item x="23"/>
        <item x="20"/>
        <item x="31"/>
        <item x="27"/>
        <item x="26"/>
        <item x="17"/>
        <item x="16"/>
        <item x="18"/>
        <item x="24"/>
        <item x="22"/>
        <item x="19"/>
        <item x="28"/>
        <item x="15"/>
        <item x="14"/>
        <item x="25"/>
        <item x="12"/>
        <item x="13"/>
        <item x="10"/>
        <item x="11"/>
        <item x="9"/>
        <item t="default"/>
      </items>
    </pivotField>
    <pivotField showAll="0"/>
    <pivotField showAll="0">
      <items count="32">
        <item x="29"/>
        <item x="24"/>
        <item x="27"/>
        <item x="28"/>
        <item x="30"/>
        <item x="19"/>
        <item x="20"/>
        <item x="7"/>
        <item x="26"/>
        <item x="25"/>
        <item x="21"/>
        <item x="23"/>
        <item x="3"/>
        <item x="4"/>
        <item x="5"/>
        <item x="11"/>
        <item x="2"/>
        <item x="1"/>
        <item x="0"/>
        <item x="12"/>
        <item x="6"/>
        <item x="15"/>
        <item x="9"/>
        <item x="13"/>
        <item x="16"/>
        <item x="17"/>
        <item x="14"/>
        <item x="8"/>
        <item x="18"/>
        <item x="22"/>
        <item x="10"/>
        <item t="default"/>
      </items>
    </pivotField>
    <pivotField showAll="0">
      <items count="344">
        <item x="82"/>
        <item x="264"/>
        <item x="62"/>
        <item x="181"/>
        <item x="95"/>
        <item x="60"/>
        <item x="156"/>
        <item x="184"/>
        <item x="31"/>
        <item x="219"/>
        <item x="104"/>
        <item x="88"/>
        <item x="185"/>
        <item x="128"/>
        <item x="339"/>
        <item x="168"/>
        <item x="293"/>
        <item x="212"/>
        <item x="200"/>
        <item x="260"/>
        <item x="169"/>
        <item x="202"/>
        <item x="50"/>
        <item x="307"/>
        <item x="304"/>
        <item x="127"/>
        <item x="52"/>
        <item x="265"/>
        <item x="45"/>
        <item x="30"/>
        <item x="217"/>
        <item x="292"/>
        <item x="246"/>
        <item x="257"/>
        <item x="277"/>
        <item x="2"/>
        <item x="106"/>
        <item x="71"/>
        <item x="19"/>
        <item x="230"/>
        <item x="177"/>
        <item x="142"/>
        <item x="137"/>
        <item x="315"/>
        <item x="290"/>
        <item x="84"/>
        <item x="145"/>
        <item x="93"/>
        <item x="244"/>
        <item x="242"/>
        <item x="195"/>
        <item x="317"/>
        <item x="13"/>
        <item x="275"/>
        <item x="49"/>
        <item x="194"/>
        <item x="63"/>
        <item x="252"/>
        <item x="196"/>
        <item x="262"/>
        <item x="3"/>
        <item x="221"/>
        <item x="79"/>
        <item x="210"/>
        <item x="286"/>
        <item x="316"/>
        <item x="166"/>
        <item x="100"/>
        <item x="47"/>
        <item x="198"/>
        <item x="152"/>
        <item x="332"/>
        <item x="134"/>
        <item x="32"/>
        <item x="146"/>
        <item x="170"/>
        <item x="274"/>
        <item x="297"/>
        <item x="234"/>
        <item x="329"/>
        <item x="283"/>
        <item x="199"/>
        <item x="207"/>
        <item x="209"/>
        <item x="35"/>
        <item x="309"/>
        <item x="313"/>
        <item x="276"/>
        <item x="24"/>
        <item x="158"/>
        <item x="263"/>
        <item x="205"/>
        <item x="223"/>
        <item x="249"/>
        <item x="310"/>
        <item x="44"/>
        <item x="312"/>
        <item x="336"/>
        <item x="241"/>
        <item x="258"/>
        <item x="243"/>
        <item x="325"/>
        <item x="155"/>
        <item x="16"/>
        <item x="73"/>
        <item x="289"/>
        <item x="253"/>
        <item x="126"/>
        <item x="220"/>
        <item x="299"/>
        <item x="116"/>
        <item x="119"/>
        <item x="98"/>
        <item x="161"/>
        <item x="153"/>
        <item x="162"/>
        <item x="216"/>
        <item x="270"/>
        <item x="165"/>
        <item x="105"/>
        <item x="48"/>
        <item x="267"/>
        <item x="53"/>
        <item x="247"/>
        <item x="190"/>
        <item x="222"/>
        <item x="8"/>
        <item x="0"/>
        <item x="78"/>
        <item x="337"/>
        <item x="11"/>
        <item x="33"/>
        <item x="213"/>
        <item x="108"/>
        <item x="321"/>
        <item x="180"/>
        <item x="37"/>
        <item x="208"/>
        <item x="113"/>
        <item x="245"/>
        <item x="23"/>
        <item x="12"/>
        <item x="338"/>
        <item x="340"/>
        <item x="115"/>
        <item x="203"/>
        <item x="287"/>
        <item x="20"/>
        <item x="206"/>
        <item x="248"/>
        <item x="305"/>
        <item x="90"/>
        <item x="333"/>
        <item x="240"/>
        <item x="259"/>
        <item x="86"/>
        <item x="319"/>
        <item x="318"/>
        <item x="341"/>
        <item x="303"/>
        <item x="140"/>
        <item x="330"/>
        <item x="150"/>
        <item x="269"/>
        <item x="143"/>
        <item x="81"/>
        <item x="65"/>
        <item x="192"/>
        <item x="281"/>
        <item x="114"/>
        <item x="103"/>
        <item x="107"/>
        <item x="229"/>
        <item x="135"/>
        <item x="154"/>
        <item x="173"/>
        <item x="9"/>
        <item x="61"/>
        <item x="228"/>
        <item x="122"/>
        <item x="121"/>
        <item x="97"/>
        <item x="211"/>
        <item x="36"/>
        <item x="72"/>
        <item x="83"/>
        <item x="138"/>
        <item x="141"/>
        <item x="4"/>
        <item x="96"/>
        <item x="118"/>
        <item x="120"/>
        <item x="159"/>
        <item x="22"/>
        <item x="237"/>
        <item x="149"/>
        <item x="87"/>
        <item x="300"/>
        <item x="225"/>
        <item x="282"/>
        <item x="110"/>
        <item x="334"/>
        <item x="301"/>
        <item x="109"/>
        <item x="15"/>
        <item x="46"/>
        <item x="129"/>
        <item x="324"/>
        <item x="27"/>
        <item x="99"/>
        <item x="51"/>
        <item x="342"/>
        <item x="43"/>
        <item x="64"/>
        <item x="92"/>
        <item x="182"/>
        <item x="311"/>
        <item x="214"/>
        <item x="320"/>
        <item x="261"/>
        <item x="271"/>
        <item x="151"/>
        <item x="294"/>
        <item x="124"/>
        <item x="322"/>
        <item x="183"/>
        <item x="76"/>
        <item x="178"/>
        <item x="94"/>
        <item x="164"/>
        <item x="29"/>
        <item x="224"/>
        <item x="171"/>
        <item x="189"/>
        <item x="187"/>
        <item x="112"/>
        <item x="163"/>
        <item x="56"/>
        <item x="204"/>
        <item x="201"/>
        <item x="233"/>
        <item x="326"/>
        <item x="55"/>
        <item x="191"/>
        <item x="235"/>
        <item x="188"/>
        <item x="68"/>
        <item x="69"/>
        <item x="77"/>
        <item x="197"/>
        <item x="91"/>
        <item x="175"/>
        <item x="215"/>
        <item x="236"/>
        <item x="172"/>
        <item x="284"/>
        <item x="59"/>
        <item x="302"/>
        <item x="10"/>
        <item x="38"/>
        <item x="17"/>
        <item x="331"/>
        <item x="296"/>
        <item x="254"/>
        <item x="54"/>
        <item x="227"/>
        <item x="102"/>
        <item x="273"/>
        <item x="130"/>
        <item x="288"/>
        <item x="328"/>
        <item x="131"/>
        <item x="251"/>
        <item x="174"/>
        <item x="74"/>
        <item x="285"/>
        <item x="80"/>
        <item x="278"/>
        <item x="231"/>
        <item x="176"/>
        <item x="117"/>
        <item x="101"/>
        <item x="167"/>
        <item x="193"/>
        <item x="186"/>
        <item x="306"/>
        <item x="266"/>
        <item x="42"/>
        <item x="40"/>
        <item x="335"/>
        <item x="66"/>
        <item x="298"/>
        <item x="139"/>
        <item x="136"/>
        <item x="34"/>
        <item x="18"/>
        <item x="323"/>
        <item x="57"/>
        <item x="279"/>
        <item x="148"/>
        <item x="75"/>
        <item x="6"/>
        <item x="132"/>
        <item x="125"/>
        <item x="14"/>
        <item x="160"/>
        <item x="147"/>
        <item x="58"/>
        <item x="327"/>
        <item x="144"/>
        <item x="239"/>
        <item x="268"/>
        <item x="7"/>
        <item x="157"/>
        <item x="250"/>
        <item x="67"/>
        <item x="41"/>
        <item x="238"/>
        <item x="89"/>
        <item x="133"/>
        <item x="280"/>
        <item x="25"/>
        <item x="232"/>
        <item x="272"/>
        <item x="226"/>
        <item x="85"/>
        <item x="111"/>
        <item x="1"/>
        <item x="179"/>
        <item x="256"/>
        <item x="5"/>
        <item x="255"/>
        <item x="314"/>
        <item x="28"/>
        <item x="70"/>
        <item x="308"/>
        <item x="123"/>
        <item x="26"/>
        <item x="39"/>
        <item x="295"/>
        <item x="291"/>
        <item x="21"/>
        <item x="218"/>
        <item t="default"/>
      </items>
    </pivotField>
    <pivotField axis="axisRow" showAll="0" sortType="descending">
      <items count="41">
        <item x="21"/>
        <item x="35"/>
        <item x="34"/>
        <item x="1"/>
        <item x="19"/>
        <item x="31"/>
        <item x="29"/>
        <item x="8"/>
        <item x="14"/>
        <item x="6"/>
        <item x="32"/>
        <item x="18"/>
        <item x="4"/>
        <item x="20"/>
        <item x="37"/>
        <item x="22"/>
        <item x="13"/>
        <item x="16"/>
        <item x="10"/>
        <item x="26"/>
        <item x="25"/>
        <item x="27"/>
        <item x="30"/>
        <item x="23"/>
        <item x="15"/>
        <item x="38"/>
        <item x="2"/>
        <item x="17"/>
        <item x="24"/>
        <item x="5"/>
        <item x="39"/>
        <item x="28"/>
        <item x="36"/>
        <item x="7"/>
        <item x="3"/>
        <item x="0"/>
        <item x="12"/>
        <item x="33"/>
        <item x="9"/>
        <item x="11"/>
        <item t="default"/>
      </items>
      <autoSortScope>
        <pivotArea dataOnly="0" outline="0" fieldPosition="0">
          <references count="1">
            <reference field="4294967294" count="1" selected="0">
              <x v="0"/>
            </reference>
          </references>
        </pivotArea>
      </autoSortScope>
    </pivotField>
    <pivotField showAll="0"/>
    <pivotField showAll="0">
      <items count="10">
        <item x="4"/>
        <item x="3"/>
        <item x="2"/>
        <item x="6"/>
        <item x="5"/>
        <item x="1"/>
        <item x="0"/>
        <item x="8"/>
        <item x="7"/>
        <item t="default"/>
      </items>
    </pivotField>
    <pivotField showAll="0"/>
    <pivotField showAll="0"/>
    <pivotField showAll="0">
      <items count="12">
        <item x="6"/>
        <item x="0"/>
        <item x="4"/>
        <item x="3"/>
        <item x="1"/>
        <item x="2"/>
        <item x="7"/>
        <item x="9"/>
        <item x="8"/>
        <item x="5"/>
        <item x="10"/>
        <item t="default"/>
      </items>
    </pivotField>
    <pivotField showAll="0">
      <items count="61">
        <item x="36"/>
        <item x="18"/>
        <item x="16"/>
        <item x="55"/>
        <item x="30"/>
        <item x="45"/>
        <item x="49"/>
        <item x="0"/>
        <item x="10"/>
        <item x="27"/>
        <item x="6"/>
        <item x="2"/>
        <item x="7"/>
        <item x="46"/>
        <item x="31"/>
        <item x="25"/>
        <item x="50"/>
        <item x="34"/>
        <item x="9"/>
        <item x="53"/>
        <item x="3"/>
        <item x="12"/>
        <item x="4"/>
        <item x="57"/>
        <item x="58"/>
        <item x="44"/>
        <item x="54"/>
        <item x="1"/>
        <item x="26"/>
        <item x="40"/>
        <item x="24"/>
        <item x="5"/>
        <item x="11"/>
        <item x="15"/>
        <item x="8"/>
        <item x="17"/>
        <item x="28"/>
        <item x="39"/>
        <item x="41"/>
        <item x="47"/>
        <item x="21"/>
        <item x="35"/>
        <item x="19"/>
        <item x="32"/>
        <item x="37"/>
        <item x="13"/>
        <item x="22"/>
        <item x="56"/>
        <item x="51"/>
        <item x="20"/>
        <item x="48"/>
        <item x="59"/>
        <item x="23"/>
        <item x="43"/>
        <item x="38"/>
        <item x="42"/>
        <item x="52"/>
        <item x="29"/>
        <item x="33"/>
        <item x="14"/>
        <item t="default"/>
      </items>
    </pivotField>
    <pivotField showAll="0">
      <items count="26">
        <item x="18"/>
        <item x="8"/>
        <item x="23"/>
        <item x="24"/>
        <item x="0"/>
        <item x="7"/>
        <item x="2"/>
        <item x="13"/>
        <item x="9"/>
        <item x="4"/>
        <item x="3"/>
        <item x="1"/>
        <item x="6"/>
        <item x="5"/>
        <item x="14"/>
        <item x="11"/>
        <item x="21"/>
        <item x="19"/>
        <item x="17"/>
        <item x="16"/>
        <item x="15"/>
        <item x="10"/>
        <item x="12"/>
        <item x="20"/>
        <item x="22"/>
        <item t="default"/>
      </items>
    </pivotField>
    <pivotField showAll="0">
      <items count="15">
        <item x="7"/>
        <item x="10"/>
        <item x="0"/>
        <item x="2"/>
        <item x="1"/>
        <item x="5"/>
        <item x="11"/>
        <item x="9"/>
        <item x="6"/>
        <item x="4"/>
        <item x="8"/>
        <item x="12"/>
        <item x="13"/>
        <item x="3"/>
        <item t="default"/>
      </items>
    </pivotField>
    <pivotField showAll="0"/>
  </pivotFields>
  <rowFields count="1">
    <field x="8"/>
  </rowFields>
  <rowItems count="40">
    <i>
      <x/>
    </i>
    <i>
      <x v="11"/>
    </i>
    <i>
      <x v="31"/>
    </i>
    <i>
      <x v="20"/>
    </i>
    <i>
      <x v="16"/>
    </i>
    <i>
      <x v="32"/>
    </i>
    <i>
      <x v="23"/>
    </i>
    <i>
      <x v="28"/>
    </i>
    <i>
      <x v="24"/>
    </i>
    <i>
      <x v="19"/>
    </i>
    <i>
      <x v="15"/>
    </i>
    <i>
      <x v="38"/>
    </i>
    <i>
      <x v="6"/>
    </i>
    <i>
      <x v="21"/>
    </i>
    <i>
      <x v="13"/>
    </i>
    <i>
      <x v="5"/>
    </i>
    <i>
      <x v="8"/>
    </i>
    <i>
      <x v="25"/>
    </i>
    <i>
      <x v="4"/>
    </i>
    <i>
      <x v="34"/>
    </i>
    <i>
      <x v="30"/>
    </i>
    <i>
      <x v="36"/>
    </i>
    <i>
      <x v="10"/>
    </i>
    <i>
      <x v="9"/>
    </i>
    <i>
      <x v="3"/>
    </i>
    <i>
      <x v="17"/>
    </i>
    <i>
      <x v="14"/>
    </i>
    <i>
      <x v="12"/>
    </i>
    <i>
      <x v="26"/>
    </i>
    <i>
      <x v="27"/>
    </i>
    <i>
      <x v="1"/>
    </i>
    <i>
      <x v="29"/>
    </i>
    <i>
      <x v="37"/>
    </i>
    <i>
      <x v="22"/>
    </i>
    <i>
      <x v="35"/>
    </i>
    <i>
      <x v="33"/>
    </i>
    <i>
      <x v="18"/>
    </i>
    <i>
      <x v="39"/>
    </i>
    <i>
      <x v="7"/>
    </i>
    <i>
      <x v="2"/>
    </i>
  </rowItems>
  <colFields count="1">
    <field x="-2"/>
  </colFields>
  <colItems count="3">
    <i>
      <x/>
    </i>
    <i i="1">
      <x v="1"/>
    </i>
    <i i="2">
      <x v="2"/>
    </i>
  </colItems>
  <dataFields count="3">
    <dataField name="Average of AnnualAverageSalary (in thousand)" fld="4" subtotal="average" baseField="0" baseItem="0" numFmtId="169"/>
    <dataField name="Min of AnnualAverageSalary (in thousand)" fld="4" subtotal="min" baseField="0" baseItem="0" numFmtId="169"/>
    <dataField name="Max of AnnualAverageSalary (in thousand)" fld="4" subtotal="max" baseField="0" baseItem="0" numFmtId="169"/>
  </dataFields>
  <formats count="15">
    <format dxfId="82">
      <pivotArea outline="0" collapsedLevelsAreSubtotals="1" fieldPosition="0"/>
    </format>
    <format dxfId="83">
      <pivotArea dataOnly="0" labelOnly="1" outline="0" axis="axisValues" fieldPosition="0"/>
    </format>
    <format dxfId="81">
      <pivotArea field="8" type="button" dataOnly="0" labelOnly="1" outline="0" axis="axisRow" fieldPosition="0"/>
    </format>
    <format dxfId="80">
      <pivotArea dataOnly="0" labelOnly="1" outline="0" fieldPosition="0">
        <references count="1">
          <reference field="4294967294" count="3">
            <x v="0"/>
            <x v="1"/>
            <x v="2"/>
          </reference>
        </references>
      </pivotArea>
    </format>
    <format dxfId="79">
      <pivotArea field="8" type="button" dataOnly="0" labelOnly="1" outline="0" axis="axisRow" fieldPosition="0"/>
    </format>
    <format dxfId="78">
      <pivotArea dataOnly="0" labelOnly="1" outline="0" fieldPosition="0">
        <references count="1">
          <reference field="4294967294" count="3">
            <x v="0"/>
            <x v="1"/>
            <x v="2"/>
          </reference>
        </references>
      </pivotArea>
    </format>
    <format dxfId="77">
      <pivotArea collapsedLevelsAreSubtotals="1" fieldPosition="0">
        <references count="1">
          <reference field="8" count="0"/>
        </references>
      </pivotArea>
    </format>
    <format dxfId="76">
      <pivotArea dataOnly="0" labelOnly="1" fieldPosition="0">
        <references count="1">
          <reference field="8" count="0"/>
        </references>
      </pivotArea>
    </format>
    <format dxfId="75">
      <pivotArea collapsedLevelsAreSubtotals="1" fieldPosition="0">
        <references count="1">
          <reference field="8" count="0"/>
        </references>
      </pivotArea>
    </format>
    <format dxfId="74">
      <pivotArea field="8" type="button" dataOnly="0" labelOnly="1" outline="0" axis="axisRow" fieldPosition="0"/>
    </format>
    <format dxfId="73">
      <pivotArea dataOnly="0" labelOnly="1" fieldPosition="0">
        <references count="1">
          <reference field="8" count="0"/>
        </references>
      </pivotArea>
    </format>
    <format dxfId="72">
      <pivotArea dataOnly="0" labelOnly="1" outline="0" fieldPosition="0">
        <references count="1">
          <reference field="4294967294" count="3">
            <x v="0"/>
            <x v="1"/>
            <x v="2"/>
          </reference>
        </references>
      </pivotArea>
    </format>
    <format dxfId="32">
      <pivotArea collapsedLevelsAreSubtotals="1" fieldPosition="0">
        <references count="2">
          <reference field="4294967294" count="1" selected="0">
            <x v="0"/>
          </reference>
          <reference field="8" count="1">
            <x v="0"/>
          </reference>
        </references>
      </pivotArea>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2" selected="0">
            <x v="1"/>
            <x v="2"/>
          </reference>
        </references>
      </pivotArea>
    </format>
  </formats>
  <chartFormats count="12">
    <chartFormat chart="17" format="17" series="1">
      <pivotArea type="data" outline="0" fieldPosition="0">
        <references count="1">
          <reference field="4294967294" count="1" selected="0">
            <x v="0"/>
          </reference>
        </references>
      </pivotArea>
    </chartFormat>
    <chartFormat chart="17" format="18" series="1">
      <pivotArea type="data" outline="0" fieldPosition="0">
        <references count="1">
          <reference field="4294967294" count="1" selected="0">
            <x v="1"/>
          </reference>
        </references>
      </pivotArea>
    </chartFormat>
    <chartFormat chart="17" format="19" series="1">
      <pivotArea type="data" outline="0" fieldPosition="0">
        <references count="1">
          <reference field="4294967294" count="1" selected="0">
            <x v="2"/>
          </reference>
        </references>
      </pivotArea>
    </chartFormat>
    <chartFormat chart="20" format="23" series="1">
      <pivotArea type="data" outline="0" fieldPosition="0">
        <references count="1">
          <reference field="4294967294" count="1" selected="0">
            <x v="0"/>
          </reference>
        </references>
      </pivotArea>
    </chartFormat>
    <chartFormat chart="20" format="24" series="1">
      <pivotArea type="data" outline="0" fieldPosition="0">
        <references count="1">
          <reference field="4294967294" count="1" selected="0">
            <x v="1"/>
          </reference>
        </references>
      </pivotArea>
    </chartFormat>
    <chartFormat chart="20" format="25" series="1">
      <pivotArea type="data" outline="0" fieldPosition="0">
        <references count="1">
          <reference field="4294967294" count="1" selected="0">
            <x v="2"/>
          </reference>
        </references>
      </pivotArea>
    </chartFormat>
    <chartFormat chart="22" format="29" series="1">
      <pivotArea type="data" outline="0" fieldPosition="0">
        <references count="1">
          <reference field="4294967294" count="1" selected="0">
            <x v="0"/>
          </reference>
        </references>
      </pivotArea>
    </chartFormat>
    <chartFormat chart="22" format="30" series="1">
      <pivotArea type="data" outline="0" fieldPosition="0">
        <references count="1">
          <reference field="4294967294" count="1" selected="0">
            <x v="1"/>
          </reference>
        </references>
      </pivotArea>
    </chartFormat>
    <chartFormat chart="22" format="31" series="1">
      <pivotArea type="data" outline="0" fieldPosition="0">
        <references count="1">
          <reference field="4294967294" count="1" selected="0">
            <x v="2"/>
          </reference>
        </references>
      </pivotArea>
    </chartFormat>
    <chartFormat chart="24" format="29" series="1">
      <pivotArea type="data" outline="0" fieldPosition="0">
        <references count="1">
          <reference field="4294967294" count="1" selected="0">
            <x v="0"/>
          </reference>
        </references>
      </pivotArea>
    </chartFormat>
    <chartFormat chart="24" format="30" series="1">
      <pivotArea type="data" outline="0" fieldPosition="0">
        <references count="1">
          <reference field="4294967294" count="1" selected="0">
            <x v="1"/>
          </reference>
        </references>
      </pivotArea>
    </chartFormat>
    <chartFormat chart="24" format="31"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57"/>
  <sheetViews>
    <sheetView zoomScale="93" zoomScaleNormal="93" workbookViewId="0">
      <selection activeCell="G101" sqref="G101"/>
    </sheetView>
  </sheetViews>
  <sheetFormatPr baseColWidth="10" defaultColWidth="8.83203125" defaultRowHeight="15" x14ac:dyDescent="0.2"/>
  <cols>
    <col min="1" max="1" width="8.83203125" customWidth="1"/>
    <col min="2" max="2" width="35.5" customWidth="1"/>
    <col min="3" max="3" width="26" customWidth="1"/>
    <col min="4" max="4" width="66.33203125" customWidth="1"/>
    <col min="6" max="6" width="20.33203125" customWidth="1"/>
    <col min="7" max="7" width="15.33203125" customWidth="1"/>
    <col min="8" max="8" width="14.5" customWidth="1"/>
    <col min="9" max="9" width="18.5" customWidth="1"/>
    <col min="11" max="11" width="24.83203125" bestFit="1" customWidth="1"/>
    <col min="12" max="12" width="33.6640625" bestFit="1" customWidth="1"/>
    <col min="13" max="13" width="29.1640625" bestFit="1" customWidth="1"/>
    <col min="14" max="14" width="25.5" bestFit="1" customWidth="1"/>
    <col min="15" max="15" width="74.83203125" bestFit="1" customWidth="1"/>
  </cols>
  <sheetData>
    <row r="1" spans="1:15" x14ac:dyDescent="0.2">
      <c r="A1" t="s">
        <v>2385</v>
      </c>
      <c r="B1" t="s">
        <v>0</v>
      </c>
      <c r="C1" t="s">
        <v>1</v>
      </c>
      <c r="D1" t="s">
        <v>2</v>
      </c>
      <c r="E1" t="s">
        <v>3</v>
      </c>
      <c r="F1" t="s">
        <v>4</v>
      </c>
      <c r="G1" t="s">
        <v>5</v>
      </c>
      <c r="H1" t="s">
        <v>6</v>
      </c>
      <c r="I1" t="s">
        <v>7</v>
      </c>
      <c r="J1" t="s">
        <v>8</v>
      </c>
      <c r="K1" t="s">
        <v>9</v>
      </c>
      <c r="L1" t="s">
        <v>10</v>
      </c>
      <c r="M1" t="s">
        <v>11</v>
      </c>
      <c r="N1" t="s">
        <v>12</v>
      </c>
      <c r="O1" t="s">
        <v>13</v>
      </c>
    </row>
    <row r="2" spans="1:15" x14ac:dyDescent="0.2">
      <c r="A2">
        <v>0</v>
      </c>
      <c r="B2" t="s">
        <v>14</v>
      </c>
      <c r="C2" t="s">
        <v>15</v>
      </c>
      <c r="D2" t="s">
        <v>16</v>
      </c>
      <c r="E2">
        <v>3.8</v>
      </c>
      <c r="F2" t="s">
        <v>17</v>
      </c>
      <c r="G2" t="s">
        <v>18</v>
      </c>
      <c r="H2" t="s">
        <v>19</v>
      </c>
      <c r="I2" t="s">
        <v>20</v>
      </c>
      <c r="J2">
        <v>1973</v>
      </c>
      <c r="K2" t="s">
        <v>21</v>
      </c>
      <c r="L2" t="s">
        <v>22</v>
      </c>
      <c r="M2" t="s">
        <v>22</v>
      </c>
      <c r="N2" t="s">
        <v>23</v>
      </c>
      <c r="O2">
        <v>-1</v>
      </c>
    </row>
    <row r="3" spans="1:15" x14ac:dyDescent="0.2">
      <c r="A3">
        <v>1</v>
      </c>
      <c r="B3" t="s">
        <v>24</v>
      </c>
      <c r="C3" t="s">
        <v>25</v>
      </c>
      <c r="D3" t="s">
        <v>26</v>
      </c>
      <c r="E3">
        <v>3.4</v>
      </c>
      <c r="F3" t="s">
        <v>27</v>
      </c>
      <c r="G3" t="s">
        <v>28</v>
      </c>
      <c r="H3" t="s">
        <v>29</v>
      </c>
      <c r="I3" t="s">
        <v>30</v>
      </c>
      <c r="J3">
        <v>1984</v>
      </c>
      <c r="K3" t="s">
        <v>31</v>
      </c>
      <c r="L3" t="s">
        <v>32</v>
      </c>
      <c r="M3" t="s">
        <v>33</v>
      </c>
      <c r="N3" t="s">
        <v>34</v>
      </c>
      <c r="O3">
        <v>-1</v>
      </c>
    </row>
    <row r="4" spans="1:15" x14ac:dyDescent="0.2">
      <c r="A4">
        <v>2</v>
      </c>
      <c r="B4" t="s">
        <v>14</v>
      </c>
      <c r="C4" t="s">
        <v>35</v>
      </c>
      <c r="D4" t="s">
        <v>36</v>
      </c>
      <c r="E4">
        <v>4.8</v>
      </c>
      <c r="F4" t="s">
        <v>37</v>
      </c>
      <c r="G4" t="s">
        <v>38</v>
      </c>
      <c r="H4" t="s">
        <v>38</v>
      </c>
      <c r="I4" t="s">
        <v>20</v>
      </c>
      <c r="J4">
        <v>2010</v>
      </c>
      <c r="K4" t="s">
        <v>21</v>
      </c>
      <c r="L4" t="s">
        <v>39</v>
      </c>
      <c r="M4" t="s">
        <v>40</v>
      </c>
      <c r="N4" t="s">
        <v>41</v>
      </c>
      <c r="O4">
        <v>-1</v>
      </c>
    </row>
    <row r="5" spans="1:15" x14ac:dyDescent="0.2">
      <c r="A5">
        <v>3</v>
      </c>
      <c r="B5" t="s">
        <v>14</v>
      </c>
      <c r="C5" t="s">
        <v>42</v>
      </c>
      <c r="D5" t="s">
        <v>43</v>
      </c>
      <c r="E5">
        <v>3.8</v>
      </c>
      <c r="F5" t="s">
        <v>44</v>
      </c>
      <c r="G5" t="s">
        <v>45</v>
      </c>
      <c r="H5" t="s">
        <v>45</v>
      </c>
      <c r="I5" t="s">
        <v>46</v>
      </c>
      <c r="J5">
        <v>1965</v>
      </c>
      <c r="K5" t="s">
        <v>47</v>
      </c>
      <c r="L5" t="s">
        <v>48</v>
      </c>
      <c r="M5" t="s">
        <v>49</v>
      </c>
      <c r="N5" t="s">
        <v>50</v>
      </c>
      <c r="O5" s="1" t="s">
        <v>51</v>
      </c>
    </row>
    <row r="6" spans="1:15" x14ac:dyDescent="0.2">
      <c r="A6">
        <v>4</v>
      </c>
      <c r="B6" t="s">
        <v>14</v>
      </c>
      <c r="C6" t="s">
        <v>52</v>
      </c>
      <c r="D6" t="s">
        <v>53</v>
      </c>
      <c r="E6">
        <v>2.9</v>
      </c>
      <c r="F6" t="s">
        <v>54</v>
      </c>
      <c r="G6" t="s">
        <v>55</v>
      </c>
      <c r="H6" t="s">
        <v>55</v>
      </c>
      <c r="I6" t="s">
        <v>56</v>
      </c>
      <c r="J6">
        <v>1998</v>
      </c>
      <c r="K6" t="s">
        <v>21</v>
      </c>
      <c r="L6" t="s">
        <v>57</v>
      </c>
      <c r="M6" t="s">
        <v>40</v>
      </c>
      <c r="N6" t="s">
        <v>58</v>
      </c>
      <c r="O6" t="s">
        <v>59</v>
      </c>
    </row>
    <row r="7" spans="1:15" x14ac:dyDescent="0.2">
      <c r="A7">
        <v>5</v>
      </c>
      <c r="B7" t="s">
        <v>14</v>
      </c>
      <c r="C7" t="s">
        <v>60</v>
      </c>
      <c r="D7" t="s">
        <v>61</v>
      </c>
      <c r="E7">
        <v>3.4</v>
      </c>
      <c r="F7" t="s">
        <v>62</v>
      </c>
      <c r="G7" t="s">
        <v>63</v>
      </c>
      <c r="H7" t="s">
        <v>63</v>
      </c>
      <c r="I7" t="s">
        <v>64</v>
      </c>
      <c r="J7">
        <v>2000</v>
      </c>
      <c r="K7" t="s">
        <v>65</v>
      </c>
      <c r="L7" t="s">
        <v>66</v>
      </c>
      <c r="M7" t="s">
        <v>66</v>
      </c>
      <c r="N7" t="s">
        <v>67</v>
      </c>
      <c r="O7" t="s">
        <v>68</v>
      </c>
    </row>
    <row r="8" spans="1:15" x14ac:dyDescent="0.2">
      <c r="A8">
        <v>6</v>
      </c>
      <c r="B8" t="s">
        <v>14</v>
      </c>
      <c r="C8" t="s">
        <v>69</v>
      </c>
      <c r="D8" t="s">
        <v>70</v>
      </c>
      <c r="E8">
        <v>4.0999999999999996</v>
      </c>
      <c r="F8" t="s">
        <v>71</v>
      </c>
      <c r="G8" t="s">
        <v>29</v>
      </c>
      <c r="H8" t="s">
        <v>29</v>
      </c>
      <c r="I8" t="s">
        <v>20</v>
      </c>
      <c r="J8">
        <v>2008</v>
      </c>
      <c r="K8" t="s">
        <v>21</v>
      </c>
      <c r="L8" t="s">
        <v>72</v>
      </c>
      <c r="M8" t="s">
        <v>73</v>
      </c>
      <c r="N8" t="s">
        <v>58</v>
      </c>
      <c r="O8">
        <v>-1</v>
      </c>
    </row>
    <row r="9" spans="1:15" x14ac:dyDescent="0.2">
      <c r="A9">
        <v>7</v>
      </c>
      <c r="B9" t="s">
        <v>14</v>
      </c>
      <c r="C9" t="s">
        <v>74</v>
      </c>
      <c r="D9" t="s">
        <v>75</v>
      </c>
      <c r="E9">
        <v>3.8</v>
      </c>
      <c r="F9" t="s">
        <v>76</v>
      </c>
      <c r="G9" t="s">
        <v>77</v>
      </c>
      <c r="H9" t="s">
        <v>78</v>
      </c>
      <c r="I9" t="s">
        <v>64</v>
      </c>
      <c r="J9">
        <v>2005</v>
      </c>
      <c r="K9" t="s">
        <v>21</v>
      </c>
      <c r="L9" t="s">
        <v>79</v>
      </c>
      <c r="M9" t="s">
        <v>40</v>
      </c>
      <c r="N9" t="s">
        <v>80</v>
      </c>
      <c r="O9">
        <v>-1</v>
      </c>
    </row>
    <row r="10" spans="1:15" x14ac:dyDescent="0.2">
      <c r="A10">
        <v>8</v>
      </c>
      <c r="B10" t="s">
        <v>81</v>
      </c>
      <c r="C10" t="s">
        <v>82</v>
      </c>
      <c r="D10" t="s">
        <v>83</v>
      </c>
      <c r="E10">
        <v>3.3</v>
      </c>
      <c r="F10" t="s">
        <v>84</v>
      </c>
      <c r="G10" t="s">
        <v>85</v>
      </c>
      <c r="H10" t="s">
        <v>85</v>
      </c>
      <c r="I10" t="s">
        <v>30</v>
      </c>
      <c r="J10">
        <v>2014</v>
      </c>
      <c r="K10" t="s">
        <v>86</v>
      </c>
      <c r="L10" t="s">
        <v>32</v>
      </c>
      <c r="M10" t="s">
        <v>33</v>
      </c>
      <c r="N10" t="s">
        <v>50</v>
      </c>
      <c r="O10">
        <v>-1</v>
      </c>
    </row>
    <row r="11" spans="1:15" x14ac:dyDescent="0.2">
      <c r="A11">
        <v>9</v>
      </c>
      <c r="B11" t="s">
        <v>14</v>
      </c>
      <c r="C11" t="s">
        <v>87</v>
      </c>
      <c r="D11" t="s">
        <v>88</v>
      </c>
      <c r="E11">
        <v>4.5999999999999996</v>
      </c>
      <c r="F11" t="s">
        <v>89</v>
      </c>
      <c r="G11" t="s">
        <v>55</v>
      </c>
      <c r="H11" t="s">
        <v>55</v>
      </c>
      <c r="I11" t="s">
        <v>56</v>
      </c>
      <c r="J11">
        <v>2009</v>
      </c>
      <c r="K11" t="s">
        <v>21</v>
      </c>
      <c r="L11" t="s">
        <v>90</v>
      </c>
      <c r="M11" t="s">
        <v>91</v>
      </c>
      <c r="N11" t="s">
        <v>41</v>
      </c>
      <c r="O11" t="s">
        <v>92</v>
      </c>
    </row>
    <row r="12" spans="1:15" x14ac:dyDescent="0.2">
      <c r="A12">
        <v>10</v>
      </c>
      <c r="B12" t="s">
        <v>14</v>
      </c>
      <c r="C12" t="s">
        <v>93</v>
      </c>
      <c r="D12" t="s">
        <v>94</v>
      </c>
      <c r="E12">
        <v>3.5</v>
      </c>
      <c r="F12" t="s">
        <v>95</v>
      </c>
      <c r="G12" t="s">
        <v>77</v>
      </c>
      <c r="H12" t="s">
        <v>96</v>
      </c>
      <c r="I12" t="s">
        <v>20</v>
      </c>
      <c r="J12">
        <v>2011</v>
      </c>
      <c r="K12" t="s">
        <v>21</v>
      </c>
      <c r="L12" t="s">
        <v>97</v>
      </c>
      <c r="M12" t="s">
        <v>98</v>
      </c>
      <c r="N12" t="s">
        <v>67</v>
      </c>
      <c r="O12">
        <v>-1</v>
      </c>
    </row>
    <row r="13" spans="1:15" x14ac:dyDescent="0.2">
      <c r="A13">
        <v>11</v>
      </c>
      <c r="B13" t="s">
        <v>14</v>
      </c>
      <c r="C13" t="s">
        <v>99</v>
      </c>
      <c r="D13" t="s">
        <v>100</v>
      </c>
      <c r="E13">
        <v>4.0999999999999996</v>
      </c>
      <c r="F13" t="s">
        <v>101</v>
      </c>
      <c r="G13" t="s">
        <v>102</v>
      </c>
      <c r="H13" t="s">
        <v>103</v>
      </c>
      <c r="I13" t="s">
        <v>104</v>
      </c>
      <c r="J13">
        <v>1968</v>
      </c>
      <c r="K13" t="s">
        <v>65</v>
      </c>
      <c r="L13" t="s">
        <v>105</v>
      </c>
      <c r="M13" t="s">
        <v>40</v>
      </c>
      <c r="N13" t="s">
        <v>67</v>
      </c>
      <c r="O13">
        <v>-1</v>
      </c>
    </row>
    <row r="14" spans="1:15" x14ac:dyDescent="0.2">
      <c r="A14">
        <v>12</v>
      </c>
      <c r="B14" t="s">
        <v>106</v>
      </c>
      <c r="C14" t="s">
        <v>107</v>
      </c>
      <c r="D14" t="s">
        <v>108</v>
      </c>
      <c r="E14">
        <v>3.2</v>
      </c>
      <c r="F14" t="s">
        <v>109</v>
      </c>
      <c r="G14" t="s">
        <v>110</v>
      </c>
      <c r="H14" t="s">
        <v>111</v>
      </c>
      <c r="I14" t="s">
        <v>30</v>
      </c>
      <c r="J14">
        <v>1962</v>
      </c>
      <c r="K14" t="s">
        <v>65</v>
      </c>
      <c r="L14" t="s">
        <v>112</v>
      </c>
      <c r="M14" t="s">
        <v>98</v>
      </c>
      <c r="N14" t="s">
        <v>113</v>
      </c>
      <c r="O14" t="s">
        <v>114</v>
      </c>
    </row>
    <row r="15" spans="1:15" x14ac:dyDescent="0.2">
      <c r="A15">
        <v>13</v>
      </c>
      <c r="B15" t="s">
        <v>115</v>
      </c>
      <c r="C15" t="s">
        <v>116</v>
      </c>
      <c r="D15" t="s">
        <v>117</v>
      </c>
      <c r="E15">
        <v>4.0999999999999996</v>
      </c>
      <c r="F15" t="s">
        <v>118</v>
      </c>
      <c r="G15" t="s">
        <v>78</v>
      </c>
      <c r="H15" t="s">
        <v>78</v>
      </c>
      <c r="I15" t="s">
        <v>64</v>
      </c>
      <c r="J15">
        <v>2012</v>
      </c>
      <c r="K15" t="s">
        <v>21</v>
      </c>
      <c r="L15" t="s">
        <v>57</v>
      </c>
      <c r="M15" t="s">
        <v>40</v>
      </c>
      <c r="N15" t="s">
        <v>58</v>
      </c>
      <c r="O15">
        <v>-1</v>
      </c>
    </row>
    <row r="16" spans="1:15" x14ac:dyDescent="0.2">
      <c r="A16">
        <v>14</v>
      </c>
      <c r="B16" t="s">
        <v>14</v>
      </c>
      <c r="C16" t="s">
        <v>119</v>
      </c>
      <c r="D16" t="s">
        <v>120</v>
      </c>
      <c r="E16">
        <v>3.7</v>
      </c>
      <c r="F16" t="s">
        <v>121</v>
      </c>
      <c r="G16" t="s">
        <v>122</v>
      </c>
      <c r="H16" t="s">
        <v>123</v>
      </c>
      <c r="I16" t="s">
        <v>30</v>
      </c>
      <c r="J16">
        <v>1781</v>
      </c>
      <c r="K16" t="s">
        <v>65</v>
      </c>
      <c r="L16" t="s">
        <v>124</v>
      </c>
      <c r="M16" t="s">
        <v>124</v>
      </c>
      <c r="N16" t="s">
        <v>113</v>
      </c>
      <c r="O16" t="s">
        <v>125</v>
      </c>
    </row>
    <row r="17" spans="1:15" x14ac:dyDescent="0.2">
      <c r="A17">
        <v>15</v>
      </c>
      <c r="B17" t="s">
        <v>126</v>
      </c>
      <c r="C17" t="s">
        <v>127</v>
      </c>
      <c r="D17" t="s">
        <v>128</v>
      </c>
      <c r="E17">
        <v>3.6</v>
      </c>
      <c r="F17" t="s">
        <v>129</v>
      </c>
      <c r="G17" t="s">
        <v>130</v>
      </c>
      <c r="H17" t="s">
        <v>130</v>
      </c>
      <c r="I17" t="s">
        <v>46</v>
      </c>
      <c r="J17">
        <v>1995</v>
      </c>
      <c r="K17" t="s">
        <v>131</v>
      </c>
      <c r="L17" t="s">
        <v>132</v>
      </c>
      <c r="M17" t="s">
        <v>133</v>
      </c>
      <c r="N17" t="s">
        <v>58</v>
      </c>
      <c r="O17">
        <v>-1</v>
      </c>
    </row>
    <row r="18" spans="1:15" x14ac:dyDescent="0.2">
      <c r="A18">
        <v>16</v>
      </c>
      <c r="B18" t="s">
        <v>134</v>
      </c>
      <c r="C18" t="s">
        <v>135</v>
      </c>
      <c r="D18" t="s">
        <v>136</v>
      </c>
      <c r="E18">
        <v>3.9</v>
      </c>
      <c r="F18" t="s">
        <v>137</v>
      </c>
      <c r="G18" t="s">
        <v>122</v>
      </c>
      <c r="H18" t="s">
        <v>122</v>
      </c>
      <c r="I18" t="s">
        <v>56</v>
      </c>
      <c r="J18">
        <v>2011</v>
      </c>
      <c r="K18" t="s">
        <v>65</v>
      </c>
      <c r="L18" t="s">
        <v>124</v>
      </c>
      <c r="M18" t="s">
        <v>124</v>
      </c>
      <c r="N18" t="s">
        <v>138</v>
      </c>
      <c r="O18" t="s">
        <v>139</v>
      </c>
    </row>
    <row r="19" spans="1:15" x14ac:dyDescent="0.2">
      <c r="A19">
        <v>17</v>
      </c>
      <c r="B19" t="s">
        <v>140</v>
      </c>
      <c r="C19" t="s">
        <v>141</v>
      </c>
      <c r="D19" t="s">
        <v>142</v>
      </c>
      <c r="E19">
        <v>4.3</v>
      </c>
      <c r="F19" t="s">
        <v>143</v>
      </c>
      <c r="G19" t="s">
        <v>144</v>
      </c>
      <c r="H19" t="s">
        <v>144</v>
      </c>
      <c r="I19" t="s">
        <v>64</v>
      </c>
      <c r="J19">
        <v>2011</v>
      </c>
      <c r="K19" t="s">
        <v>21</v>
      </c>
      <c r="L19" t="s">
        <v>145</v>
      </c>
      <c r="M19" t="s">
        <v>91</v>
      </c>
      <c r="N19" t="s">
        <v>58</v>
      </c>
      <c r="O19">
        <v>-1</v>
      </c>
    </row>
    <row r="20" spans="1:15" x14ac:dyDescent="0.2">
      <c r="A20">
        <v>18</v>
      </c>
      <c r="B20" t="s">
        <v>146</v>
      </c>
      <c r="C20" t="s">
        <v>147</v>
      </c>
      <c r="D20" t="s">
        <v>148</v>
      </c>
      <c r="E20">
        <v>4.2</v>
      </c>
      <c r="F20" t="s">
        <v>149</v>
      </c>
      <c r="G20" t="s">
        <v>96</v>
      </c>
      <c r="H20" t="s">
        <v>96</v>
      </c>
      <c r="I20" t="s">
        <v>56</v>
      </c>
      <c r="J20">
        <v>2010</v>
      </c>
      <c r="K20" t="s">
        <v>21</v>
      </c>
      <c r="L20" t="s">
        <v>145</v>
      </c>
      <c r="M20" t="s">
        <v>91</v>
      </c>
      <c r="N20" t="s">
        <v>58</v>
      </c>
      <c r="O20">
        <v>-1</v>
      </c>
    </row>
    <row r="21" spans="1:15" x14ac:dyDescent="0.2">
      <c r="A21">
        <v>19</v>
      </c>
      <c r="B21" t="s">
        <v>14</v>
      </c>
      <c r="C21" t="s">
        <v>150</v>
      </c>
      <c r="D21" t="s">
        <v>151</v>
      </c>
      <c r="E21">
        <v>4</v>
      </c>
      <c r="F21" t="s">
        <v>152</v>
      </c>
      <c r="G21" t="s">
        <v>153</v>
      </c>
      <c r="H21" t="s">
        <v>153</v>
      </c>
      <c r="I21" t="s">
        <v>20</v>
      </c>
      <c r="J21">
        <v>1915</v>
      </c>
      <c r="K21" t="s">
        <v>154</v>
      </c>
      <c r="L21" t="s">
        <v>155</v>
      </c>
      <c r="M21" t="s">
        <v>156</v>
      </c>
      <c r="N21" t="s">
        <v>50</v>
      </c>
      <c r="O21">
        <v>-1</v>
      </c>
    </row>
    <row r="22" spans="1:15" x14ac:dyDescent="0.2">
      <c r="A22">
        <v>20</v>
      </c>
      <c r="B22" t="s">
        <v>14</v>
      </c>
      <c r="C22" t="s">
        <v>157</v>
      </c>
      <c r="D22" t="s">
        <v>158</v>
      </c>
      <c r="E22">
        <v>3.2</v>
      </c>
      <c r="F22" t="s">
        <v>159</v>
      </c>
      <c r="G22" t="s">
        <v>78</v>
      </c>
      <c r="H22" t="s">
        <v>78</v>
      </c>
      <c r="I22" t="s">
        <v>64</v>
      </c>
      <c r="J22">
        <v>2012</v>
      </c>
      <c r="K22" t="s">
        <v>21</v>
      </c>
      <c r="L22" t="s">
        <v>90</v>
      </c>
      <c r="M22" t="s">
        <v>91</v>
      </c>
      <c r="N22" t="s">
        <v>58</v>
      </c>
      <c r="O22" t="s">
        <v>160</v>
      </c>
    </row>
    <row r="23" spans="1:15" x14ac:dyDescent="0.2">
      <c r="A23">
        <v>21</v>
      </c>
      <c r="B23" t="s">
        <v>161</v>
      </c>
      <c r="C23" t="s">
        <v>162</v>
      </c>
      <c r="D23" t="s">
        <v>163</v>
      </c>
      <c r="E23">
        <v>3.9</v>
      </c>
      <c r="F23" t="s">
        <v>164</v>
      </c>
      <c r="G23" t="s">
        <v>63</v>
      </c>
      <c r="H23" t="s">
        <v>144</v>
      </c>
      <c r="I23" t="s">
        <v>64</v>
      </c>
      <c r="J23">
        <v>2013</v>
      </c>
      <c r="K23" t="s">
        <v>21</v>
      </c>
      <c r="L23" t="s">
        <v>165</v>
      </c>
      <c r="M23" t="s">
        <v>156</v>
      </c>
      <c r="N23" t="s">
        <v>58</v>
      </c>
      <c r="O23">
        <v>-1</v>
      </c>
    </row>
    <row r="24" spans="1:15" x14ac:dyDescent="0.2">
      <c r="A24">
        <v>22</v>
      </c>
      <c r="B24" t="s">
        <v>166</v>
      </c>
      <c r="C24" t="s">
        <v>167</v>
      </c>
      <c r="D24" t="s">
        <v>168</v>
      </c>
      <c r="E24">
        <v>3.8</v>
      </c>
      <c r="F24" t="s">
        <v>169</v>
      </c>
      <c r="G24" t="s">
        <v>170</v>
      </c>
      <c r="H24" t="s">
        <v>171</v>
      </c>
      <c r="I24" t="s">
        <v>20</v>
      </c>
      <c r="J24">
        <v>1995</v>
      </c>
      <c r="K24" t="s">
        <v>21</v>
      </c>
      <c r="L24" t="s">
        <v>172</v>
      </c>
      <c r="M24" t="s">
        <v>173</v>
      </c>
      <c r="N24" t="s">
        <v>58</v>
      </c>
      <c r="O24">
        <v>-1</v>
      </c>
    </row>
    <row r="25" spans="1:15" x14ac:dyDescent="0.2">
      <c r="A25">
        <v>23</v>
      </c>
      <c r="B25" t="s">
        <v>14</v>
      </c>
      <c r="C25" t="s">
        <v>174</v>
      </c>
      <c r="D25" t="s">
        <v>175</v>
      </c>
      <c r="E25">
        <v>4.3</v>
      </c>
      <c r="F25" t="s">
        <v>176</v>
      </c>
      <c r="G25" t="s">
        <v>177</v>
      </c>
      <c r="H25" t="s">
        <v>178</v>
      </c>
      <c r="I25" t="s">
        <v>56</v>
      </c>
      <c r="J25">
        <v>1935</v>
      </c>
      <c r="K25" t="s">
        <v>154</v>
      </c>
      <c r="L25" t="s">
        <v>172</v>
      </c>
      <c r="M25" t="s">
        <v>173</v>
      </c>
      <c r="N25" t="s">
        <v>179</v>
      </c>
      <c r="O25">
        <v>-1</v>
      </c>
    </row>
    <row r="26" spans="1:15" x14ac:dyDescent="0.2">
      <c r="A26">
        <v>24</v>
      </c>
      <c r="B26" t="s">
        <v>14</v>
      </c>
      <c r="C26">
        <v>-1</v>
      </c>
      <c r="D26" t="s">
        <v>180</v>
      </c>
      <c r="E26">
        <v>3.9</v>
      </c>
      <c r="F26" t="s">
        <v>181</v>
      </c>
      <c r="G26" t="s">
        <v>182</v>
      </c>
      <c r="H26" t="s">
        <v>183</v>
      </c>
      <c r="I26" t="s">
        <v>30</v>
      </c>
      <c r="J26">
        <v>1911</v>
      </c>
      <c r="K26" t="s">
        <v>21</v>
      </c>
      <c r="L26" t="s">
        <v>184</v>
      </c>
      <c r="M26" t="s">
        <v>185</v>
      </c>
      <c r="N26" t="s">
        <v>113</v>
      </c>
      <c r="O26">
        <v>-1</v>
      </c>
    </row>
    <row r="27" spans="1:15" x14ac:dyDescent="0.2">
      <c r="A27">
        <v>25</v>
      </c>
      <c r="B27" t="s">
        <v>14</v>
      </c>
      <c r="C27" t="s">
        <v>186</v>
      </c>
      <c r="D27" t="s">
        <v>187</v>
      </c>
      <c r="E27">
        <v>4</v>
      </c>
      <c r="F27" t="s">
        <v>188</v>
      </c>
      <c r="G27" t="s">
        <v>103</v>
      </c>
      <c r="H27" t="s">
        <v>183</v>
      </c>
      <c r="I27" t="s">
        <v>20</v>
      </c>
      <c r="J27">
        <v>2012</v>
      </c>
      <c r="K27" t="s">
        <v>21</v>
      </c>
      <c r="L27" t="s">
        <v>145</v>
      </c>
      <c r="M27" t="s">
        <v>91</v>
      </c>
      <c r="N27" t="s">
        <v>41</v>
      </c>
      <c r="O27" t="s">
        <v>189</v>
      </c>
    </row>
    <row r="28" spans="1:15" x14ac:dyDescent="0.2">
      <c r="A28">
        <v>26</v>
      </c>
      <c r="B28" t="s">
        <v>190</v>
      </c>
      <c r="C28" t="s">
        <v>191</v>
      </c>
      <c r="D28" t="s">
        <v>192</v>
      </c>
      <c r="E28">
        <v>4</v>
      </c>
      <c r="F28" t="s">
        <v>193</v>
      </c>
      <c r="G28" t="s">
        <v>122</v>
      </c>
      <c r="H28" t="s">
        <v>55</v>
      </c>
      <c r="I28" t="s">
        <v>30</v>
      </c>
      <c r="J28">
        <v>1849</v>
      </c>
      <c r="K28" t="s">
        <v>65</v>
      </c>
      <c r="L28" t="s">
        <v>124</v>
      </c>
      <c r="M28" t="s">
        <v>124</v>
      </c>
      <c r="N28" t="s">
        <v>113</v>
      </c>
      <c r="O28">
        <v>-1</v>
      </c>
    </row>
    <row r="29" spans="1:15" x14ac:dyDescent="0.2">
      <c r="A29">
        <v>27</v>
      </c>
      <c r="B29" t="s">
        <v>14</v>
      </c>
      <c r="C29" t="s">
        <v>194</v>
      </c>
      <c r="D29" t="s">
        <v>195</v>
      </c>
      <c r="E29">
        <v>3.5</v>
      </c>
      <c r="F29" t="s">
        <v>196</v>
      </c>
      <c r="G29" t="s">
        <v>197</v>
      </c>
      <c r="H29" t="s">
        <v>77</v>
      </c>
      <c r="I29" t="s">
        <v>46</v>
      </c>
      <c r="J29">
        <v>1952</v>
      </c>
      <c r="K29" t="s">
        <v>21</v>
      </c>
      <c r="L29" t="s">
        <v>72</v>
      </c>
      <c r="M29" t="s">
        <v>73</v>
      </c>
      <c r="N29" t="s">
        <v>41</v>
      </c>
      <c r="O29">
        <v>-1</v>
      </c>
    </row>
    <row r="30" spans="1:15" x14ac:dyDescent="0.2">
      <c r="A30">
        <v>28</v>
      </c>
      <c r="B30" t="s">
        <v>198</v>
      </c>
      <c r="C30" t="s">
        <v>199</v>
      </c>
      <c r="D30" t="s">
        <v>200</v>
      </c>
      <c r="E30">
        <v>3.7</v>
      </c>
      <c r="F30" t="s">
        <v>201</v>
      </c>
      <c r="G30" t="s">
        <v>202</v>
      </c>
      <c r="H30" t="s">
        <v>202</v>
      </c>
      <c r="I30" t="s">
        <v>104</v>
      </c>
      <c r="J30">
        <v>1852</v>
      </c>
      <c r="K30" t="s">
        <v>65</v>
      </c>
      <c r="L30" t="s">
        <v>155</v>
      </c>
      <c r="M30" t="s">
        <v>156</v>
      </c>
      <c r="N30" t="s">
        <v>203</v>
      </c>
      <c r="O30">
        <v>-1</v>
      </c>
    </row>
    <row r="31" spans="1:15" x14ac:dyDescent="0.2">
      <c r="A31">
        <v>29</v>
      </c>
      <c r="B31" t="s">
        <v>204</v>
      </c>
      <c r="C31" t="s">
        <v>174</v>
      </c>
      <c r="D31" t="s">
        <v>205</v>
      </c>
      <c r="E31">
        <v>4</v>
      </c>
      <c r="F31" t="s">
        <v>193</v>
      </c>
      <c r="G31" t="s">
        <v>206</v>
      </c>
      <c r="H31" t="s">
        <v>55</v>
      </c>
      <c r="I31" t="s">
        <v>30</v>
      </c>
      <c r="J31">
        <v>1849</v>
      </c>
      <c r="K31" t="s">
        <v>65</v>
      </c>
      <c r="L31" t="s">
        <v>124</v>
      </c>
      <c r="M31" t="s">
        <v>124</v>
      </c>
      <c r="N31" t="s">
        <v>113</v>
      </c>
      <c r="O31">
        <v>-1</v>
      </c>
    </row>
    <row r="32" spans="1:15" x14ac:dyDescent="0.2">
      <c r="A32">
        <v>30</v>
      </c>
      <c r="B32" t="s">
        <v>14</v>
      </c>
      <c r="C32" t="s">
        <v>35</v>
      </c>
      <c r="D32" t="s">
        <v>36</v>
      </c>
      <c r="E32">
        <v>4.8</v>
      </c>
      <c r="F32" t="s">
        <v>37</v>
      </c>
      <c r="G32" t="s">
        <v>38</v>
      </c>
      <c r="H32" t="s">
        <v>38</v>
      </c>
      <c r="I32" t="s">
        <v>20</v>
      </c>
      <c r="J32">
        <v>2010</v>
      </c>
      <c r="K32" t="s">
        <v>21</v>
      </c>
      <c r="L32" t="s">
        <v>39</v>
      </c>
      <c r="M32" t="s">
        <v>40</v>
      </c>
      <c r="N32" t="s">
        <v>41</v>
      </c>
      <c r="O32">
        <v>-1</v>
      </c>
    </row>
    <row r="33" spans="1:15" x14ac:dyDescent="0.2">
      <c r="A33">
        <v>31</v>
      </c>
      <c r="B33" t="s">
        <v>14</v>
      </c>
      <c r="C33" t="s">
        <v>42</v>
      </c>
      <c r="D33" t="s">
        <v>43</v>
      </c>
      <c r="E33">
        <v>3.8</v>
      </c>
      <c r="F33" t="s">
        <v>44</v>
      </c>
      <c r="G33" t="s">
        <v>45</v>
      </c>
      <c r="H33" t="s">
        <v>45</v>
      </c>
      <c r="I33" t="s">
        <v>46</v>
      </c>
      <c r="J33">
        <v>1965</v>
      </c>
      <c r="K33" t="s">
        <v>47</v>
      </c>
      <c r="L33" t="s">
        <v>48</v>
      </c>
      <c r="M33" t="s">
        <v>49</v>
      </c>
      <c r="N33" t="s">
        <v>50</v>
      </c>
      <c r="O33" t="s">
        <v>51</v>
      </c>
    </row>
    <row r="34" spans="1:15" x14ac:dyDescent="0.2">
      <c r="A34">
        <v>32</v>
      </c>
      <c r="B34" t="s">
        <v>14</v>
      </c>
      <c r="C34" t="s">
        <v>207</v>
      </c>
      <c r="D34" t="s">
        <v>208</v>
      </c>
      <c r="E34">
        <v>3.6</v>
      </c>
      <c r="F34" t="s">
        <v>209</v>
      </c>
      <c r="G34" t="s">
        <v>210</v>
      </c>
      <c r="H34" t="s">
        <v>210</v>
      </c>
      <c r="I34" t="s">
        <v>46</v>
      </c>
      <c r="J34">
        <v>1997</v>
      </c>
      <c r="K34" t="s">
        <v>21</v>
      </c>
      <c r="L34" t="s">
        <v>66</v>
      </c>
      <c r="M34" t="s">
        <v>66</v>
      </c>
      <c r="N34" t="s">
        <v>50</v>
      </c>
      <c r="O34">
        <v>-1</v>
      </c>
    </row>
    <row r="35" spans="1:15" x14ac:dyDescent="0.2">
      <c r="A35">
        <v>33</v>
      </c>
      <c r="B35" t="s">
        <v>211</v>
      </c>
      <c r="C35" t="s">
        <v>52</v>
      </c>
      <c r="D35" t="s">
        <v>212</v>
      </c>
      <c r="E35">
        <v>3.8</v>
      </c>
      <c r="F35" t="s">
        <v>213</v>
      </c>
      <c r="G35" t="s">
        <v>122</v>
      </c>
      <c r="H35" t="s">
        <v>214</v>
      </c>
      <c r="I35" t="s">
        <v>30</v>
      </c>
      <c r="J35">
        <v>1996</v>
      </c>
      <c r="K35" t="s">
        <v>65</v>
      </c>
      <c r="L35" t="s">
        <v>124</v>
      </c>
      <c r="M35" t="s">
        <v>124</v>
      </c>
      <c r="N35" t="s">
        <v>113</v>
      </c>
      <c r="O35">
        <v>-1</v>
      </c>
    </row>
    <row r="36" spans="1:15" x14ac:dyDescent="0.2">
      <c r="A36">
        <v>34</v>
      </c>
      <c r="B36" t="s">
        <v>14</v>
      </c>
      <c r="C36" t="s">
        <v>215</v>
      </c>
      <c r="D36" t="s">
        <v>216</v>
      </c>
      <c r="E36">
        <v>3.8</v>
      </c>
      <c r="F36" t="s">
        <v>217</v>
      </c>
      <c r="G36" t="s">
        <v>218</v>
      </c>
      <c r="H36" t="s">
        <v>218</v>
      </c>
      <c r="I36" t="s">
        <v>104</v>
      </c>
      <c r="J36">
        <v>1996</v>
      </c>
      <c r="K36" t="s">
        <v>65</v>
      </c>
      <c r="L36" t="s">
        <v>219</v>
      </c>
      <c r="M36" t="s">
        <v>220</v>
      </c>
      <c r="N36" t="s">
        <v>34</v>
      </c>
      <c r="O36">
        <v>-1</v>
      </c>
    </row>
    <row r="37" spans="1:15" x14ac:dyDescent="0.2">
      <c r="A37">
        <v>35</v>
      </c>
      <c r="B37" t="s">
        <v>14</v>
      </c>
      <c r="C37" t="s">
        <v>221</v>
      </c>
      <c r="D37" t="s">
        <v>222</v>
      </c>
      <c r="E37">
        <v>4.7</v>
      </c>
      <c r="F37" t="s">
        <v>223</v>
      </c>
      <c r="G37" t="s">
        <v>224</v>
      </c>
      <c r="H37" t="s">
        <v>224</v>
      </c>
      <c r="I37" t="s">
        <v>64</v>
      </c>
      <c r="J37">
        <v>1974</v>
      </c>
      <c r="K37" t="s">
        <v>21</v>
      </c>
      <c r="L37" t="s">
        <v>124</v>
      </c>
      <c r="M37" t="s">
        <v>124</v>
      </c>
      <c r="N37" t="s">
        <v>58</v>
      </c>
      <c r="O37" t="s">
        <v>225</v>
      </c>
    </row>
    <row r="38" spans="1:15" x14ac:dyDescent="0.2">
      <c r="A38">
        <v>36</v>
      </c>
      <c r="B38" t="s">
        <v>226</v>
      </c>
      <c r="C38" t="s">
        <v>227</v>
      </c>
      <c r="D38" t="s">
        <v>228</v>
      </c>
      <c r="E38">
        <v>4.2</v>
      </c>
      <c r="F38" t="s">
        <v>229</v>
      </c>
      <c r="G38" t="s">
        <v>77</v>
      </c>
      <c r="H38" t="s">
        <v>170</v>
      </c>
      <c r="I38" t="s">
        <v>64</v>
      </c>
      <c r="J38">
        <v>2008</v>
      </c>
      <c r="K38" t="s">
        <v>21</v>
      </c>
      <c r="L38" t="s">
        <v>230</v>
      </c>
      <c r="M38" t="s">
        <v>91</v>
      </c>
      <c r="N38" t="s">
        <v>58</v>
      </c>
      <c r="O38">
        <v>-1</v>
      </c>
    </row>
    <row r="39" spans="1:15" x14ac:dyDescent="0.2">
      <c r="A39">
        <v>37</v>
      </c>
      <c r="B39" t="s">
        <v>14</v>
      </c>
      <c r="C39" t="s">
        <v>231</v>
      </c>
      <c r="D39" t="s">
        <v>232</v>
      </c>
      <c r="E39">
        <v>3.5</v>
      </c>
      <c r="F39" t="s">
        <v>233</v>
      </c>
      <c r="G39" t="s">
        <v>234</v>
      </c>
      <c r="H39" t="s">
        <v>234</v>
      </c>
      <c r="I39" t="s">
        <v>46</v>
      </c>
      <c r="J39">
        <v>1969</v>
      </c>
      <c r="K39" t="s">
        <v>21</v>
      </c>
      <c r="L39" t="s">
        <v>235</v>
      </c>
      <c r="M39" t="s">
        <v>91</v>
      </c>
      <c r="N39" t="s">
        <v>67</v>
      </c>
      <c r="O39" t="s">
        <v>236</v>
      </c>
    </row>
    <row r="40" spans="1:15" x14ac:dyDescent="0.2">
      <c r="A40">
        <v>38</v>
      </c>
      <c r="B40" t="s">
        <v>14</v>
      </c>
      <c r="C40" t="s">
        <v>237</v>
      </c>
      <c r="D40" t="s">
        <v>238</v>
      </c>
      <c r="E40">
        <v>4.7</v>
      </c>
      <c r="F40" t="s">
        <v>239</v>
      </c>
      <c r="G40" t="s">
        <v>240</v>
      </c>
      <c r="H40" t="s">
        <v>240</v>
      </c>
      <c r="I40" t="s">
        <v>64</v>
      </c>
      <c r="J40">
        <v>2010</v>
      </c>
      <c r="K40" t="s">
        <v>21</v>
      </c>
      <c r="L40" t="s">
        <v>22</v>
      </c>
      <c r="M40" t="s">
        <v>22</v>
      </c>
      <c r="N40" t="s">
        <v>41</v>
      </c>
      <c r="O40">
        <v>-1</v>
      </c>
    </row>
    <row r="41" spans="1:15" x14ac:dyDescent="0.2">
      <c r="A41">
        <v>39</v>
      </c>
      <c r="B41" t="s">
        <v>241</v>
      </c>
      <c r="C41" t="s">
        <v>242</v>
      </c>
      <c r="D41" t="s">
        <v>243</v>
      </c>
      <c r="E41">
        <v>3.5</v>
      </c>
      <c r="F41" t="s">
        <v>244</v>
      </c>
      <c r="G41" t="s">
        <v>245</v>
      </c>
      <c r="H41" t="s">
        <v>246</v>
      </c>
      <c r="I41" t="s">
        <v>104</v>
      </c>
      <c r="J41">
        <v>1870</v>
      </c>
      <c r="K41" t="s">
        <v>65</v>
      </c>
      <c r="L41" t="s">
        <v>124</v>
      </c>
      <c r="M41" t="s">
        <v>124</v>
      </c>
      <c r="N41" t="s">
        <v>67</v>
      </c>
      <c r="O41">
        <v>-1</v>
      </c>
    </row>
    <row r="42" spans="1:15" x14ac:dyDescent="0.2">
      <c r="A42">
        <v>40</v>
      </c>
      <c r="B42" t="s">
        <v>247</v>
      </c>
      <c r="C42" t="s">
        <v>248</v>
      </c>
      <c r="D42" t="s">
        <v>249</v>
      </c>
      <c r="E42">
        <v>3.5</v>
      </c>
      <c r="F42" t="s">
        <v>250</v>
      </c>
      <c r="G42" t="s">
        <v>251</v>
      </c>
      <c r="H42" t="s">
        <v>251</v>
      </c>
      <c r="I42" t="s">
        <v>64</v>
      </c>
      <c r="J42">
        <v>1985</v>
      </c>
      <c r="K42" t="s">
        <v>21</v>
      </c>
      <c r="L42" t="s">
        <v>155</v>
      </c>
      <c r="M42" t="s">
        <v>156</v>
      </c>
      <c r="N42" t="s">
        <v>41</v>
      </c>
      <c r="O42">
        <v>-1</v>
      </c>
    </row>
    <row r="43" spans="1:15" x14ac:dyDescent="0.2">
      <c r="A43">
        <v>41</v>
      </c>
      <c r="B43" t="s">
        <v>115</v>
      </c>
      <c r="C43" t="s">
        <v>252</v>
      </c>
      <c r="D43" t="s">
        <v>253</v>
      </c>
      <c r="E43">
        <v>4.2</v>
      </c>
      <c r="F43" t="s">
        <v>254</v>
      </c>
      <c r="G43" t="s">
        <v>96</v>
      </c>
      <c r="H43" t="s">
        <v>96</v>
      </c>
      <c r="I43" t="s">
        <v>64</v>
      </c>
      <c r="J43">
        <v>2008</v>
      </c>
      <c r="K43" t="s">
        <v>21</v>
      </c>
      <c r="L43" t="s">
        <v>230</v>
      </c>
      <c r="M43" t="s">
        <v>91</v>
      </c>
      <c r="N43" t="s">
        <v>23</v>
      </c>
      <c r="O43" t="s">
        <v>255</v>
      </c>
    </row>
    <row r="44" spans="1:15" x14ac:dyDescent="0.2">
      <c r="A44">
        <v>42</v>
      </c>
      <c r="B44" t="s">
        <v>14</v>
      </c>
      <c r="C44">
        <v>-1</v>
      </c>
      <c r="D44" t="s">
        <v>256</v>
      </c>
      <c r="E44">
        <v>4.0999999999999996</v>
      </c>
      <c r="F44" t="s">
        <v>257</v>
      </c>
      <c r="G44" t="s">
        <v>170</v>
      </c>
      <c r="H44" t="s">
        <v>170</v>
      </c>
      <c r="I44" t="s">
        <v>64</v>
      </c>
      <c r="J44">
        <v>2015</v>
      </c>
      <c r="K44" t="s">
        <v>21</v>
      </c>
      <c r="L44" t="s">
        <v>145</v>
      </c>
      <c r="M44" t="s">
        <v>91</v>
      </c>
      <c r="N44" t="s">
        <v>58</v>
      </c>
      <c r="O44">
        <v>-1</v>
      </c>
    </row>
    <row r="45" spans="1:15" x14ac:dyDescent="0.2">
      <c r="A45">
        <v>43</v>
      </c>
      <c r="B45" t="s">
        <v>247</v>
      </c>
      <c r="C45" t="s">
        <v>258</v>
      </c>
      <c r="D45" t="s">
        <v>259</v>
      </c>
      <c r="E45">
        <v>3.6</v>
      </c>
      <c r="F45" t="s">
        <v>260</v>
      </c>
      <c r="G45" t="s">
        <v>261</v>
      </c>
      <c r="H45" t="s">
        <v>262</v>
      </c>
      <c r="I45" t="s">
        <v>263</v>
      </c>
      <c r="J45">
        <v>-1</v>
      </c>
      <c r="K45" t="s">
        <v>21</v>
      </c>
      <c r="L45">
        <v>-1</v>
      </c>
      <c r="M45">
        <v>-1</v>
      </c>
      <c r="N45" t="s">
        <v>264</v>
      </c>
      <c r="O45">
        <v>-1</v>
      </c>
    </row>
    <row r="46" spans="1:15" x14ac:dyDescent="0.2">
      <c r="A46">
        <v>44</v>
      </c>
      <c r="B46" t="s">
        <v>265</v>
      </c>
      <c r="C46" t="s">
        <v>147</v>
      </c>
      <c r="D46" t="s">
        <v>266</v>
      </c>
      <c r="E46">
        <v>4.2</v>
      </c>
      <c r="F46" t="s">
        <v>149</v>
      </c>
      <c r="G46" t="s">
        <v>96</v>
      </c>
      <c r="H46" t="s">
        <v>96</v>
      </c>
      <c r="I46" t="s">
        <v>56</v>
      </c>
      <c r="J46">
        <v>2010</v>
      </c>
      <c r="K46" t="s">
        <v>21</v>
      </c>
      <c r="L46" t="s">
        <v>145</v>
      </c>
      <c r="M46" t="s">
        <v>91</v>
      </c>
      <c r="N46" t="s">
        <v>58</v>
      </c>
      <c r="O46">
        <v>-1</v>
      </c>
    </row>
    <row r="47" spans="1:15" x14ac:dyDescent="0.2">
      <c r="A47">
        <v>45</v>
      </c>
      <c r="B47" t="s">
        <v>267</v>
      </c>
      <c r="C47" t="s">
        <v>268</v>
      </c>
      <c r="D47" t="s">
        <v>269</v>
      </c>
      <c r="E47">
        <v>3.4</v>
      </c>
      <c r="F47" t="s">
        <v>270</v>
      </c>
      <c r="G47" t="s">
        <v>271</v>
      </c>
      <c r="H47" t="s">
        <v>272</v>
      </c>
      <c r="I47" t="s">
        <v>104</v>
      </c>
      <c r="J47">
        <v>2015</v>
      </c>
      <c r="K47" t="s">
        <v>65</v>
      </c>
      <c r="L47" t="s">
        <v>273</v>
      </c>
      <c r="M47" t="s">
        <v>185</v>
      </c>
      <c r="N47" t="s">
        <v>34</v>
      </c>
      <c r="O47" t="s">
        <v>274</v>
      </c>
    </row>
    <row r="48" spans="1:15" x14ac:dyDescent="0.2">
      <c r="A48">
        <v>46</v>
      </c>
      <c r="B48" t="s">
        <v>241</v>
      </c>
      <c r="C48" t="s">
        <v>275</v>
      </c>
      <c r="D48" t="s">
        <v>276</v>
      </c>
      <c r="E48">
        <v>4.3</v>
      </c>
      <c r="F48" t="s">
        <v>277</v>
      </c>
      <c r="G48" t="s">
        <v>170</v>
      </c>
      <c r="H48" t="s">
        <v>170</v>
      </c>
      <c r="I48" t="s">
        <v>46</v>
      </c>
      <c r="J48">
        <v>1993</v>
      </c>
      <c r="K48" t="s">
        <v>65</v>
      </c>
      <c r="L48" t="s">
        <v>66</v>
      </c>
      <c r="M48" t="s">
        <v>66</v>
      </c>
      <c r="N48" t="s">
        <v>34</v>
      </c>
      <c r="O48" t="s">
        <v>278</v>
      </c>
    </row>
    <row r="49" spans="1:15" x14ac:dyDescent="0.2">
      <c r="A49">
        <v>47</v>
      </c>
      <c r="B49" t="s">
        <v>279</v>
      </c>
      <c r="C49">
        <v>-1</v>
      </c>
      <c r="D49" t="s">
        <v>280</v>
      </c>
      <c r="E49">
        <v>5</v>
      </c>
      <c r="F49" t="s">
        <v>281</v>
      </c>
      <c r="G49" t="s">
        <v>282</v>
      </c>
      <c r="H49" t="s">
        <v>96</v>
      </c>
      <c r="I49" t="s">
        <v>56</v>
      </c>
      <c r="J49">
        <v>2017</v>
      </c>
      <c r="K49" t="s">
        <v>21</v>
      </c>
      <c r="L49" t="s">
        <v>283</v>
      </c>
      <c r="M49" t="s">
        <v>73</v>
      </c>
      <c r="N49" t="s">
        <v>58</v>
      </c>
      <c r="O49">
        <v>-1</v>
      </c>
    </row>
    <row r="50" spans="1:15" x14ac:dyDescent="0.2">
      <c r="A50">
        <v>48</v>
      </c>
      <c r="B50" t="s">
        <v>14</v>
      </c>
      <c r="C50" t="s">
        <v>284</v>
      </c>
      <c r="D50" t="s">
        <v>285</v>
      </c>
      <c r="E50">
        <v>5</v>
      </c>
      <c r="F50" t="s">
        <v>286</v>
      </c>
      <c r="G50" t="s">
        <v>287</v>
      </c>
      <c r="H50" t="s">
        <v>288</v>
      </c>
      <c r="I50" t="s">
        <v>289</v>
      </c>
      <c r="J50">
        <v>-1</v>
      </c>
      <c r="K50" t="s">
        <v>21</v>
      </c>
      <c r="L50" t="s">
        <v>145</v>
      </c>
      <c r="M50" t="s">
        <v>91</v>
      </c>
      <c r="N50" t="s">
        <v>58</v>
      </c>
      <c r="O50">
        <v>-1</v>
      </c>
    </row>
    <row r="51" spans="1:15" x14ac:dyDescent="0.2">
      <c r="A51">
        <v>49</v>
      </c>
      <c r="B51" t="s">
        <v>290</v>
      </c>
      <c r="C51" t="s">
        <v>291</v>
      </c>
      <c r="D51" t="s">
        <v>292</v>
      </c>
      <c r="E51">
        <v>3.7</v>
      </c>
      <c r="F51" t="s">
        <v>293</v>
      </c>
      <c r="G51" t="s">
        <v>294</v>
      </c>
      <c r="H51" t="s">
        <v>295</v>
      </c>
      <c r="I51" t="s">
        <v>30</v>
      </c>
      <c r="J51">
        <v>1958</v>
      </c>
      <c r="K51" t="s">
        <v>65</v>
      </c>
      <c r="L51" t="s">
        <v>230</v>
      </c>
      <c r="M51" t="s">
        <v>91</v>
      </c>
      <c r="N51" t="s">
        <v>113</v>
      </c>
      <c r="O51" t="s">
        <v>296</v>
      </c>
    </row>
    <row r="52" spans="1:15" x14ac:dyDescent="0.2">
      <c r="A52">
        <v>50</v>
      </c>
      <c r="B52" t="s">
        <v>198</v>
      </c>
      <c r="C52" t="s">
        <v>297</v>
      </c>
      <c r="D52" t="s">
        <v>298</v>
      </c>
      <c r="E52">
        <v>3.1</v>
      </c>
      <c r="F52" t="s">
        <v>299</v>
      </c>
      <c r="G52" t="s">
        <v>300</v>
      </c>
      <c r="H52" t="s">
        <v>301</v>
      </c>
      <c r="I52" t="s">
        <v>104</v>
      </c>
      <c r="J52">
        <v>1986</v>
      </c>
      <c r="K52" t="s">
        <v>21</v>
      </c>
      <c r="L52" t="s">
        <v>145</v>
      </c>
      <c r="M52" t="s">
        <v>91</v>
      </c>
      <c r="N52" t="s">
        <v>34</v>
      </c>
      <c r="O52">
        <v>-1</v>
      </c>
    </row>
    <row r="53" spans="1:15" x14ac:dyDescent="0.2">
      <c r="A53">
        <v>51</v>
      </c>
      <c r="B53" t="s">
        <v>302</v>
      </c>
      <c r="C53" t="s">
        <v>303</v>
      </c>
      <c r="D53" t="s">
        <v>304</v>
      </c>
      <c r="E53">
        <v>4.7</v>
      </c>
      <c r="F53" t="s">
        <v>305</v>
      </c>
      <c r="G53" t="s">
        <v>306</v>
      </c>
      <c r="H53" t="s">
        <v>102</v>
      </c>
      <c r="I53" t="s">
        <v>20</v>
      </c>
      <c r="J53">
        <v>1999</v>
      </c>
      <c r="K53" t="s">
        <v>21</v>
      </c>
      <c r="L53" t="s">
        <v>22</v>
      </c>
      <c r="M53" t="s">
        <v>22</v>
      </c>
      <c r="N53" t="s">
        <v>41</v>
      </c>
      <c r="O53" t="s">
        <v>307</v>
      </c>
    </row>
    <row r="54" spans="1:15" x14ac:dyDescent="0.2">
      <c r="A54">
        <v>52</v>
      </c>
      <c r="B54" t="s">
        <v>308</v>
      </c>
      <c r="C54" t="s">
        <v>309</v>
      </c>
      <c r="D54" t="s">
        <v>310</v>
      </c>
      <c r="E54">
        <v>3.7</v>
      </c>
      <c r="F54" t="s">
        <v>311</v>
      </c>
      <c r="G54" t="s">
        <v>312</v>
      </c>
      <c r="H54" t="s">
        <v>313</v>
      </c>
      <c r="I54" t="s">
        <v>30</v>
      </c>
      <c r="J54">
        <v>1925</v>
      </c>
      <c r="K54" t="s">
        <v>65</v>
      </c>
      <c r="L54" t="s">
        <v>314</v>
      </c>
      <c r="M54" t="s">
        <v>185</v>
      </c>
      <c r="N54" t="s">
        <v>113</v>
      </c>
      <c r="O54" t="s">
        <v>315</v>
      </c>
    </row>
    <row r="55" spans="1:15" x14ac:dyDescent="0.2">
      <c r="A55">
        <v>53</v>
      </c>
      <c r="B55" t="s">
        <v>247</v>
      </c>
      <c r="C55">
        <v>-1</v>
      </c>
      <c r="D55" t="s">
        <v>316</v>
      </c>
      <c r="E55">
        <v>4.5</v>
      </c>
      <c r="F55" t="s">
        <v>317</v>
      </c>
      <c r="G55" t="s">
        <v>318</v>
      </c>
      <c r="H55" t="s">
        <v>319</v>
      </c>
      <c r="I55" t="s">
        <v>56</v>
      </c>
      <c r="J55">
        <v>2000</v>
      </c>
      <c r="K55" t="s">
        <v>21</v>
      </c>
      <c r="L55" t="s">
        <v>320</v>
      </c>
      <c r="M55" t="s">
        <v>40</v>
      </c>
      <c r="N55" t="s">
        <v>138</v>
      </c>
      <c r="O55">
        <v>-1</v>
      </c>
    </row>
    <row r="56" spans="1:15" x14ac:dyDescent="0.2">
      <c r="A56">
        <v>54</v>
      </c>
      <c r="B56" t="s">
        <v>14</v>
      </c>
      <c r="C56" t="s">
        <v>321</v>
      </c>
      <c r="D56" t="s">
        <v>322</v>
      </c>
      <c r="E56">
        <v>3.8</v>
      </c>
      <c r="F56" t="s">
        <v>323</v>
      </c>
      <c r="G56" t="s">
        <v>324</v>
      </c>
      <c r="H56" t="s">
        <v>324</v>
      </c>
      <c r="I56" t="s">
        <v>20</v>
      </c>
      <c r="J56">
        <v>1984</v>
      </c>
      <c r="K56" t="s">
        <v>131</v>
      </c>
      <c r="L56" t="s">
        <v>57</v>
      </c>
      <c r="M56" t="s">
        <v>40</v>
      </c>
      <c r="N56" t="s">
        <v>58</v>
      </c>
      <c r="O56">
        <v>-1</v>
      </c>
    </row>
    <row r="57" spans="1:15" x14ac:dyDescent="0.2">
      <c r="A57">
        <v>55</v>
      </c>
      <c r="B57" t="s">
        <v>325</v>
      </c>
      <c r="C57" t="s">
        <v>52</v>
      </c>
      <c r="D57" t="s">
        <v>326</v>
      </c>
      <c r="E57">
        <v>3.3</v>
      </c>
      <c r="F57" t="s">
        <v>327</v>
      </c>
      <c r="G57" t="s">
        <v>328</v>
      </c>
      <c r="H57" t="s">
        <v>328</v>
      </c>
      <c r="I57" t="s">
        <v>30</v>
      </c>
      <c r="J57">
        <v>1912</v>
      </c>
      <c r="K57" t="s">
        <v>21</v>
      </c>
      <c r="L57" t="s">
        <v>155</v>
      </c>
      <c r="M57" t="s">
        <v>156</v>
      </c>
      <c r="N57" t="s">
        <v>113</v>
      </c>
      <c r="O57" t="s">
        <v>329</v>
      </c>
    </row>
    <row r="58" spans="1:15" x14ac:dyDescent="0.2">
      <c r="A58">
        <v>56</v>
      </c>
      <c r="B58" t="s">
        <v>279</v>
      </c>
      <c r="C58" t="s">
        <v>330</v>
      </c>
      <c r="D58" t="s">
        <v>331</v>
      </c>
      <c r="E58">
        <v>4.5999999999999996</v>
      </c>
      <c r="F58" t="s">
        <v>332</v>
      </c>
      <c r="G58" t="s">
        <v>333</v>
      </c>
      <c r="H58" t="s">
        <v>333</v>
      </c>
      <c r="I58" t="s">
        <v>46</v>
      </c>
      <c r="J58">
        <v>2002</v>
      </c>
      <c r="K58" t="s">
        <v>21</v>
      </c>
      <c r="L58" t="s">
        <v>22</v>
      </c>
      <c r="M58" t="s">
        <v>22</v>
      </c>
      <c r="N58" t="s">
        <v>41</v>
      </c>
      <c r="O58">
        <v>-1</v>
      </c>
    </row>
    <row r="59" spans="1:15" x14ac:dyDescent="0.2">
      <c r="A59">
        <v>57</v>
      </c>
      <c r="B59" t="s">
        <v>14</v>
      </c>
      <c r="C59" t="s">
        <v>334</v>
      </c>
      <c r="D59" t="s">
        <v>335</v>
      </c>
      <c r="E59">
        <v>3.7</v>
      </c>
      <c r="F59" t="s">
        <v>336</v>
      </c>
      <c r="G59" t="s">
        <v>337</v>
      </c>
      <c r="H59" t="s">
        <v>338</v>
      </c>
      <c r="I59" t="s">
        <v>30</v>
      </c>
      <c r="J59">
        <v>1863</v>
      </c>
      <c r="K59" t="s">
        <v>65</v>
      </c>
      <c r="L59" t="s">
        <v>165</v>
      </c>
      <c r="M59" t="s">
        <v>156</v>
      </c>
      <c r="N59" t="s">
        <v>113</v>
      </c>
      <c r="O59" t="s">
        <v>339</v>
      </c>
    </row>
    <row r="60" spans="1:15" x14ac:dyDescent="0.2">
      <c r="A60">
        <v>58</v>
      </c>
      <c r="B60" t="s">
        <v>14</v>
      </c>
      <c r="C60" t="s">
        <v>340</v>
      </c>
      <c r="D60" t="s">
        <v>341</v>
      </c>
      <c r="E60">
        <v>3.7</v>
      </c>
      <c r="F60" t="s">
        <v>342</v>
      </c>
      <c r="G60" t="s">
        <v>343</v>
      </c>
      <c r="H60" t="s">
        <v>344</v>
      </c>
      <c r="I60" t="s">
        <v>30</v>
      </c>
      <c r="J60">
        <v>1939</v>
      </c>
      <c r="K60" t="s">
        <v>65</v>
      </c>
      <c r="L60" t="s">
        <v>22</v>
      </c>
      <c r="M60" t="s">
        <v>22</v>
      </c>
      <c r="N60" t="s">
        <v>113</v>
      </c>
      <c r="O60">
        <v>-1</v>
      </c>
    </row>
    <row r="61" spans="1:15" x14ac:dyDescent="0.2">
      <c r="A61">
        <v>59</v>
      </c>
      <c r="B61" t="s">
        <v>14</v>
      </c>
      <c r="C61" t="s">
        <v>345</v>
      </c>
      <c r="D61" t="s">
        <v>346</v>
      </c>
      <c r="E61">
        <v>3.5</v>
      </c>
      <c r="F61" t="s">
        <v>244</v>
      </c>
      <c r="G61" t="s">
        <v>18</v>
      </c>
      <c r="H61" t="s">
        <v>246</v>
      </c>
      <c r="I61" t="s">
        <v>104</v>
      </c>
      <c r="J61">
        <v>1870</v>
      </c>
      <c r="K61" t="s">
        <v>65</v>
      </c>
      <c r="L61" t="s">
        <v>124</v>
      </c>
      <c r="M61" t="s">
        <v>124</v>
      </c>
      <c r="N61" t="s">
        <v>67</v>
      </c>
      <c r="O61">
        <v>-1</v>
      </c>
    </row>
    <row r="62" spans="1:15" x14ac:dyDescent="0.2">
      <c r="A62">
        <v>60</v>
      </c>
      <c r="B62" t="s">
        <v>14</v>
      </c>
      <c r="C62" t="s">
        <v>347</v>
      </c>
      <c r="D62" t="s">
        <v>348</v>
      </c>
      <c r="E62">
        <v>4.0999999999999996</v>
      </c>
      <c r="F62" t="s">
        <v>349</v>
      </c>
      <c r="G62" t="s">
        <v>96</v>
      </c>
      <c r="H62" t="s">
        <v>350</v>
      </c>
      <c r="I62" t="s">
        <v>20</v>
      </c>
      <c r="J62">
        <v>2012</v>
      </c>
      <c r="K62" t="s">
        <v>21</v>
      </c>
      <c r="L62" t="s">
        <v>145</v>
      </c>
      <c r="M62" t="s">
        <v>91</v>
      </c>
      <c r="N62" t="s">
        <v>58</v>
      </c>
      <c r="O62" t="s">
        <v>351</v>
      </c>
    </row>
    <row r="63" spans="1:15" x14ac:dyDescent="0.2">
      <c r="A63">
        <v>61</v>
      </c>
      <c r="B63" t="s">
        <v>14</v>
      </c>
      <c r="C63" t="s">
        <v>352</v>
      </c>
      <c r="D63" t="s">
        <v>353</v>
      </c>
      <c r="E63">
        <v>4.7</v>
      </c>
      <c r="F63" t="s">
        <v>354</v>
      </c>
      <c r="G63" t="s">
        <v>355</v>
      </c>
      <c r="H63" t="s">
        <v>355</v>
      </c>
      <c r="I63" t="s">
        <v>56</v>
      </c>
      <c r="J63">
        <v>2016</v>
      </c>
      <c r="K63" t="s">
        <v>21</v>
      </c>
      <c r="L63" t="s">
        <v>230</v>
      </c>
      <c r="M63" t="s">
        <v>91</v>
      </c>
      <c r="N63" t="s">
        <v>58</v>
      </c>
      <c r="O63" t="s">
        <v>356</v>
      </c>
    </row>
    <row r="64" spans="1:15" x14ac:dyDescent="0.2">
      <c r="A64">
        <v>62</v>
      </c>
      <c r="B64" t="s">
        <v>14</v>
      </c>
      <c r="C64" t="s">
        <v>69</v>
      </c>
      <c r="D64" t="s">
        <v>70</v>
      </c>
      <c r="E64">
        <v>4.0999999999999996</v>
      </c>
      <c r="F64" t="s">
        <v>71</v>
      </c>
      <c r="G64" t="s">
        <v>29</v>
      </c>
      <c r="H64" t="s">
        <v>29</v>
      </c>
      <c r="I64" t="s">
        <v>20</v>
      </c>
      <c r="J64">
        <v>2008</v>
      </c>
      <c r="K64" t="s">
        <v>21</v>
      </c>
      <c r="L64" t="s">
        <v>72</v>
      </c>
      <c r="M64" t="s">
        <v>73</v>
      </c>
      <c r="N64" t="s">
        <v>58</v>
      </c>
      <c r="O64">
        <v>-1</v>
      </c>
    </row>
    <row r="65" spans="1:15" x14ac:dyDescent="0.2">
      <c r="A65">
        <v>63</v>
      </c>
      <c r="B65" t="s">
        <v>14</v>
      </c>
      <c r="C65" t="s">
        <v>60</v>
      </c>
      <c r="D65" t="s">
        <v>61</v>
      </c>
      <c r="E65">
        <v>3.4</v>
      </c>
      <c r="F65" t="s">
        <v>62</v>
      </c>
      <c r="G65" t="s">
        <v>63</v>
      </c>
      <c r="H65" t="s">
        <v>63</v>
      </c>
      <c r="I65" t="s">
        <v>64</v>
      </c>
      <c r="J65">
        <v>2000</v>
      </c>
      <c r="K65" t="s">
        <v>65</v>
      </c>
      <c r="L65" t="s">
        <v>66</v>
      </c>
      <c r="M65" t="s">
        <v>66</v>
      </c>
      <c r="N65" t="s">
        <v>67</v>
      </c>
      <c r="O65" t="s">
        <v>68</v>
      </c>
    </row>
    <row r="66" spans="1:15" x14ac:dyDescent="0.2">
      <c r="A66">
        <v>64</v>
      </c>
      <c r="B66" t="s">
        <v>357</v>
      </c>
      <c r="C66">
        <v>-1</v>
      </c>
      <c r="D66" t="s">
        <v>358</v>
      </c>
      <c r="E66">
        <v>3.1</v>
      </c>
      <c r="F66" t="s">
        <v>359</v>
      </c>
      <c r="G66" t="s">
        <v>360</v>
      </c>
      <c r="H66" t="s">
        <v>360</v>
      </c>
      <c r="I66" t="s">
        <v>46</v>
      </c>
      <c r="J66">
        <v>1907</v>
      </c>
      <c r="K66" t="s">
        <v>21</v>
      </c>
      <c r="L66" t="s">
        <v>155</v>
      </c>
      <c r="M66" t="s">
        <v>156</v>
      </c>
      <c r="N66" t="s">
        <v>67</v>
      </c>
      <c r="O66">
        <v>-1</v>
      </c>
    </row>
    <row r="67" spans="1:15" x14ac:dyDescent="0.2">
      <c r="A67">
        <v>65</v>
      </c>
      <c r="B67" t="s">
        <v>241</v>
      </c>
      <c r="C67" t="s">
        <v>231</v>
      </c>
      <c r="D67" t="s">
        <v>361</v>
      </c>
      <c r="E67">
        <v>4.4000000000000004</v>
      </c>
      <c r="F67" t="s">
        <v>362</v>
      </c>
      <c r="G67" t="s">
        <v>363</v>
      </c>
      <c r="H67" t="s">
        <v>363</v>
      </c>
      <c r="I67" t="s">
        <v>64</v>
      </c>
      <c r="J67">
        <v>1885</v>
      </c>
      <c r="K67" t="s">
        <v>131</v>
      </c>
      <c r="L67" t="s">
        <v>364</v>
      </c>
      <c r="M67" t="s">
        <v>365</v>
      </c>
      <c r="N67" t="s">
        <v>58</v>
      </c>
      <c r="O67">
        <v>-1</v>
      </c>
    </row>
    <row r="68" spans="1:15" x14ac:dyDescent="0.2">
      <c r="A68">
        <v>66</v>
      </c>
      <c r="B68" t="s">
        <v>14</v>
      </c>
      <c r="C68" t="s">
        <v>366</v>
      </c>
      <c r="D68" t="s">
        <v>367</v>
      </c>
      <c r="E68">
        <v>4.3</v>
      </c>
      <c r="F68" t="s">
        <v>368</v>
      </c>
      <c r="G68" t="s">
        <v>55</v>
      </c>
      <c r="H68" t="s">
        <v>55</v>
      </c>
      <c r="I68" t="s">
        <v>64</v>
      </c>
      <c r="J68">
        <v>2011</v>
      </c>
      <c r="K68" t="s">
        <v>21</v>
      </c>
      <c r="L68" t="s">
        <v>79</v>
      </c>
      <c r="M68" t="s">
        <v>40</v>
      </c>
      <c r="N68" t="s">
        <v>179</v>
      </c>
      <c r="O68">
        <v>-1</v>
      </c>
    </row>
    <row r="69" spans="1:15" x14ac:dyDescent="0.2">
      <c r="A69">
        <v>67</v>
      </c>
      <c r="B69" t="s">
        <v>369</v>
      </c>
      <c r="C69" t="s">
        <v>370</v>
      </c>
      <c r="D69" t="s">
        <v>371</v>
      </c>
      <c r="E69">
        <v>3.8</v>
      </c>
      <c r="F69" t="s">
        <v>372</v>
      </c>
      <c r="G69" t="s">
        <v>373</v>
      </c>
      <c r="H69" t="s">
        <v>373</v>
      </c>
      <c r="I69" t="s">
        <v>20</v>
      </c>
      <c r="J69">
        <v>2006</v>
      </c>
      <c r="K69" t="s">
        <v>65</v>
      </c>
      <c r="L69" t="s">
        <v>374</v>
      </c>
      <c r="M69" t="s">
        <v>73</v>
      </c>
      <c r="N69" t="s">
        <v>23</v>
      </c>
      <c r="O69">
        <v>-1</v>
      </c>
    </row>
    <row r="70" spans="1:15" x14ac:dyDescent="0.2">
      <c r="A70">
        <v>68</v>
      </c>
      <c r="B70" t="s">
        <v>375</v>
      </c>
      <c r="C70" t="s">
        <v>376</v>
      </c>
      <c r="D70" t="s">
        <v>377</v>
      </c>
      <c r="E70">
        <v>3.8</v>
      </c>
      <c r="F70" t="s">
        <v>378</v>
      </c>
      <c r="G70" t="s">
        <v>45</v>
      </c>
      <c r="H70" t="s">
        <v>45</v>
      </c>
      <c r="I70" t="s">
        <v>46</v>
      </c>
      <c r="J70">
        <v>1965</v>
      </c>
      <c r="K70" t="s">
        <v>47</v>
      </c>
      <c r="L70" t="s">
        <v>48</v>
      </c>
      <c r="M70" t="s">
        <v>49</v>
      </c>
      <c r="N70" t="s">
        <v>50</v>
      </c>
      <c r="O70" t="s">
        <v>51</v>
      </c>
    </row>
    <row r="71" spans="1:15" x14ac:dyDescent="0.2">
      <c r="A71">
        <v>69</v>
      </c>
      <c r="B71" t="s">
        <v>14</v>
      </c>
      <c r="C71">
        <v>-1</v>
      </c>
      <c r="D71" t="s">
        <v>379</v>
      </c>
      <c r="E71">
        <v>4.5</v>
      </c>
      <c r="F71" t="s">
        <v>380</v>
      </c>
      <c r="G71" t="s">
        <v>96</v>
      </c>
      <c r="H71" t="s">
        <v>96</v>
      </c>
      <c r="I71" t="s">
        <v>56</v>
      </c>
      <c r="J71">
        <v>2016</v>
      </c>
      <c r="K71" t="s">
        <v>21</v>
      </c>
      <c r="L71" t="s">
        <v>90</v>
      </c>
      <c r="M71" t="s">
        <v>91</v>
      </c>
      <c r="N71" t="s">
        <v>58</v>
      </c>
      <c r="O71">
        <v>-1</v>
      </c>
    </row>
    <row r="72" spans="1:15" x14ac:dyDescent="0.2">
      <c r="A72">
        <v>70</v>
      </c>
      <c r="B72" t="s">
        <v>14</v>
      </c>
      <c r="C72" t="s">
        <v>381</v>
      </c>
      <c r="D72" t="s">
        <v>382</v>
      </c>
      <c r="E72">
        <v>3.8</v>
      </c>
      <c r="F72" t="s">
        <v>383</v>
      </c>
      <c r="G72" t="s">
        <v>384</v>
      </c>
      <c r="H72" t="s">
        <v>384</v>
      </c>
      <c r="I72" t="s">
        <v>30</v>
      </c>
      <c r="J72">
        <v>1948</v>
      </c>
      <c r="K72" t="s">
        <v>65</v>
      </c>
      <c r="L72" t="s">
        <v>385</v>
      </c>
      <c r="M72" t="s">
        <v>98</v>
      </c>
      <c r="N72" t="s">
        <v>203</v>
      </c>
      <c r="O72" t="s">
        <v>386</v>
      </c>
    </row>
    <row r="73" spans="1:15" x14ac:dyDescent="0.2">
      <c r="A73">
        <v>71</v>
      </c>
      <c r="B73" t="s">
        <v>14</v>
      </c>
      <c r="C73">
        <v>-1</v>
      </c>
      <c r="D73" t="s">
        <v>387</v>
      </c>
      <c r="E73">
        <v>2.2000000000000002</v>
      </c>
      <c r="F73" t="s">
        <v>388</v>
      </c>
      <c r="G73" t="s">
        <v>102</v>
      </c>
      <c r="H73" t="s">
        <v>102</v>
      </c>
      <c r="I73" t="s">
        <v>263</v>
      </c>
      <c r="J73">
        <v>2000</v>
      </c>
      <c r="K73" t="s">
        <v>21</v>
      </c>
      <c r="L73" t="s">
        <v>145</v>
      </c>
      <c r="M73" t="s">
        <v>91</v>
      </c>
      <c r="N73" t="s">
        <v>138</v>
      </c>
      <c r="O73">
        <v>-1</v>
      </c>
    </row>
    <row r="74" spans="1:15" x14ac:dyDescent="0.2">
      <c r="A74">
        <v>72</v>
      </c>
      <c r="B74" t="s">
        <v>14</v>
      </c>
      <c r="C74" t="s">
        <v>389</v>
      </c>
      <c r="D74" t="s">
        <v>390</v>
      </c>
      <c r="E74">
        <v>2.8</v>
      </c>
      <c r="F74" t="s">
        <v>391</v>
      </c>
      <c r="G74" t="s">
        <v>392</v>
      </c>
      <c r="H74" t="s">
        <v>392</v>
      </c>
      <c r="I74" t="s">
        <v>56</v>
      </c>
      <c r="J74">
        <v>2006</v>
      </c>
      <c r="K74" t="s">
        <v>21</v>
      </c>
      <c r="L74" t="s">
        <v>124</v>
      </c>
      <c r="M74" t="s">
        <v>124</v>
      </c>
      <c r="N74" t="s">
        <v>138</v>
      </c>
      <c r="O74">
        <v>-1</v>
      </c>
    </row>
    <row r="75" spans="1:15" x14ac:dyDescent="0.2">
      <c r="A75">
        <v>73</v>
      </c>
      <c r="B75" t="s">
        <v>14</v>
      </c>
      <c r="C75" t="s">
        <v>393</v>
      </c>
      <c r="D75" t="s">
        <v>394</v>
      </c>
      <c r="E75">
        <v>4.7</v>
      </c>
      <c r="F75" t="s">
        <v>395</v>
      </c>
      <c r="G75" t="s">
        <v>396</v>
      </c>
      <c r="H75" t="s">
        <v>396</v>
      </c>
      <c r="I75" t="s">
        <v>56</v>
      </c>
      <c r="J75">
        <v>2003</v>
      </c>
      <c r="K75" t="s">
        <v>21</v>
      </c>
      <c r="L75" t="s">
        <v>235</v>
      </c>
      <c r="M75" t="s">
        <v>91</v>
      </c>
      <c r="N75" t="s">
        <v>80</v>
      </c>
      <c r="O75">
        <v>-1</v>
      </c>
    </row>
    <row r="76" spans="1:15" x14ac:dyDescent="0.2">
      <c r="A76">
        <v>74</v>
      </c>
      <c r="B76" t="s">
        <v>14</v>
      </c>
      <c r="C76">
        <v>-1</v>
      </c>
      <c r="D76" t="s">
        <v>397</v>
      </c>
      <c r="E76">
        <v>4.9000000000000004</v>
      </c>
      <c r="F76" t="s">
        <v>398</v>
      </c>
      <c r="G76" t="s">
        <v>399</v>
      </c>
      <c r="H76" t="s">
        <v>400</v>
      </c>
      <c r="I76" t="s">
        <v>263</v>
      </c>
      <c r="J76">
        <v>2013</v>
      </c>
      <c r="K76" t="s">
        <v>21</v>
      </c>
      <c r="L76" t="s">
        <v>145</v>
      </c>
      <c r="M76" t="s">
        <v>91</v>
      </c>
      <c r="N76" t="s">
        <v>264</v>
      </c>
      <c r="O76">
        <v>-1</v>
      </c>
    </row>
    <row r="77" spans="1:15" x14ac:dyDescent="0.2">
      <c r="A77">
        <v>75</v>
      </c>
      <c r="B77" t="s">
        <v>401</v>
      </c>
      <c r="C77" t="s">
        <v>402</v>
      </c>
      <c r="D77" t="s">
        <v>403</v>
      </c>
      <c r="E77">
        <v>3.1</v>
      </c>
      <c r="F77" t="s">
        <v>404</v>
      </c>
      <c r="G77" t="s">
        <v>328</v>
      </c>
      <c r="H77" t="s">
        <v>328</v>
      </c>
      <c r="I77" t="s">
        <v>64</v>
      </c>
      <c r="J77">
        <v>1999</v>
      </c>
      <c r="K77" t="s">
        <v>65</v>
      </c>
      <c r="L77" t="s">
        <v>57</v>
      </c>
      <c r="M77" t="s">
        <v>40</v>
      </c>
      <c r="N77" t="s">
        <v>41</v>
      </c>
      <c r="O77" t="s">
        <v>405</v>
      </c>
    </row>
    <row r="78" spans="1:15" x14ac:dyDescent="0.2">
      <c r="A78">
        <v>76</v>
      </c>
      <c r="B78" t="s">
        <v>14</v>
      </c>
      <c r="C78" t="s">
        <v>406</v>
      </c>
      <c r="D78" t="s">
        <v>407</v>
      </c>
      <c r="E78">
        <v>3.2</v>
      </c>
      <c r="F78" t="s">
        <v>408</v>
      </c>
      <c r="G78" t="s">
        <v>409</v>
      </c>
      <c r="H78" t="s">
        <v>410</v>
      </c>
      <c r="I78" t="s">
        <v>263</v>
      </c>
      <c r="J78">
        <v>-1</v>
      </c>
      <c r="K78" t="s">
        <v>21</v>
      </c>
      <c r="L78" t="s">
        <v>320</v>
      </c>
      <c r="M78" t="s">
        <v>40</v>
      </c>
      <c r="N78" t="s">
        <v>411</v>
      </c>
      <c r="O78">
        <v>-1</v>
      </c>
    </row>
    <row r="79" spans="1:15" x14ac:dyDescent="0.2">
      <c r="A79">
        <v>77</v>
      </c>
      <c r="B79" t="s">
        <v>412</v>
      </c>
      <c r="C79" t="s">
        <v>413</v>
      </c>
      <c r="D79" t="s">
        <v>414</v>
      </c>
      <c r="E79">
        <v>4</v>
      </c>
      <c r="F79" t="s">
        <v>415</v>
      </c>
      <c r="G79" t="s">
        <v>416</v>
      </c>
      <c r="H79" t="s">
        <v>373</v>
      </c>
      <c r="I79" t="s">
        <v>30</v>
      </c>
      <c r="J79">
        <v>1939</v>
      </c>
      <c r="K79" t="s">
        <v>65</v>
      </c>
      <c r="L79" t="s">
        <v>235</v>
      </c>
      <c r="M79" t="s">
        <v>91</v>
      </c>
      <c r="N79" t="s">
        <v>58</v>
      </c>
      <c r="O79">
        <v>-1</v>
      </c>
    </row>
    <row r="80" spans="1:15" x14ac:dyDescent="0.2">
      <c r="A80">
        <v>78</v>
      </c>
      <c r="B80" t="s">
        <v>417</v>
      </c>
      <c r="C80" t="s">
        <v>418</v>
      </c>
      <c r="D80" t="s">
        <v>419</v>
      </c>
      <c r="E80">
        <v>4.4000000000000004</v>
      </c>
      <c r="F80" t="s">
        <v>420</v>
      </c>
      <c r="G80" t="s">
        <v>421</v>
      </c>
      <c r="H80" t="s">
        <v>422</v>
      </c>
      <c r="I80" t="s">
        <v>263</v>
      </c>
      <c r="J80">
        <v>2015</v>
      </c>
      <c r="K80" t="s">
        <v>21</v>
      </c>
      <c r="L80" t="s">
        <v>145</v>
      </c>
      <c r="M80" t="s">
        <v>91</v>
      </c>
      <c r="N80" t="s">
        <v>58</v>
      </c>
      <c r="O80">
        <v>-1</v>
      </c>
    </row>
    <row r="81" spans="1:15" x14ac:dyDescent="0.2">
      <c r="A81">
        <v>79</v>
      </c>
      <c r="B81" t="s">
        <v>423</v>
      </c>
      <c r="C81" t="s">
        <v>424</v>
      </c>
      <c r="D81" t="s">
        <v>425</v>
      </c>
      <c r="E81">
        <v>3.6</v>
      </c>
      <c r="F81" t="s">
        <v>426</v>
      </c>
      <c r="G81" t="s">
        <v>427</v>
      </c>
      <c r="H81" t="s">
        <v>427</v>
      </c>
      <c r="I81" t="s">
        <v>30</v>
      </c>
      <c r="J81">
        <v>1927</v>
      </c>
      <c r="K81" t="s">
        <v>65</v>
      </c>
      <c r="L81" t="s">
        <v>428</v>
      </c>
      <c r="M81" t="s">
        <v>40</v>
      </c>
      <c r="N81" t="s">
        <v>113</v>
      </c>
      <c r="O81">
        <v>-1</v>
      </c>
    </row>
    <row r="82" spans="1:15" x14ac:dyDescent="0.2">
      <c r="A82">
        <v>80</v>
      </c>
      <c r="B82" t="s">
        <v>267</v>
      </c>
      <c r="C82" t="s">
        <v>429</v>
      </c>
      <c r="D82" t="s">
        <v>430</v>
      </c>
      <c r="E82">
        <v>2.7</v>
      </c>
      <c r="F82" t="s">
        <v>431</v>
      </c>
      <c r="G82" t="s">
        <v>432</v>
      </c>
      <c r="H82" t="s">
        <v>343</v>
      </c>
      <c r="I82" t="s">
        <v>20</v>
      </c>
      <c r="J82">
        <v>1978</v>
      </c>
      <c r="K82" t="s">
        <v>131</v>
      </c>
      <c r="L82" t="s">
        <v>105</v>
      </c>
      <c r="M82" t="s">
        <v>40</v>
      </c>
      <c r="N82" t="s">
        <v>23</v>
      </c>
      <c r="O82">
        <v>-1</v>
      </c>
    </row>
    <row r="83" spans="1:15" x14ac:dyDescent="0.2">
      <c r="A83">
        <v>81</v>
      </c>
      <c r="B83" t="s">
        <v>433</v>
      </c>
      <c r="C83" t="s">
        <v>434</v>
      </c>
      <c r="D83" t="s">
        <v>435</v>
      </c>
      <c r="E83">
        <v>3.9</v>
      </c>
      <c r="F83" t="s">
        <v>436</v>
      </c>
      <c r="G83" t="s">
        <v>437</v>
      </c>
      <c r="H83" t="s">
        <v>438</v>
      </c>
      <c r="I83" t="s">
        <v>20</v>
      </c>
      <c r="J83">
        <v>2010</v>
      </c>
      <c r="K83" t="s">
        <v>21</v>
      </c>
      <c r="L83" t="s">
        <v>230</v>
      </c>
      <c r="M83" t="s">
        <v>91</v>
      </c>
      <c r="N83" t="s">
        <v>41</v>
      </c>
      <c r="O83" t="s">
        <v>439</v>
      </c>
    </row>
    <row r="84" spans="1:15" x14ac:dyDescent="0.2">
      <c r="A84">
        <v>82</v>
      </c>
      <c r="B84" t="s">
        <v>14</v>
      </c>
      <c r="C84" t="s">
        <v>440</v>
      </c>
      <c r="D84" t="s">
        <v>441</v>
      </c>
      <c r="E84">
        <v>3.1</v>
      </c>
      <c r="F84" t="s">
        <v>442</v>
      </c>
      <c r="G84" t="s">
        <v>443</v>
      </c>
      <c r="H84" t="s">
        <v>444</v>
      </c>
      <c r="I84" t="s">
        <v>46</v>
      </c>
      <c r="J84">
        <v>1860</v>
      </c>
      <c r="K84" t="s">
        <v>21</v>
      </c>
      <c r="L84" t="s">
        <v>445</v>
      </c>
      <c r="M84" t="s">
        <v>365</v>
      </c>
      <c r="N84" t="s">
        <v>67</v>
      </c>
      <c r="O84" t="s">
        <v>446</v>
      </c>
    </row>
    <row r="85" spans="1:15" x14ac:dyDescent="0.2">
      <c r="A85">
        <v>83</v>
      </c>
      <c r="B85" t="s">
        <v>447</v>
      </c>
      <c r="C85" t="s">
        <v>448</v>
      </c>
      <c r="D85" t="s">
        <v>449</v>
      </c>
      <c r="E85">
        <v>4</v>
      </c>
      <c r="F85" t="s">
        <v>415</v>
      </c>
      <c r="G85" t="s">
        <v>416</v>
      </c>
      <c r="H85" t="s">
        <v>373</v>
      </c>
      <c r="I85" t="s">
        <v>30</v>
      </c>
      <c r="J85">
        <v>1939</v>
      </c>
      <c r="K85" t="s">
        <v>65</v>
      </c>
      <c r="L85" t="s">
        <v>235</v>
      </c>
      <c r="M85" t="s">
        <v>91</v>
      </c>
      <c r="N85" t="s">
        <v>58</v>
      </c>
      <c r="O85">
        <v>-1</v>
      </c>
    </row>
    <row r="86" spans="1:15" x14ac:dyDescent="0.2">
      <c r="A86">
        <v>84</v>
      </c>
      <c r="B86" t="s">
        <v>450</v>
      </c>
      <c r="C86" t="s">
        <v>451</v>
      </c>
      <c r="D86" t="s">
        <v>452</v>
      </c>
      <c r="E86">
        <v>4.3</v>
      </c>
      <c r="F86" t="s">
        <v>143</v>
      </c>
      <c r="G86" t="s">
        <v>144</v>
      </c>
      <c r="H86" t="s">
        <v>144</v>
      </c>
      <c r="I86" t="s">
        <v>64</v>
      </c>
      <c r="J86">
        <v>2011</v>
      </c>
      <c r="K86" t="s">
        <v>21</v>
      </c>
      <c r="L86" t="s">
        <v>145</v>
      </c>
      <c r="M86" t="s">
        <v>91</v>
      </c>
      <c r="N86" t="s">
        <v>58</v>
      </c>
      <c r="O86">
        <v>-1</v>
      </c>
    </row>
    <row r="87" spans="1:15" x14ac:dyDescent="0.2">
      <c r="A87">
        <v>85</v>
      </c>
      <c r="B87" t="s">
        <v>81</v>
      </c>
      <c r="C87" t="s">
        <v>453</v>
      </c>
      <c r="D87" t="s">
        <v>454</v>
      </c>
      <c r="E87">
        <v>1.9</v>
      </c>
      <c r="F87" t="s">
        <v>455</v>
      </c>
      <c r="G87" t="s">
        <v>122</v>
      </c>
      <c r="H87" t="s">
        <v>122</v>
      </c>
      <c r="I87" t="s">
        <v>56</v>
      </c>
      <c r="J87">
        <v>2000</v>
      </c>
      <c r="K87" t="s">
        <v>21</v>
      </c>
      <c r="L87" t="s">
        <v>124</v>
      </c>
      <c r="M87" t="s">
        <v>124</v>
      </c>
      <c r="N87" t="s">
        <v>179</v>
      </c>
      <c r="O87">
        <v>-1</v>
      </c>
    </row>
    <row r="88" spans="1:15" x14ac:dyDescent="0.2">
      <c r="A88">
        <v>86</v>
      </c>
      <c r="B88" t="s">
        <v>14</v>
      </c>
      <c r="C88" t="s">
        <v>237</v>
      </c>
      <c r="D88" t="s">
        <v>456</v>
      </c>
      <c r="E88">
        <v>3.3</v>
      </c>
      <c r="F88" t="s">
        <v>457</v>
      </c>
      <c r="G88" t="s">
        <v>102</v>
      </c>
      <c r="H88" t="s">
        <v>103</v>
      </c>
      <c r="I88" t="s">
        <v>46</v>
      </c>
      <c r="J88">
        <v>2017</v>
      </c>
      <c r="K88" t="s">
        <v>21</v>
      </c>
      <c r="L88" t="s">
        <v>22</v>
      </c>
      <c r="M88" t="s">
        <v>22</v>
      </c>
      <c r="N88" t="s">
        <v>67</v>
      </c>
      <c r="O88">
        <v>-1</v>
      </c>
    </row>
    <row r="89" spans="1:15" x14ac:dyDescent="0.2">
      <c r="A89">
        <v>87</v>
      </c>
      <c r="B89" t="s">
        <v>14</v>
      </c>
      <c r="C89" t="s">
        <v>458</v>
      </c>
      <c r="D89" t="s">
        <v>459</v>
      </c>
      <c r="E89">
        <v>4.4000000000000004</v>
      </c>
      <c r="F89" t="s">
        <v>460</v>
      </c>
      <c r="G89" t="s">
        <v>77</v>
      </c>
      <c r="H89" t="s">
        <v>461</v>
      </c>
      <c r="I89" t="s">
        <v>30</v>
      </c>
      <c r="J89">
        <v>1995</v>
      </c>
      <c r="K89" t="s">
        <v>21</v>
      </c>
      <c r="L89" t="s">
        <v>230</v>
      </c>
      <c r="M89" t="s">
        <v>91</v>
      </c>
      <c r="N89" t="s">
        <v>50</v>
      </c>
      <c r="O89" t="s">
        <v>462</v>
      </c>
    </row>
    <row r="90" spans="1:15" x14ac:dyDescent="0.2">
      <c r="A90">
        <v>88</v>
      </c>
      <c r="B90" t="s">
        <v>14</v>
      </c>
      <c r="C90" t="s">
        <v>463</v>
      </c>
      <c r="D90" t="s">
        <v>464</v>
      </c>
      <c r="E90">
        <v>3.9</v>
      </c>
      <c r="F90" t="s">
        <v>465</v>
      </c>
      <c r="G90" t="s">
        <v>96</v>
      </c>
      <c r="H90" t="s">
        <v>96</v>
      </c>
      <c r="I90" t="s">
        <v>56</v>
      </c>
      <c r="J90">
        <v>2016</v>
      </c>
      <c r="K90" t="s">
        <v>21</v>
      </c>
      <c r="L90" t="s">
        <v>32</v>
      </c>
      <c r="M90" t="s">
        <v>33</v>
      </c>
      <c r="N90" t="s">
        <v>138</v>
      </c>
      <c r="O90">
        <v>-1</v>
      </c>
    </row>
    <row r="91" spans="1:15" x14ac:dyDescent="0.2">
      <c r="A91">
        <v>89</v>
      </c>
      <c r="B91" t="s">
        <v>466</v>
      </c>
      <c r="C91" t="s">
        <v>467</v>
      </c>
      <c r="D91" t="s">
        <v>468</v>
      </c>
      <c r="E91">
        <v>4.7</v>
      </c>
      <c r="F91" t="s">
        <v>469</v>
      </c>
      <c r="G91" t="s">
        <v>470</v>
      </c>
      <c r="H91" t="s">
        <v>470</v>
      </c>
      <c r="I91" t="s">
        <v>64</v>
      </c>
      <c r="J91">
        <v>1997</v>
      </c>
      <c r="K91" t="s">
        <v>21</v>
      </c>
      <c r="L91" t="s">
        <v>57</v>
      </c>
      <c r="M91" t="s">
        <v>40</v>
      </c>
      <c r="N91" t="s">
        <v>80</v>
      </c>
      <c r="O91">
        <v>-1</v>
      </c>
    </row>
    <row r="92" spans="1:15" x14ac:dyDescent="0.2">
      <c r="A92">
        <v>90</v>
      </c>
      <c r="B92" t="s">
        <v>14</v>
      </c>
      <c r="C92" t="s">
        <v>471</v>
      </c>
      <c r="D92" t="s">
        <v>472</v>
      </c>
      <c r="E92">
        <v>4.5</v>
      </c>
      <c r="F92" t="s">
        <v>473</v>
      </c>
      <c r="G92" t="s">
        <v>474</v>
      </c>
      <c r="H92" t="s">
        <v>474</v>
      </c>
      <c r="I92" t="s">
        <v>104</v>
      </c>
      <c r="J92">
        <v>1942</v>
      </c>
      <c r="K92" t="s">
        <v>154</v>
      </c>
      <c r="L92" t="s">
        <v>22</v>
      </c>
      <c r="M92" t="s">
        <v>22</v>
      </c>
      <c r="N92" t="s">
        <v>67</v>
      </c>
      <c r="O92" t="s">
        <v>475</v>
      </c>
    </row>
    <row r="93" spans="1:15" x14ac:dyDescent="0.2">
      <c r="A93">
        <v>91</v>
      </c>
      <c r="B93" t="s">
        <v>115</v>
      </c>
      <c r="C93" t="s">
        <v>476</v>
      </c>
      <c r="D93" t="s">
        <v>477</v>
      </c>
      <c r="E93">
        <v>4.3</v>
      </c>
      <c r="F93" t="s">
        <v>478</v>
      </c>
      <c r="G93" t="s">
        <v>170</v>
      </c>
      <c r="H93" t="s">
        <v>170</v>
      </c>
      <c r="I93" t="s">
        <v>56</v>
      </c>
      <c r="J93">
        <v>2008</v>
      </c>
      <c r="K93" t="s">
        <v>21</v>
      </c>
      <c r="L93" t="s">
        <v>235</v>
      </c>
      <c r="M93" t="s">
        <v>91</v>
      </c>
      <c r="N93" t="s">
        <v>179</v>
      </c>
      <c r="O93" t="s">
        <v>479</v>
      </c>
    </row>
    <row r="94" spans="1:15" x14ac:dyDescent="0.2">
      <c r="A94">
        <v>92</v>
      </c>
      <c r="B94" t="s">
        <v>247</v>
      </c>
      <c r="C94" t="s">
        <v>480</v>
      </c>
      <c r="D94" t="s">
        <v>481</v>
      </c>
      <c r="E94">
        <v>4</v>
      </c>
      <c r="F94" t="s">
        <v>482</v>
      </c>
      <c r="G94" t="s">
        <v>483</v>
      </c>
      <c r="H94" t="s">
        <v>483</v>
      </c>
      <c r="I94" t="s">
        <v>64</v>
      </c>
      <c r="J94">
        <v>2002</v>
      </c>
      <c r="K94" t="s">
        <v>21</v>
      </c>
      <c r="L94" t="s">
        <v>79</v>
      </c>
      <c r="M94" t="s">
        <v>40</v>
      </c>
      <c r="N94" t="s">
        <v>23</v>
      </c>
      <c r="O94">
        <v>-1</v>
      </c>
    </row>
    <row r="95" spans="1:15" x14ac:dyDescent="0.2">
      <c r="A95">
        <v>93</v>
      </c>
      <c r="B95" t="s">
        <v>115</v>
      </c>
      <c r="C95" t="s">
        <v>484</v>
      </c>
      <c r="D95" t="s">
        <v>485</v>
      </c>
      <c r="E95">
        <v>4.4000000000000004</v>
      </c>
      <c r="F95" t="s">
        <v>486</v>
      </c>
      <c r="G95" t="s">
        <v>487</v>
      </c>
      <c r="H95" t="s">
        <v>487</v>
      </c>
      <c r="I95" t="s">
        <v>20</v>
      </c>
      <c r="J95">
        <v>1948</v>
      </c>
      <c r="K95" t="s">
        <v>21</v>
      </c>
      <c r="L95" t="s">
        <v>428</v>
      </c>
      <c r="M95" t="s">
        <v>40</v>
      </c>
      <c r="N95" t="s">
        <v>41</v>
      </c>
      <c r="O95">
        <v>-1</v>
      </c>
    </row>
    <row r="96" spans="1:15" x14ac:dyDescent="0.2">
      <c r="A96">
        <v>94</v>
      </c>
      <c r="B96" t="s">
        <v>106</v>
      </c>
      <c r="C96" t="s">
        <v>107</v>
      </c>
      <c r="D96" t="s">
        <v>108</v>
      </c>
      <c r="E96">
        <v>3.2</v>
      </c>
      <c r="F96" t="s">
        <v>109</v>
      </c>
      <c r="G96" t="s">
        <v>110</v>
      </c>
      <c r="H96" t="s">
        <v>111</v>
      </c>
      <c r="I96" t="s">
        <v>30</v>
      </c>
      <c r="J96">
        <v>1962</v>
      </c>
      <c r="K96" t="s">
        <v>65</v>
      </c>
      <c r="L96" t="s">
        <v>112</v>
      </c>
      <c r="M96" t="s">
        <v>98</v>
      </c>
      <c r="N96" t="s">
        <v>113</v>
      </c>
      <c r="O96" t="s">
        <v>114</v>
      </c>
    </row>
    <row r="97" spans="1:15" x14ac:dyDescent="0.2">
      <c r="A97">
        <v>95</v>
      </c>
      <c r="B97" t="s">
        <v>14</v>
      </c>
      <c r="C97" t="s">
        <v>74</v>
      </c>
      <c r="D97" t="s">
        <v>75</v>
      </c>
      <c r="E97">
        <v>3.8</v>
      </c>
      <c r="F97" t="s">
        <v>76</v>
      </c>
      <c r="G97" t="s">
        <v>77</v>
      </c>
      <c r="H97" t="s">
        <v>78</v>
      </c>
      <c r="I97" t="s">
        <v>64</v>
      </c>
      <c r="J97">
        <v>2005</v>
      </c>
      <c r="K97" t="s">
        <v>21</v>
      </c>
      <c r="L97" t="s">
        <v>79</v>
      </c>
      <c r="M97" t="s">
        <v>40</v>
      </c>
      <c r="N97" t="s">
        <v>80</v>
      </c>
      <c r="O97">
        <v>-1</v>
      </c>
    </row>
    <row r="98" spans="1:15" x14ac:dyDescent="0.2">
      <c r="A98">
        <v>96</v>
      </c>
      <c r="B98" t="s">
        <v>14</v>
      </c>
      <c r="C98" t="s">
        <v>488</v>
      </c>
      <c r="D98" t="s">
        <v>489</v>
      </c>
      <c r="E98">
        <v>4.2</v>
      </c>
      <c r="F98" t="s">
        <v>490</v>
      </c>
      <c r="G98" t="s">
        <v>491</v>
      </c>
      <c r="H98" t="s">
        <v>491</v>
      </c>
      <c r="I98" t="s">
        <v>20</v>
      </c>
      <c r="J98">
        <v>2008</v>
      </c>
      <c r="K98" t="s">
        <v>21</v>
      </c>
      <c r="L98" t="s">
        <v>145</v>
      </c>
      <c r="M98" t="s">
        <v>91</v>
      </c>
      <c r="N98" t="s">
        <v>41</v>
      </c>
      <c r="O98">
        <v>-1</v>
      </c>
    </row>
    <row r="99" spans="1:15" x14ac:dyDescent="0.2">
      <c r="A99">
        <v>97</v>
      </c>
      <c r="B99" t="s">
        <v>492</v>
      </c>
      <c r="C99" t="s">
        <v>493</v>
      </c>
      <c r="D99" t="s">
        <v>494</v>
      </c>
      <c r="E99">
        <v>4.5</v>
      </c>
      <c r="F99" t="s">
        <v>495</v>
      </c>
      <c r="G99" t="s">
        <v>333</v>
      </c>
      <c r="H99" t="s">
        <v>102</v>
      </c>
      <c r="I99" t="s">
        <v>56</v>
      </c>
      <c r="J99">
        <v>1996</v>
      </c>
      <c r="K99" t="s">
        <v>21</v>
      </c>
      <c r="L99" t="s">
        <v>230</v>
      </c>
      <c r="M99" t="s">
        <v>91</v>
      </c>
      <c r="N99" t="s">
        <v>80</v>
      </c>
      <c r="O99">
        <v>-1</v>
      </c>
    </row>
    <row r="100" spans="1:15" x14ac:dyDescent="0.2">
      <c r="A100">
        <v>98</v>
      </c>
      <c r="B100" t="s">
        <v>496</v>
      </c>
      <c r="C100">
        <v>-1</v>
      </c>
      <c r="D100" t="s">
        <v>497</v>
      </c>
      <c r="E100">
        <v>4.9000000000000004</v>
      </c>
      <c r="F100" t="s">
        <v>498</v>
      </c>
      <c r="G100" t="s">
        <v>144</v>
      </c>
      <c r="H100" t="s">
        <v>144</v>
      </c>
      <c r="I100" t="s">
        <v>56</v>
      </c>
      <c r="J100">
        <v>2018</v>
      </c>
      <c r="K100" t="s">
        <v>21</v>
      </c>
      <c r="L100" t="s">
        <v>235</v>
      </c>
      <c r="M100" t="s">
        <v>91</v>
      </c>
      <c r="N100" t="s">
        <v>58</v>
      </c>
      <c r="O100">
        <v>-1</v>
      </c>
    </row>
    <row r="101" spans="1:15" x14ac:dyDescent="0.2">
      <c r="A101">
        <v>99</v>
      </c>
      <c r="B101" t="s">
        <v>499</v>
      </c>
      <c r="C101" t="s">
        <v>500</v>
      </c>
      <c r="D101" t="s">
        <v>501</v>
      </c>
      <c r="E101">
        <v>3.5</v>
      </c>
      <c r="F101" t="s">
        <v>502</v>
      </c>
      <c r="G101" t="s">
        <v>503</v>
      </c>
      <c r="H101" t="s">
        <v>503</v>
      </c>
      <c r="I101" t="s">
        <v>56</v>
      </c>
      <c r="J101">
        <v>1999</v>
      </c>
      <c r="K101" t="s">
        <v>21</v>
      </c>
      <c r="L101" t="s">
        <v>145</v>
      </c>
      <c r="M101" t="s">
        <v>91</v>
      </c>
      <c r="N101" t="s">
        <v>58</v>
      </c>
      <c r="O101">
        <v>-1</v>
      </c>
    </row>
    <row r="102" spans="1:15" x14ac:dyDescent="0.2">
      <c r="A102">
        <v>100</v>
      </c>
      <c r="B102" t="s">
        <v>504</v>
      </c>
      <c r="C102">
        <v>-1</v>
      </c>
      <c r="D102" t="s">
        <v>505</v>
      </c>
      <c r="E102">
        <v>4.7</v>
      </c>
      <c r="F102" t="s">
        <v>506</v>
      </c>
      <c r="G102" t="s">
        <v>96</v>
      </c>
      <c r="H102" t="s">
        <v>96</v>
      </c>
      <c r="I102" t="s">
        <v>64</v>
      </c>
      <c r="J102">
        <v>2010</v>
      </c>
      <c r="K102" t="s">
        <v>21</v>
      </c>
      <c r="L102" t="s">
        <v>235</v>
      </c>
      <c r="M102" t="s">
        <v>91</v>
      </c>
      <c r="N102" t="s">
        <v>58</v>
      </c>
      <c r="O102">
        <v>-1</v>
      </c>
    </row>
    <row r="103" spans="1:15" x14ac:dyDescent="0.2">
      <c r="A103">
        <v>101</v>
      </c>
      <c r="B103" t="s">
        <v>507</v>
      </c>
      <c r="C103" t="s">
        <v>508</v>
      </c>
      <c r="D103" t="s">
        <v>509</v>
      </c>
      <c r="E103">
        <v>3.5</v>
      </c>
      <c r="F103" t="s">
        <v>510</v>
      </c>
      <c r="G103" t="s">
        <v>96</v>
      </c>
      <c r="H103" t="s">
        <v>96</v>
      </c>
      <c r="I103" t="s">
        <v>64</v>
      </c>
      <c r="J103">
        <v>1990</v>
      </c>
      <c r="K103" t="s">
        <v>65</v>
      </c>
      <c r="L103" t="s">
        <v>124</v>
      </c>
      <c r="M103" t="s">
        <v>124</v>
      </c>
      <c r="N103" t="s">
        <v>41</v>
      </c>
      <c r="O103" t="s">
        <v>511</v>
      </c>
    </row>
    <row r="104" spans="1:15" x14ac:dyDescent="0.2">
      <c r="A104">
        <v>102</v>
      </c>
      <c r="B104" t="s">
        <v>512</v>
      </c>
      <c r="C104" t="s">
        <v>99</v>
      </c>
      <c r="D104" t="s">
        <v>513</v>
      </c>
      <c r="E104">
        <v>3.9</v>
      </c>
      <c r="F104" t="s">
        <v>514</v>
      </c>
      <c r="G104" t="s">
        <v>396</v>
      </c>
      <c r="H104" t="s">
        <v>170</v>
      </c>
      <c r="I104" t="s">
        <v>104</v>
      </c>
      <c r="J104">
        <v>1968</v>
      </c>
      <c r="K104" t="s">
        <v>65</v>
      </c>
      <c r="L104" t="s">
        <v>515</v>
      </c>
      <c r="M104" t="s">
        <v>73</v>
      </c>
      <c r="N104" t="s">
        <v>67</v>
      </c>
      <c r="O104">
        <v>-1</v>
      </c>
    </row>
    <row r="105" spans="1:15" x14ac:dyDescent="0.2">
      <c r="A105">
        <v>103</v>
      </c>
      <c r="B105" t="s">
        <v>516</v>
      </c>
      <c r="C105">
        <v>-1</v>
      </c>
      <c r="D105" t="s">
        <v>517</v>
      </c>
      <c r="E105">
        <v>4</v>
      </c>
      <c r="F105" t="s">
        <v>518</v>
      </c>
      <c r="G105" t="s">
        <v>110</v>
      </c>
      <c r="H105" t="s">
        <v>519</v>
      </c>
      <c r="I105" t="s">
        <v>64</v>
      </c>
      <c r="J105">
        <v>1997</v>
      </c>
      <c r="K105" t="s">
        <v>520</v>
      </c>
      <c r="L105" t="s">
        <v>235</v>
      </c>
      <c r="M105" t="s">
        <v>91</v>
      </c>
      <c r="N105" t="s">
        <v>80</v>
      </c>
      <c r="O105">
        <v>-1</v>
      </c>
    </row>
    <row r="106" spans="1:15" x14ac:dyDescent="0.2">
      <c r="A106">
        <v>104</v>
      </c>
      <c r="B106" t="s">
        <v>521</v>
      </c>
      <c r="C106" t="s">
        <v>522</v>
      </c>
      <c r="D106" t="s">
        <v>523</v>
      </c>
      <c r="E106">
        <v>4.7</v>
      </c>
      <c r="F106" t="s">
        <v>524</v>
      </c>
      <c r="G106" t="s">
        <v>525</v>
      </c>
      <c r="H106" t="s">
        <v>526</v>
      </c>
      <c r="I106" t="s">
        <v>56</v>
      </c>
      <c r="J106">
        <v>2003</v>
      </c>
      <c r="K106" t="s">
        <v>21</v>
      </c>
      <c r="L106" t="s">
        <v>230</v>
      </c>
      <c r="M106" t="s">
        <v>91</v>
      </c>
      <c r="N106" t="s">
        <v>179</v>
      </c>
      <c r="O106">
        <v>-1</v>
      </c>
    </row>
    <row r="107" spans="1:15" x14ac:dyDescent="0.2">
      <c r="A107">
        <v>105</v>
      </c>
      <c r="B107" t="s">
        <v>527</v>
      </c>
      <c r="C107" t="s">
        <v>528</v>
      </c>
      <c r="D107" t="s">
        <v>529</v>
      </c>
      <c r="E107">
        <v>4.2</v>
      </c>
      <c r="F107" t="s">
        <v>530</v>
      </c>
      <c r="G107" t="s">
        <v>531</v>
      </c>
      <c r="H107" t="s">
        <v>396</v>
      </c>
      <c r="I107" t="s">
        <v>46</v>
      </c>
      <c r="J107">
        <v>1988</v>
      </c>
      <c r="K107" t="s">
        <v>21</v>
      </c>
      <c r="L107" t="s">
        <v>230</v>
      </c>
      <c r="M107" t="s">
        <v>91</v>
      </c>
      <c r="N107" t="s">
        <v>41</v>
      </c>
      <c r="O107">
        <v>-1</v>
      </c>
    </row>
    <row r="108" spans="1:15" x14ac:dyDescent="0.2">
      <c r="A108">
        <v>106</v>
      </c>
      <c r="B108" t="s">
        <v>267</v>
      </c>
      <c r="C108" t="s">
        <v>532</v>
      </c>
      <c r="D108" t="s">
        <v>533</v>
      </c>
      <c r="E108">
        <v>3.4</v>
      </c>
      <c r="F108" t="s">
        <v>534</v>
      </c>
      <c r="G108" t="s">
        <v>535</v>
      </c>
      <c r="H108" t="s">
        <v>536</v>
      </c>
      <c r="I108" t="s">
        <v>30</v>
      </c>
      <c r="J108">
        <v>1996</v>
      </c>
      <c r="K108" t="s">
        <v>131</v>
      </c>
      <c r="L108" t="s">
        <v>230</v>
      </c>
      <c r="M108" t="s">
        <v>91</v>
      </c>
      <c r="N108" t="s">
        <v>113</v>
      </c>
      <c r="O108" t="s">
        <v>537</v>
      </c>
    </row>
    <row r="109" spans="1:15" x14ac:dyDescent="0.2">
      <c r="A109">
        <v>107</v>
      </c>
      <c r="B109" t="s">
        <v>14</v>
      </c>
      <c r="C109" t="s">
        <v>538</v>
      </c>
      <c r="D109" t="s">
        <v>539</v>
      </c>
      <c r="E109">
        <v>3.2</v>
      </c>
      <c r="F109" t="s">
        <v>540</v>
      </c>
      <c r="G109" t="s">
        <v>541</v>
      </c>
      <c r="H109" t="s">
        <v>542</v>
      </c>
      <c r="I109" t="s">
        <v>104</v>
      </c>
      <c r="J109">
        <v>1958</v>
      </c>
      <c r="K109" t="s">
        <v>154</v>
      </c>
      <c r="L109" t="s">
        <v>543</v>
      </c>
      <c r="M109" t="s">
        <v>47</v>
      </c>
      <c r="N109" t="s">
        <v>67</v>
      </c>
      <c r="O109" t="s">
        <v>544</v>
      </c>
    </row>
    <row r="110" spans="1:15" x14ac:dyDescent="0.2">
      <c r="A110">
        <v>108</v>
      </c>
      <c r="B110" t="s">
        <v>14</v>
      </c>
      <c r="C110" t="s">
        <v>545</v>
      </c>
      <c r="D110" t="s">
        <v>546</v>
      </c>
      <c r="E110">
        <v>3.9</v>
      </c>
      <c r="F110" t="s">
        <v>436</v>
      </c>
      <c r="G110" t="s">
        <v>547</v>
      </c>
      <c r="H110" t="s">
        <v>438</v>
      </c>
      <c r="I110" t="s">
        <v>20</v>
      </c>
      <c r="J110">
        <v>2010</v>
      </c>
      <c r="K110" t="s">
        <v>21</v>
      </c>
      <c r="L110" t="s">
        <v>230</v>
      </c>
      <c r="M110" t="s">
        <v>91</v>
      </c>
      <c r="N110" t="s">
        <v>41</v>
      </c>
      <c r="O110" t="s">
        <v>439</v>
      </c>
    </row>
    <row r="111" spans="1:15" x14ac:dyDescent="0.2">
      <c r="A111">
        <v>109</v>
      </c>
      <c r="B111" t="s">
        <v>115</v>
      </c>
      <c r="C111" t="s">
        <v>548</v>
      </c>
      <c r="D111" t="s">
        <v>549</v>
      </c>
      <c r="E111">
        <v>3.1</v>
      </c>
      <c r="F111" t="s">
        <v>550</v>
      </c>
      <c r="G111" t="s">
        <v>551</v>
      </c>
      <c r="H111" t="s">
        <v>328</v>
      </c>
      <c r="I111" t="s">
        <v>46</v>
      </c>
      <c r="J111">
        <v>2001</v>
      </c>
      <c r="K111" t="s">
        <v>21</v>
      </c>
      <c r="L111" t="s">
        <v>155</v>
      </c>
      <c r="M111" t="s">
        <v>156</v>
      </c>
      <c r="N111" t="s">
        <v>34</v>
      </c>
      <c r="O111" t="s">
        <v>552</v>
      </c>
    </row>
    <row r="112" spans="1:15" x14ac:dyDescent="0.2">
      <c r="A112">
        <v>110</v>
      </c>
      <c r="B112" t="s">
        <v>290</v>
      </c>
      <c r="C112" t="s">
        <v>553</v>
      </c>
      <c r="D112" t="s">
        <v>554</v>
      </c>
      <c r="E112">
        <v>4.0999999999999996</v>
      </c>
      <c r="F112" t="s">
        <v>555</v>
      </c>
      <c r="G112" t="s">
        <v>556</v>
      </c>
      <c r="H112" t="s">
        <v>556</v>
      </c>
      <c r="I112" t="s">
        <v>263</v>
      </c>
      <c r="J112">
        <v>2007</v>
      </c>
      <c r="K112" t="s">
        <v>21</v>
      </c>
      <c r="L112" t="s">
        <v>230</v>
      </c>
      <c r="M112" t="s">
        <v>91</v>
      </c>
      <c r="N112" t="s">
        <v>58</v>
      </c>
      <c r="O112">
        <v>-1</v>
      </c>
    </row>
    <row r="113" spans="1:15" x14ac:dyDescent="0.2">
      <c r="A113">
        <v>111</v>
      </c>
      <c r="B113" t="s">
        <v>557</v>
      </c>
      <c r="C113">
        <v>-1</v>
      </c>
      <c r="D113" t="s">
        <v>558</v>
      </c>
      <c r="E113">
        <v>5</v>
      </c>
      <c r="F113" t="s">
        <v>559</v>
      </c>
      <c r="G113" t="s">
        <v>560</v>
      </c>
      <c r="H113" t="s">
        <v>560</v>
      </c>
      <c r="I113" t="s">
        <v>56</v>
      </c>
      <c r="J113">
        <v>2013</v>
      </c>
      <c r="K113" t="s">
        <v>65</v>
      </c>
      <c r="L113" t="s">
        <v>124</v>
      </c>
      <c r="M113" t="s">
        <v>124</v>
      </c>
      <c r="N113" t="s">
        <v>58</v>
      </c>
      <c r="O113">
        <v>-1</v>
      </c>
    </row>
    <row r="114" spans="1:15" x14ac:dyDescent="0.2">
      <c r="A114">
        <v>112</v>
      </c>
      <c r="B114" t="s">
        <v>14</v>
      </c>
      <c r="C114" t="s">
        <v>561</v>
      </c>
      <c r="D114" t="s">
        <v>562</v>
      </c>
      <c r="E114">
        <v>3.8</v>
      </c>
      <c r="F114" t="s">
        <v>563</v>
      </c>
      <c r="G114" t="s">
        <v>55</v>
      </c>
      <c r="H114" t="s">
        <v>55</v>
      </c>
      <c r="I114" t="s">
        <v>56</v>
      </c>
      <c r="J114">
        <v>2012</v>
      </c>
      <c r="K114" t="s">
        <v>21</v>
      </c>
      <c r="L114" t="s">
        <v>105</v>
      </c>
      <c r="M114" t="s">
        <v>40</v>
      </c>
      <c r="N114" t="s">
        <v>58</v>
      </c>
      <c r="O114">
        <v>-1</v>
      </c>
    </row>
    <row r="115" spans="1:15" x14ac:dyDescent="0.2">
      <c r="A115">
        <v>113</v>
      </c>
      <c r="B115" t="s">
        <v>14</v>
      </c>
      <c r="C115" t="s">
        <v>564</v>
      </c>
      <c r="D115" t="s">
        <v>565</v>
      </c>
      <c r="E115">
        <v>4.7</v>
      </c>
      <c r="F115" t="s">
        <v>566</v>
      </c>
      <c r="G115" t="s">
        <v>567</v>
      </c>
      <c r="H115" t="s">
        <v>567</v>
      </c>
      <c r="I115" t="s">
        <v>20</v>
      </c>
      <c r="J115">
        <v>1992</v>
      </c>
      <c r="K115" t="s">
        <v>21</v>
      </c>
      <c r="L115" t="s">
        <v>39</v>
      </c>
      <c r="M115" t="s">
        <v>40</v>
      </c>
      <c r="N115" t="s">
        <v>58</v>
      </c>
      <c r="O115" t="s">
        <v>568</v>
      </c>
    </row>
    <row r="116" spans="1:15" x14ac:dyDescent="0.2">
      <c r="A116">
        <v>114</v>
      </c>
      <c r="B116" t="s">
        <v>14</v>
      </c>
      <c r="C116">
        <v>-1</v>
      </c>
      <c r="D116" t="s">
        <v>569</v>
      </c>
      <c r="E116">
        <v>-1</v>
      </c>
      <c r="F116" t="s">
        <v>570</v>
      </c>
      <c r="G116" t="s">
        <v>571</v>
      </c>
      <c r="H116" t="s">
        <v>571</v>
      </c>
      <c r="I116" t="s">
        <v>263</v>
      </c>
      <c r="J116">
        <v>-1</v>
      </c>
      <c r="K116" t="s">
        <v>289</v>
      </c>
      <c r="L116">
        <v>-1</v>
      </c>
      <c r="M116">
        <v>-1</v>
      </c>
      <c r="N116" t="s">
        <v>58</v>
      </c>
      <c r="O116">
        <v>-1</v>
      </c>
    </row>
    <row r="117" spans="1:15" x14ac:dyDescent="0.2">
      <c r="A117">
        <v>115</v>
      </c>
      <c r="B117" t="s">
        <v>247</v>
      </c>
      <c r="C117">
        <v>-1</v>
      </c>
      <c r="D117" t="s">
        <v>572</v>
      </c>
      <c r="E117">
        <v>4.5</v>
      </c>
      <c r="F117" t="s">
        <v>573</v>
      </c>
      <c r="G117" t="s">
        <v>574</v>
      </c>
      <c r="H117" t="s">
        <v>183</v>
      </c>
      <c r="I117" t="s">
        <v>56</v>
      </c>
      <c r="J117">
        <v>1999</v>
      </c>
      <c r="K117" t="s">
        <v>21</v>
      </c>
      <c r="L117" t="s">
        <v>230</v>
      </c>
      <c r="M117" t="s">
        <v>91</v>
      </c>
      <c r="N117" t="s">
        <v>411</v>
      </c>
      <c r="O117">
        <v>-1</v>
      </c>
    </row>
    <row r="118" spans="1:15" x14ac:dyDescent="0.2">
      <c r="A118">
        <v>116</v>
      </c>
      <c r="B118" t="s">
        <v>575</v>
      </c>
      <c r="C118" t="s">
        <v>576</v>
      </c>
      <c r="D118" t="s">
        <v>577</v>
      </c>
      <c r="E118">
        <v>4.3</v>
      </c>
      <c r="F118" t="s">
        <v>578</v>
      </c>
      <c r="G118" t="s">
        <v>579</v>
      </c>
      <c r="H118" t="s">
        <v>55</v>
      </c>
      <c r="I118" t="s">
        <v>46</v>
      </c>
      <c r="J118">
        <v>2015</v>
      </c>
      <c r="K118" t="s">
        <v>131</v>
      </c>
      <c r="L118" t="s">
        <v>580</v>
      </c>
      <c r="M118" t="s">
        <v>581</v>
      </c>
      <c r="N118" t="s">
        <v>58</v>
      </c>
      <c r="O118" t="s">
        <v>582</v>
      </c>
    </row>
    <row r="119" spans="1:15" x14ac:dyDescent="0.2">
      <c r="A119">
        <v>117</v>
      </c>
      <c r="B119" t="s">
        <v>241</v>
      </c>
      <c r="C119" t="s">
        <v>583</v>
      </c>
      <c r="D119" t="s">
        <v>584</v>
      </c>
      <c r="E119">
        <v>4.2</v>
      </c>
      <c r="F119" t="s">
        <v>585</v>
      </c>
      <c r="G119" t="s">
        <v>287</v>
      </c>
      <c r="H119" t="s">
        <v>287</v>
      </c>
      <c r="I119" t="s">
        <v>46</v>
      </c>
      <c r="J119">
        <v>1935</v>
      </c>
      <c r="K119" t="s">
        <v>21</v>
      </c>
      <c r="L119" t="s">
        <v>79</v>
      </c>
      <c r="M119" t="s">
        <v>40</v>
      </c>
      <c r="N119" t="s">
        <v>58</v>
      </c>
      <c r="O119" t="s">
        <v>586</v>
      </c>
    </row>
    <row r="120" spans="1:15" x14ac:dyDescent="0.2">
      <c r="A120">
        <v>118</v>
      </c>
      <c r="B120" t="s">
        <v>247</v>
      </c>
      <c r="C120" t="s">
        <v>587</v>
      </c>
      <c r="D120" t="s">
        <v>588</v>
      </c>
      <c r="E120">
        <v>3.9</v>
      </c>
      <c r="F120" t="s">
        <v>589</v>
      </c>
      <c r="G120" t="s">
        <v>590</v>
      </c>
      <c r="H120" t="s">
        <v>591</v>
      </c>
      <c r="I120" t="s">
        <v>46</v>
      </c>
      <c r="J120">
        <v>1997</v>
      </c>
      <c r="K120" t="s">
        <v>21</v>
      </c>
      <c r="L120" t="s">
        <v>230</v>
      </c>
      <c r="M120" t="s">
        <v>91</v>
      </c>
      <c r="N120" t="s">
        <v>41</v>
      </c>
      <c r="O120" t="s">
        <v>592</v>
      </c>
    </row>
    <row r="121" spans="1:15" x14ac:dyDescent="0.2">
      <c r="A121">
        <v>119</v>
      </c>
      <c r="B121" t="s">
        <v>241</v>
      </c>
      <c r="C121" t="s">
        <v>593</v>
      </c>
      <c r="D121" t="s">
        <v>594</v>
      </c>
      <c r="E121">
        <v>3.3</v>
      </c>
      <c r="F121" t="s">
        <v>595</v>
      </c>
      <c r="G121" t="s">
        <v>596</v>
      </c>
      <c r="H121" t="s">
        <v>210</v>
      </c>
      <c r="I121" t="s">
        <v>30</v>
      </c>
      <c r="J121">
        <v>1994</v>
      </c>
      <c r="K121" t="s">
        <v>65</v>
      </c>
      <c r="L121" t="s">
        <v>597</v>
      </c>
      <c r="M121" t="s">
        <v>185</v>
      </c>
      <c r="N121" t="s">
        <v>203</v>
      </c>
      <c r="O121">
        <v>-1</v>
      </c>
    </row>
    <row r="122" spans="1:15" x14ac:dyDescent="0.2">
      <c r="A122">
        <v>120</v>
      </c>
      <c r="B122" t="s">
        <v>598</v>
      </c>
      <c r="C122" t="s">
        <v>402</v>
      </c>
      <c r="D122" t="s">
        <v>599</v>
      </c>
      <c r="E122">
        <v>4.7</v>
      </c>
      <c r="F122" t="s">
        <v>600</v>
      </c>
      <c r="G122" t="s">
        <v>601</v>
      </c>
      <c r="H122" t="s">
        <v>602</v>
      </c>
      <c r="I122" t="s">
        <v>64</v>
      </c>
      <c r="J122">
        <v>2012</v>
      </c>
      <c r="K122" t="s">
        <v>21</v>
      </c>
      <c r="L122" t="s">
        <v>235</v>
      </c>
      <c r="M122" t="s">
        <v>91</v>
      </c>
      <c r="N122" t="s">
        <v>58</v>
      </c>
      <c r="O122" t="s">
        <v>603</v>
      </c>
    </row>
    <row r="123" spans="1:15" x14ac:dyDescent="0.2">
      <c r="A123">
        <v>121</v>
      </c>
      <c r="B123" t="s">
        <v>604</v>
      </c>
      <c r="C123">
        <v>-1</v>
      </c>
      <c r="D123" t="s">
        <v>605</v>
      </c>
      <c r="E123">
        <v>-1</v>
      </c>
      <c r="F123" t="s">
        <v>606</v>
      </c>
      <c r="G123" t="s">
        <v>607</v>
      </c>
      <c r="H123" t="s">
        <v>607</v>
      </c>
      <c r="I123" t="s">
        <v>263</v>
      </c>
      <c r="J123">
        <v>-1</v>
      </c>
      <c r="K123" t="s">
        <v>289</v>
      </c>
      <c r="L123">
        <v>-1</v>
      </c>
      <c r="M123">
        <v>-1</v>
      </c>
      <c r="N123" t="s">
        <v>58</v>
      </c>
      <c r="O123">
        <v>-1</v>
      </c>
    </row>
    <row r="124" spans="1:15" x14ac:dyDescent="0.2">
      <c r="A124">
        <v>122</v>
      </c>
      <c r="B124" t="s">
        <v>608</v>
      </c>
      <c r="C124" t="s">
        <v>609</v>
      </c>
      <c r="D124" t="s">
        <v>610</v>
      </c>
      <c r="E124">
        <v>4.3</v>
      </c>
      <c r="F124" t="s">
        <v>611</v>
      </c>
      <c r="G124" t="s">
        <v>612</v>
      </c>
      <c r="H124" t="s">
        <v>612</v>
      </c>
      <c r="I124" t="s">
        <v>64</v>
      </c>
      <c r="J124">
        <v>2010</v>
      </c>
      <c r="K124" t="s">
        <v>21</v>
      </c>
      <c r="L124" t="s">
        <v>145</v>
      </c>
      <c r="M124" t="s">
        <v>91</v>
      </c>
      <c r="N124" t="s">
        <v>80</v>
      </c>
      <c r="O124">
        <v>-1</v>
      </c>
    </row>
    <row r="125" spans="1:15" x14ac:dyDescent="0.2">
      <c r="A125">
        <v>123</v>
      </c>
      <c r="B125" t="s">
        <v>81</v>
      </c>
      <c r="C125" t="s">
        <v>613</v>
      </c>
      <c r="D125" t="s">
        <v>614</v>
      </c>
      <c r="E125">
        <v>2.9</v>
      </c>
      <c r="F125" t="s">
        <v>615</v>
      </c>
      <c r="G125" t="s">
        <v>301</v>
      </c>
      <c r="H125" t="s">
        <v>301</v>
      </c>
      <c r="I125" t="s">
        <v>46</v>
      </c>
      <c r="J125">
        <v>1977</v>
      </c>
      <c r="K125" t="s">
        <v>86</v>
      </c>
      <c r="L125" t="s">
        <v>32</v>
      </c>
      <c r="M125" t="s">
        <v>33</v>
      </c>
      <c r="N125" t="s">
        <v>58</v>
      </c>
      <c r="O125" t="s">
        <v>616</v>
      </c>
    </row>
    <row r="126" spans="1:15" x14ac:dyDescent="0.2">
      <c r="A126">
        <v>124</v>
      </c>
      <c r="B126" t="s">
        <v>14</v>
      </c>
      <c r="C126" t="s">
        <v>617</v>
      </c>
      <c r="D126" t="s">
        <v>618</v>
      </c>
      <c r="E126">
        <v>4.5</v>
      </c>
      <c r="F126" t="s">
        <v>619</v>
      </c>
      <c r="G126" t="s">
        <v>96</v>
      </c>
      <c r="H126" t="s">
        <v>96</v>
      </c>
      <c r="I126" t="s">
        <v>64</v>
      </c>
      <c r="J126">
        <v>2006</v>
      </c>
      <c r="K126" t="s">
        <v>21</v>
      </c>
      <c r="L126" t="s">
        <v>235</v>
      </c>
      <c r="M126" t="s">
        <v>91</v>
      </c>
      <c r="N126" t="s">
        <v>41</v>
      </c>
      <c r="O126" t="s">
        <v>620</v>
      </c>
    </row>
    <row r="127" spans="1:15" x14ac:dyDescent="0.2">
      <c r="A127">
        <v>125</v>
      </c>
      <c r="B127" t="s">
        <v>247</v>
      </c>
      <c r="C127" t="s">
        <v>621</v>
      </c>
      <c r="D127" t="s">
        <v>622</v>
      </c>
      <c r="E127">
        <v>3.4</v>
      </c>
      <c r="F127" t="s">
        <v>623</v>
      </c>
      <c r="G127" t="s">
        <v>624</v>
      </c>
      <c r="H127" t="s">
        <v>624</v>
      </c>
      <c r="I127" t="s">
        <v>64</v>
      </c>
      <c r="J127">
        <v>2019</v>
      </c>
      <c r="K127" t="s">
        <v>21</v>
      </c>
      <c r="L127" t="s">
        <v>90</v>
      </c>
      <c r="M127" t="s">
        <v>91</v>
      </c>
      <c r="N127" t="s">
        <v>58</v>
      </c>
      <c r="O127" t="s">
        <v>625</v>
      </c>
    </row>
    <row r="128" spans="1:15" x14ac:dyDescent="0.2">
      <c r="A128">
        <v>126</v>
      </c>
      <c r="B128" t="s">
        <v>14</v>
      </c>
      <c r="C128" t="s">
        <v>119</v>
      </c>
      <c r="D128" t="s">
        <v>120</v>
      </c>
      <c r="E128">
        <v>3.7</v>
      </c>
      <c r="F128" t="s">
        <v>121</v>
      </c>
      <c r="G128" t="s">
        <v>122</v>
      </c>
      <c r="H128" t="s">
        <v>123</v>
      </c>
      <c r="I128" t="s">
        <v>30</v>
      </c>
      <c r="J128">
        <v>1781</v>
      </c>
      <c r="K128" t="s">
        <v>65</v>
      </c>
      <c r="L128" t="s">
        <v>124</v>
      </c>
      <c r="M128" t="s">
        <v>124</v>
      </c>
      <c r="N128" t="s">
        <v>113</v>
      </c>
      <c r="O128" t="s">
        <v>125</v>
      </c>
    </row>
    <row r="129" spans="1:15" x14ac:dyDescent="0.2">
      <c r="A129">
        <v>127</v>
      </c>
      <c r="B129" t="s">
        <v>14</v>
      </c>
      <c r="C129" t="s">
        <v>87</v>
      </c>
      <c r="D129" t="s">
        <v>88</v>
      </c>
      <c r="E129">
        <v>4.5999999999999996</v>
      </c>
      <c r="F129" t="s">
        <v>89</v>
      </c>
      <c r="G129" t="s">
        <v>55</v>
      </c>
      <c r="H129" t="s">
        <v>55</v>
      </c>
      <c r="I129" t="s">
        <v>56</v>
      </c>
      <c r="J129">
        <v>2009</v>
      </c>
      <c r="K129" t="s">
        <v>21</v>
      </c>
      <c r="L129" t="s">
        <v>90</v>
      </c>
      <c r="M129" t="s">
        <v>91</v>
      </c>
      <c r="N129" t="s">
        <v>41</v>
      </c>
      <c r="O129" t="s">
        <v>92</v>
      </c>
    </row>
    <row r="130" spans="1:15" x14ac:dyDescent="0.2">
      <c r="A130">
        <v>128</v>
      </c>
      <c r="B130" t="s">
        <v>14</v>
      </c>
      <c r="C130" t="s">
        <v>626</v>
      </c>
      <c r="D130" t="s">
        <v>627</v>
      </c>
      <c r="E130">
        <v>3.2</v>
      </c>
      <c r="F130" t="s">
        <v>628</v>
      </c>
      <c r="G130" t="s">
        <v>96</v>
      </c>
      <c r="H130" t="s">
        <v>96</v>
      </c>
      <c r="I130" t="s">
        <v>56</v>
      </c>
      <c r="J130">
        <v>2015</v>
      </c>
      <c r="K130" t="s">
        <v>21</v>
      </c>
      <c r="L130" t="s">
        <v>145</v>
      </c>
      <c r="M130" t="s">
        <v>91</v>
      </c>
      <c r="N130" t="s">
        <v>58</v>
      </c>
      <c r="O130">
        <v>-1</v>
      </c>
    </row>
    <row r="131" spans="1:15" x14ac:dyDescent="0.2">
      <c r="A131">
        <v>129</v>
      </c>
      <c r="B131" t="s">
        <v>247</v>
      </c>
      <c r="C131" t="s">
        <v>629</v>
      </c>
      <c r="D131" t="s">
        <v>630</v>
      </c>
      <c r="E131">
        <v>4</v>
      </c>
      <c r="F131" t="s">
        <v>631</v>
      </c>
      <c r="G131" t="s">
        <v>96</v>
      </c>
      <c r="H131" t="s">
        <v>632</v>
      </c>
      <c r="I131" t="s">
        <v>104</v>
      </c>
      <c r="J131">
        <v>1982</v>
      </c>
      <c r="K131" t="s">
        <v>65</v>
      </c>
      <c r="L131" t="s">
        <v>235</v>
      </c>
      <c r="M131" t="s">
        <v>91</v>
      </c>
      <c r="N131" t="s">
        <v>34</v>
      </c>
      <c r="O131">
        <v>-1</v>
      </c>
    </row>
    <row r="132" spans="1:15" x14ac:dyDescent="0.2">
      <c r="A132">
        <v>130</v>
      </c>
      <c r="B132" t="s">
        <v>633</v>
      </c>
      <c r="C132" t="s">
        <v>634</v>
      </c>
      <c r="D132" t="s">
        <v>635</v>
      </c>
      <c r="E132">
        <v>4.5999999999999996</v>
      </c>
      <c r="F132" t="s">
        <v>636</v>
      </c>
      <c r="G132" t="s">
        <v>637</v>
      </c>
      <c r="H132" t="s">
        <v>637</v>
      </c>
      <c r="I132" t="s">
        <v>20</v>
      </c>
      <c r="J132">
        <v>1937</v>
      </c>
      <c r="K132" t="s">
        <v>21</v>
      </c>
      <c r="L132" t="s">
        <v>638</v>
      </c>
      <c r="M132" t="s">
        <v>639</v>
      </c>
      <c r="N132" t="s">
        <v>23</v>
      </c>
      <c r="O132">
        <v>-1</v>
      </c>
    </row>
    <row r="133" spans="1:15" x14ac:dyDescent="0.2">
      <c r="A133">
        <v>131</v>
      </c>
      <c r="B133" t="s">
        <v>14</v>
      </c>
      <c r="C133" t="s">
        <v>640</v>
      </c>
      <c r="D133" t="s">
        <v>641</v>
      </c>
      <c r="E133">
        <v>2.8</v>
      </c>
      <c r="F133" t="s">
        <v>642</v>
      </c>
      <c r="G133" t="s">
        <v>643</v>
      </c>
      <c r="H133" t="s">
        <v>643</v>
      </c>
      <c r="I133" t="s">
        <v>64</v>
      </c>
      <c r="J133">
        <v>2000</v>
      </c>
      <c r="K133" t="s">
        <v>21</v>
      </c>
      <c r="L133" t="s">
        <v>32</v>
      </c>
      <c r="M133" t="s">
        <v>33</v>
      </c>
      <c r="N133" t="s">
        <v>58</v>
      </c>
      <c r="O133">
        <v>-1</v>
      </c>
    </row>
    <row r="134" spans="1:15" x14ac:dyDescent="0.2">
      <c r="A134">
        <v>132</v>
      </c>
      <c r="B134" t="s">
        <v>247</v>
      </c>
      <c r="C134" t="s">
        <v>644</v>
      </c>
      <c r="D134" t="s">
        <v>645</v>
      </c>
      <c r="E134">
        <v>4.7</v>
      </c>
      <c r="F134" t="s">
        <v>646</v>
      </c>
      <c r="G134" t="s">
        <v>647</v>
      </c>
      <c r="H134" t="s">
        <v>647</v>
      </c>
      <c r="I134" t="s">
        <v>56</v>
      </c>
      <c r="J134">
        <v>1996</v>
      </c>
      <c r="K134" t="s">
        <v>21</v>
      </c>
      <c r="L134" t="s">
        <v>79</v>
      </c>
      <c r="M134" t="s">
        <v>40</v>
      </c>
      <c r="N134" t="s">
        <v>80</v>
      </c>
      <c r="O134" t="s">
        <v>648</v>
      </c>
    </row>
    <row r="135" spans="1:15" x14ac:dyDescent="0.2">
      <c r="A135">
        <v>133</v>
      </c>
      <c r="B135" t="s">
        <v>649</v>
      </c>
      <c r="C135">
        <v>-1</v>
      </c>
      <c r="D135" t="s">
        <v>650</v>
      </c>
      <c r="E135">
        <v>4.9000000000000004</v>
      </c>
      <c r="F135" t="s">
        <v>651</v>
      </c>
      <c r="G135" t="s">
        <v>652</v>
      </c>
      <c r="H135" t="s">
        <v>652</v>
      </c>
      <c r="I135" t="s">
        <v>263</v>
      </c>
      <c r="J135">
        <v>2017</v>
      </c>
      <c r="K135" t="s">
        <v>21</v>
      </c>
      <c r="L135" t="s">
        <v>145</v>
      </c>
      <c r="M135" t="s">
        <v>91</v>
      </c>
      <c r="N135" t="s">
        <v>58</v>
      </c>
      <c r="O135">
        <v>-1</v>
      </c>
    </row>
    <row r="136" spans="1:15" x14ac:dyDescent="0.2">
      <c r="A136">
        <v>134</v>
      </c>
      <c r="B136" t="s">
        <v>653</v>
      </c>
      <c r="C136">
        <v>-1</v>
      </c>
      <c r="D136" t="s">
        <v>654</v>
      </c>
      <c r="E136">
        <v>-1</v>
      </c>
      <c r="F136" t="s">
        <v>655</v>
      </c>
      <c r="G136" t="s">
        <v>144</v>
      </c>
      <c r="H136" t="s">
        <v>144</v>
      </c>
      <c r="I136" t="s">
        <v>263</v>
      </c>
      <c r="J136">
        <v>-1</v>
      </c>
      <c r="K136" t="s">
        <v>21</v>
      </c>
      <c r="L136" t="s">
        <v>90</v>
      </c>
      <c r="M136" t="s">
        <v>91</v>
      </c>
      <c r="N136" t="s">
        <v>264</v>
      </c>
      <c r="O136">
        <v>-1</v>
      </c>
    </row>
    <row r="137" spans="1:15" x14ac:dyDescent="0.2">
      <c r="A137">
        <v>135</v>
      </c>
      <c r="B137" t="s">
        <v>656</v>
      </c>
      <c r="C137">
        <v>-1</v>
      </c>
      <c r="D137" t="s">
        <v>657</v>
      </c>
      <c r="E137">
        <v>3.1</v>
      </c>
      <c r="F137" t="s">
        <v>658</v>
      </c>
      <c r="G137" t="s">
        <v>659</v>
      </c>
      <c r="H137" t="s">
        <v>659</v>
      </c>
      <c r="I137" t="s">
        <v>56</v>
      </c>
      <c r="J137">
        <v>1988</v>
      </c>
      <c r="K137" t="s">
        <v>21</v>
      </c>
      <c r="L137" t="s">
        <v>660</v>
      </c>
      <c r="M137" t="s">
        <v>581</v>
      </c>
      <c r="N137" t="s">
        <v>23</v>
      </c>
      <c r="O137" t="s">
        <v>661</v>
      </c>
    </row>
    <row r="138" spans="1:15" x14ac:dyDescent="0.2">
      <c r="A138">
        <v>136</v>
      </c>
      <c r="B138" t="s">
        <v>662</v>
      </c>
      <c r="C138" t="s">
        <v>663</v>
      </c>
      <c r="D138" t="s">
        <v>664</v>
      </c>
      <c r="E138">
        <v>3</v>
      </c>
      <c r="F138" t="s">
        <v>665</v>
      </c>
      <c r="G138" t="s">
        <v>666</v>
      </c>
      <c r="H138" t="s">
        <v>666</v>
      </c>
      <c r="I138" t="s">
        <v>46</v>
      </c>
      <c r="J138">
        <v>1997</v>
      </c>
      <c r="K138" t="s">
        <v>154</v>
      </c>
      <c r="L138" t="s">
        <v>32</v>
      </c>
      <c r="M138" t="s">
        <v>33</v>
      </c>
      <c r="N138" t="s">
        <v>58</v>
      </c>
      <c r="O138" t="s">
        <v>667</v>
      </c>
    </row>
    <row r="139" spans="1:15" x14ac:dyDescent="0.2">
      <c r="A139">
        <v>137</v>
      </c>
      <c r="B139" t="s">
        <v>668</v>
      </c>
      <c r="C139" t="s">
        <v>669</v>
      </c>
      <c r="D139" t="s">
        <v>670</v>
      </c>
      <c r="E139">
        <v>3.2</v>
      </c>
      <c r="F139" t="s">
        <v>671</v>
      </c>
      <c r="G139" t="s">
        <v>590</v>
      </c>
      <c r="H139" t="s">
        <v>672</v>
      </c>
      <c r="I139" t="s">
        <v>46</v>
      </c>
      <c r="J139">
        <v>2000</v>
      </c>
      <c r="K139" t="s">
        <v>21</v>
      </c>
      <c r="L139" t="s">
        <v>57</v>
      </c>
      <c r="M139" t="s">
        <v>40</v>
      </c>
      <c r="N139" t="s">
        <v>67</v>
      </c>
      <c r="O139" t="s">
        <v>673</v>
      </c>
    </row>
    <row r="140" spans="1:15" x14ac:dyDescent="0.2">
      <c r="A140">
        <v>138</v>
      </c>
      <c r="B140" t="s">
        <v>14</v>
      </c>
      <c r="C140" t="s">
        <v>674</v>
      </c>
      <c r="D140" t="s">
        <v>675</v>
      </c>
      <c r="E140">
        <v>4.4000000000000004</v>
      </c>
      <c r="F140" t="s">
        <v>676</v>
      </c>
      <c r="G140" t="s">
        <v>122</v>
      </c>
      <c r="H140" t="s">
        <v>122</v>
      </c>
      <c r="I140" t="s">
        <v>64</v>
      </c>
      <c r="J140">
        <v>1999</v>
      </c>
      <c r="K140" t="s">
        <v>21</v>
      </c>
      <c r="L140" t="s">
        <v>145</v>
      </c>
      <c r="M140" t="s">
        <v>91</v>
      </c>
      <c r="N140" t="s">
        <v>58</v>
      </c>
      <c r="O140">
        <v>-1</v>
      </c>
    </row>
    <row r="141" spans="1:15" x14ac:dyDescent="0.2">
      <c r="A141">
        <v>139</v>
      </c>
      <c r="B141" t="s">
        <v>14</v>
      </c>
      <c r="C141" t="s">
        <v>677</v>
      </c>
      <c r="D141" t="s">
        <v>678</v>
      </c>
      <c r="E141">
        <v>3.5</v>
      </c>
      <c r="F141" t="s">
        <v>679</v>
      </c>
      <c r="G141" t="s">
        <v>363</v>
      </c>
      <c r="H141" t="s">
        <v>363</v>
      </c>
      <c r="I141" t="s">
        <v>46</v>
      </c>
      <c r="J141">
        <v>1878</v>
      </c>
      <c r="K141" t="s">
        <v>65</v>
      </c>
      <c r="L141" t="s">
        <v>680</v>
      </c>
      <c r="M141" t="s">
        <v>133</v>
      </c>
      <c r="N141" t="s">
        <v>50</v>
      </c>
      <c r="O141">
        <v>-1</v>
      </c>
    </row>
    <row r="142" spans="1:15" x14ac:dyDescent="0.2">
      <c r="A142">
        <v>140</v>
      </c>
      <c r="B142" t="s">
        <v>247</v>
      </c>
      <c r="C142" t="s">
        <v>681</v>
      </c>
      <c r="D142" t="s">
        <v>682</v>
      </c>
      <c r="E142">
        <v>4</v>
      </c>
      <c r="F142" t="s">
        <v>683</v>
      </c>
      <c r="G142" t="s">
        <v>287</v>
      </c>
      <c r="H142" t="s">
        <v>287</v>
      </c>
      <c r="I142" t="s">
        <v>56</v>
      </c>
      <c r="J142">
        <v>2015</v>
      </c>
      <c r="K142" t="s">
        <v>21</v>
      </c>
      <c r="L142" t="s">
        <v>90</v>
      </c>
      <c r="M142" t="s">
        <v>91</v>
      </c>
      <c r="N142" t="s">
        <v>58</v>
      </c>
      <c r="O142">
        <v>-1</v>
      </c>
    </row>
    <row r="143" spans="1:15" x14ac:dyDescent="0.2">
      <c r="A143">
        <v>141</v>
      </c>
      <c r="B143" t="s">
        <v>247</v>
      </c>
      <c r="C143" t="s">
        <v>684</v>
      </c>
      <c r="D143" t="s">
        <v>685</v>
      </c>
      <c r="E143">
        <v>4.3</v>
      </c>
      <c r="F143" t="s">
        <v>277</v>
      </c>
      <c r="G143" t="s">
        <v>170</v>
      </c>
      <c r="H143" t="s">
        <v>170</v>
      </c>
      <c r="I143" t="s">
        <v>46</v>
      </c>
      <c r="J143">
        <v>1993</v>
      </c>
      <c r="K143" t="s">
        <v>65</v>
      </c>
      <c r="L143" t="s">
        <v>66</v>
      </c>
      <c r="M143" t="s">
        <v>66</v>
      </c>
      <c r="N143" t="s">
        <v>34</v>
      </c>
      <c r="O143" t="s">
        <v>278</v>
      </c>
    </row>
    <row r="144" spans="1:15" x14ac:dyDescent="0.2">
      <c r="A144">
        <v>142</v>
      </c>
      <c r="B144" t="s">
        <v>115</v>
      </c>
      <c r="C144" t="s">
        <v>686</v>
      </c>
      <c r="D144" t="s">
        <v>687</v>
      </c>
      <c r="E144">
        <v>2.2999999999999998</v>
      </c>
      <c r="F144" t="s">
        <v>688</v>
      </c>
      <c r="G144" t="s">
        <v>29</v>
      </c>
      <c r="H144" t="s">
        <v>29</v>
      </c>
      <c r="I144" t="s">
        <v>20</v>
      </c>
      <c r="J144">
        <v>1986</v>
      </c>
      <c r="K144" t="s">
        <v>21</v>
      </c>
      <c r="L144" t="s">
        <v>105</v>
      </c>
      <c r="M144" t="s">
        <v>40</v>
      </c>
      <c r="N144" t="s">
        <v>41</v>
      </c>
      <c r="O144">
        <v>-1</v>
      </c>
    </row>
    <row r="145" spans="1:15" x14ac:dyDescent="0.2">
      <c r="A145">
        <v>143</v>
      </c>
      <c r="B145" t="s">
        <v>689</v>
      </c>
      <c r="C145" t="s">
        <v>690</v>
      </c>
      <c r="D145" t="s">
        <v>691</v>
      </c>
      <c r="E145">
        <v>4</v>
      </c>
      <c r="F145" t="s">
        <v>692</v>
      </c>
      <c r="G145" t="s">
        <v>693</v>
      </c>
      <c r="H145" t="s">
        <v>694</v>
      </c>
      <c r="I145" t="s">
        <v>56</v>
      </c>
      <c r="J145">
        <v>2000</v>
      </c>
      <c r="K145" t="s">
        <v>289</v>
      </c>
      <c r="L145" t="s">
        <v>695</v>
      </c>
      <c r="M145" t="s">
        <v>40</v>
      </c>
      <c r="N145" t="s">
        <v>80</v>
      </c>
      <c r="O145">
        <v>-1</v>
      </c>
    </row>
    <row r="146" spans="1:15" x14ac:dyDescent="0.2">
      <c r="A146">
        <v>144</v>
      </c>
      <c r="B146" t="s">
        <v>696</v>
      </c>
      <c r="C146">
        <v>-1</v>
      </c>
      <c r="D146" t="s">
        <v>697</v>
      </c>
      <c r="E146">
        <v>3.9</v>
      </c>
      <c r="F146" t="s">
        <v>181</v>
      </c>
      <c r="G146" t="s">
        <v>698</v>
      </c>
      <c r="H146" t="s">
        <v>183</v>
      </c>
      <c r="I146" t="s">
        <v>30</v>
      </c>
      <c r="J146">
        <v>1911</v>
      </c>
      <c r="K146" t="s">
        <v>21</v>
      </c>
      <c r="L146" t="s">
        <v>184</v>
      </c>
      <c r="M146" t="s">
        <v>185</v>
      </c>
      <c r="N146" t="s">
        <v>113</v>
      </c>
      <c r="O146">
        <v>-1</v>
      </c>
    </row>
    <row r="147" spans="1:15" x14ac:dyDescent="0.2">
      <c r="A147">
        <v>145</v>
      </c>
      <c r="B147" t="s">
        <v>14</v>
      </c>
      <c r="C147" t="s">
        <v>640</v>
      </c>
      <c r="D147" t="s">
        <v>699</v>
      </c>
      <c r="E147">
        <v>3.6</v>
      </c>
      <c r="F147" t="s">
        <v>700</v>
      </c>
      <c r="G147" t="s">
        <v>701</v>
      </c>
      <c r="H147" t="s">
        <v>702</v>
      </c>
      <c r="I147" t="s">
        <v>46</v>
      </c>
      <c r="J147">
        <v>1966</v>
      </c>
      <c r="K147" t="s">
        <v>21</v>
      </c>
      <c r="L147" t="s">
        <v>314</v>
      </c>
      <c r="M147" t="s">
        <v>185</v>
      </c>
      <c r="N147" t="s">
        <v>41</v>
      </c>
      <c r="O147">
        <v>-1</v>
      </c>
    </row>
    <row r="148" spans="1:15" x14ac:dyDescent="0.2">
      <c r="A148">
        <v>146</v>
      </c>
      <c r="B148" t="s">
        <v>703</v>
      </c>
      <c r="C148" t="s">
        <v>704</v>
      </c>
      <c r="D148" t="s">
        <v>705</v>
      </c>
      <c r="E148">
        <v>3.8</v>
      </c>
      <c r="F148" t="s">
        <v>706</v>
      </c>
      <c r="G148" t="s">
        <v>707</v>
      </c>
      <c r="H148" t="s">
        <v>707</v>
      </c>
      <c r="I148" t="s">
        <v>20</v>
      </c>
      <c r="J148">
        <v>2017</v>
      </c>
      <c r="K148" t="s">
        <v>21</v>
      </c>
      <c r="L148" t="s">
        <v>320</v>
      </c>
      <c r="M148" t="s">
        <v>40</v>
      </c>
      <c r="N148" t="s">
        <v>58</v>
      </c>
      <c r="O148">
        <v>-1</v>
      </c>
    </row>
    <row r="149" spans="1:15" x14ac:dyDescent="0.2">
      <c r="A149">
        <v>147</v>
      </c>
      <c r="B149" t="s">
        <v>708</v>
      </c>
      <c r="C149" t="s">
        <v>709</v>
      </c>
      <c r="D149" t="s">
        <v>710</v>
      </c>
      <c r="E149">
        <v>3.7</v>
      </c>
      <c r="F149" t="s">
        <v>293</v>
      </c>
      <c r="G149" t="s">
        <v>711</v>
      </c>
      <c r="H149" t="s">
        <v>295</v>
      </c>
      <c r="I149" t="s">
        <v>30</v>
      </c>
      <c r="J149">
        <v>1958</v>
      </c>
      <c r="K149" t="s">
        <v>65</v>
      </c>
      <c r="L149" t="s">
        <v>230</v>
      </c>
      <c r="M149" t="s">
        <v>91</v>
      </c>
      <c r="N149" t="s">
        <v>113</v>
      </c>
      <c r="O149" t="s">
        <v>296</v>
      </c>
    </row>
    <row r="150" spans="1:15" x14ac:dyDescent="0.2">
      <c r="A150">
        <v>148</v>
      </c>
      <c r="B150" t="s">
        <v>14</v>
      </c>
      <c r="C150" t="s">
        <v>712</v>
      </c>
      <c r="D150" t="s">
        <v>713</v>
      </c>
      <c r="E150">
        <v>4.4000000000000004</v>
      </c>
      <c r="F150" t="s">
        <v>714</v>
      </c>
      <c r="G150" t="s">
        <v>170</v>
      </c>
      <c r="H150" t="s">
        <v>170</v>
      </c>
      <c r="I150" t="s">
        <v>64</v>
      </c>
      <c r="J150">
        <v>2008</v>
      </c>
      <c r="K150" t="s">
        <v>21</v>
      </c>
      <c r="L150" t="s">
        <v>79</v>
      </c>
      <c r="M150" t="s">
        <v>40</v>
      </c>
      <c r="N150" t="s">
        <v>23</v>
      </c>
      <c r="O150">
        <v>-1</v>
      </c>
    </row>
    <row r="151" spans="1:15" x14ac:dyDescent="0.2">
      <c r="A151">
        <v>149</v>
      </c>
      <c r="B151" t="s">
        <v>241</v>
      </c>
      <c r="C151">
        <v>-1</v>
      </c>
      <c r="D151" t="s">
        <v>715</v>
      </c>
      <c r="E151">
        <v>3.6</v>
      </c>
      <c r="F151" t="s">
        <v>716</v>
      </c>
      <c r="G151" t="s">
        <v>96</v>
      </c>
      <c r="H151" t="s">
        <v>55</v>
      </c>
      <c r="I151" t="s">
        <v>56</v>
      </c>
      <c r="J151">
        <v>-1</v>
      </c>
      <c r="K151" t="s">
        <v>21</v>
      </c>
      <c r="L151">
        <v>-1</v>
      </c>
      <c r="M151">
        <v>-1</v>
      </c>
      <c r="N151" t="s">
        <v>58</v>
      </c>
      <c r="O151">
        <v>-1</v>
      </c>
    </row>
    <row r="152" spans="1:15" x14ac:dyDescent="0.2">
      <c r="A152">
        <v>150</v>
      </c>
      <c r="B152" t="s">
        <v>241</v>
      </c>
      <c r="C152" t="s">
        <v>717</v>
      </c>
      <c r="D152" t="s">
        <v>718</v>
      </c>
      <c r="E152">
        <v>4</v>
      </c>
      <c r="F152" t="s">
        <v>188</v>
      </c>
      <c r="G152" t="s">
        <v>103</v>
      </c>
      <c r="H152" t="s">
        <v>183</v>
      </c>
      <c r="I152" t="s">
        <v>20</v>
      </c>
      <c r="J152">
        <v>2012</v>
      </c>
      <c r="K152" t="s">
        <v>21</v>
      </c>
      <c r="L152" t="s">
        <v>145</v>
      </c>
      <c r="M152" t="s">
        <v>91</v>
      </c>
      <c r="N152" t="s">
        <v>41</v>
      </c>
      <c r="O152" t="s">
        <v>189</v>
      </c>
    </row>
    <row r="153" spans="1:15" x14ac:dyDescent="0.2">
      <c r="A153">
        <v>151</v>
      </c>
      <c r="B153" t="s">
        <v>719</v>
      </c>
      <c r="C153">
        <v>-1</v>
      </c>
      <c r="D153" t="s">
        <v>720</v>
      </c>
      <c r="E153">
        <v>3.8</v>
      </c>
      <c r="F153" t="s">
        <v>721</v>
      </c>
      <c r="G153" t="s">
        <v>333</v>
      </c>
      <c r="H153" t="s">
        <v>333</v>
      </c>
      <c r="I153" t="s">
        <v>46</v>
      </c>
      <c r="J153">
        <v>1974</v>
      </c>
      <c r="K153" t="s">
        <v>21</v>
      </c>
      <c r="L153" t="s">
        <v>22</v>
      </c>
      <c r="M153" t="s">
        <v>22</v>
      </c>
      <c r="N153" t="s">
        <v>41</v>
      </c>
      <c r="O153">
        <v>-1</v>
      </c>
    </row>
    <row r="154" spans="1:15" x14ac:dyDescent="0.2">
      <c r="A154">
        <v>152</v>
      </c>
      <c r="B154" t="s">
        <v>14</v>
      </c>
      <c r="C154" t="s">
        <v>99</v>
      </c>
      <c r="D154" t="s">
        <v>722</v>
      </c>
      <c r="E154">
        <v>3.2</v>
      </c>
      <c r="F154" t="s">
        <v>723</v>
      </c>
      <c r="G154" t="s">
        <v>724</v>
      </c>
      <c r="H154" t="s">
        <v>724</v>
      </c>
      <c r="I154" t="s">
        <v>46</v>
      </c>
      <c r="J154">
        <v>1958</v>
      </c>
      <c r="K154" t="s">
        <v>21</v>
      </c>
      <c r="L154" t="s">
        <v>725</v>
      </c>
      <c r="M154" t="s">
        <v>73</v>
      </c>
      <c r="N154" t="s">
        <v>41</v>
      </c>
      <c r="O154" t="s">
        <v>726</v>
      </c>
    </row>
    <row r="155" spans="1:15" x14ac:dyDescent="0.2">
      <c r="A155">
        <v>153</v>
      </c>
      <c r="B155" t="s">
        <v>727</v>
      </c>
      <c r="C155" t="s">
        <v>728</v>
      </c>
      <c r="D155" t="s">
        <v>729</v>
      </c>
      <c r="E155">
        <v>2.9</v>
      </c>
      <c r="F155" t="s">
        <v>730</v>
      </c>
      <c r="G155" t="s">
        <v>731</v>
      </c>
      <c r="H155" t="s">
        <v>732</v>
      </c>
      <c r="I155" t="s">
        <v>46</v>
      </c>
      <c r="J155">
        <v>1971</v>
      </c>
      <c r="K155" t="s">
        <v>21</v>
      </c>
      <c r="L155" t="s">
        <v>273</v>
      </c>
      <c r="M155" t="s">
        <v>185</v>
      </c>
      <c r="N155" t="s">
        <v>67</v>
      </c>
      <c r="O155" t="s">
        <v>733</v>
      </c>
    </row>
    <row r="156" spans="1:15" x14ac:dyDescent="0.2">
      <c r="A156">
        <v>154</v>
      </c>
      <c r="B156" t="s">
        <v>734</v>
      </c>
      <c r="C156" t="s">
        <v>735</v>
      </c>
      <c r="D156" t="s">
        <v>736</v>
      </c>
      <c r="E156">
        <v>3.8</v>
      </c>
      <c r="F156" t="s">
        <v>737</v>
      </c>
      <c r="G156" t="s">
        <v>738</v>
      </c>
      <c r="H156" t="s">
        <v>632</v>
      </c>
      <c r="I156" t="s">
        <v>46</v>
      </c>
      <c r="J156">
        <v>1997</v>
      </c>
      <c r="K156" t="s">
        <v>65</v>
      </c>
      <c r="L156" t="s">
        <v>124</v>
      </c>
      <c r="M156" t="s">
        <v>124</v>
      </c>
      <c r="N156" t="s">
        <v>50</v>
      </c>
      <c r="O156" t="s">
        <v>739</v>
      </c>
    </row>
    <row r="157" spans="1:15" x14ac:dyDescent="0.2">
      <c r="A157">
        <v>155</v>
      </c>
      <c r="B157" t="s">
        <v>115</v>
      </c>
      <c r="C157">
        <v>-1</v>
      </c>
      <c r="D157" t="s">
        <v>740</v>
      </c>
      <c r="E157">
        <v>4.5</v>
      </c>
      <c r="F157" t="s">
        <v>741</v>
      </c>
      <c r="G157" t="s">
        <v>438</v>
      </c>
      <c r="H157" t="s">
        <v>287</v>
      </c>
      <c r="I157" t="s">
        <v>263</v>
      </c>
      <c r="J157">
        <v>2017</v>
      </c>
      <c r="K157" t="s">
        <v>21</v>
      </c>
      <c r="L157" t="s">
        <v>230</v>
      </c>
      <c r="M157" t="s">
        <v>91</v>
      </c>
      <c r="N157" t="s">
        <v>58</v>
      </c>
      <c r="O157">
        <v>-1</v>
      </c>
    </row>
    <row r="158" spans="1:15" x14ac:dyDescent="0.2">
      <c r="A158">
        <v>156</v>
      </c>
      <c r="B158" t="s">
        <v>496</v>
      </c>
      <c r="C158" t="s">
        <v>742</v>
      </c>
      <c r="D158" t="s">
        <v>743</v>
      </c>
      <c r="E158">
        <v>4.3</v>
      </c>
      <c r="F158" t="s">
        <v>744</v>
      </c>
      <c r="G158" t="s">
        <v>745</v>
      </c>
      <c r="H158" t="s">
        <v>745</v>
      </c>
      <c r="I158" t="s">
        <v>263</v>
      </c>
      <c r="J158">
        <v>2007</v>
      </c>
      <c r="K158" t="s">
        <v>21</v>
      </c>
      <c r="L158" t="s">
        <v>22</v>
      </c>
      <c r="M158" t="s">
        <v>22</v>
      </c>
      <c r="N158" t="s">
        <v>58</v>
      </c>
      <c r="O158">
        <v>-1</v>
      </c>
    </row>
    <row r="159" spans="1:15" x14ac:dyDescent="0.2">
      <c r="A159">
        <v>157</v>
      </c>
      <c r="B159" t="s">
        <v>746</v>
      </c>
      <c r="C159" t="s">
        <v>747</v>
      </c>
      <c r="D159" t="s">
        <v>748</v>
      </c>
      <c r="E159">
        <v>3.4</v>
      </c>
      <c r="F159" t="s">
        <v>749</v>
      </c>
      <c r="G159" t="s">
        <v>55</v>
      </c>
      <c r="H159" t="s">
        <v>319</v>
      </c>
      <c r="I159" t="s">
        <v>46</v>
      </c>
      <c r="J159">
        <v>1943</v>
      </c>
      <c r="K159" t="s">
        <v>21</v>
      </c>
      <c r="L159" t="s">
        <v>79</v>
      </c>
      <c r="M159" t="s">
        <v>40</v>
      </c>
      <c r="N159" t="s">
        <v>41</v>
      </c>
      <c r="O159" t="s">
        <v>750</v>
      </c>
    </row>
    <row r="160" spans="1:15" x14ac:dyDescent="0.2">
      <c r="A160">
        <v>158</v>
      </c>
      <c r="B160" t="s">
        <v>14</v>
      </c>
      <c r="C160" t="s">
        <v>99</v>
      </c>
      <c r="D160" t="s">
        <v>100</v>
      </c>
      <c r="E160">
        <v>4.0999999999999996</v>
      </c>
      <c r="F160" t="s">
        <v>101</v>
      </c>
      <c r="G160" t="s">
        <v>102</v>
      </c>
      <c r="H160" t="s">
        <v>103</v>
      </c>
      <c r="I160" t="s">
        <v>104</v>
      </c>
      <c r="J160">
        <v>1968</v>
      </c>
      <c r="K160" t="s">
        <v>65</v>
      </c>
      <c r="L160" t="s">
        <v>105</v>
      </c>
      <c r="M160" t="s">
        <v>40</v>
      </c>
      <c r="N160" t="s">
        <v>67</v>
      </c>
      <c r="O160">
        <v>-1</v>
      </c>
    </row>
    <row r="161" spans="1:15" x14ac:dyDescent="0.2">
      <c r="A161">
        <v>159</v>
      </c>
      <c r="B161" t="s">
        <v>140</v>
      </c>
      <c r="C161" t="s">
        <v>141</v>
      </c>
      <c r="D161" t="s">
        <v>142</v>
      </c>
      <c r="E161">
        <v>4.3</v>
      </c>
      <c r="F161" t="s">
        <v>143</v>
      </c>
      <c r="G161" t="s">
        <v>144</v>
      </c>
      <c r="H161" t="s">
        <v>144</v>
      </c>
      <c r="I161" t="s">
        <v>64</v>
      </c>
      <c r="J161">
        <v>2011</v>
      </c>
      <c r="K161" t="s">
        <v>21</v>
      </c>
      <c r="L161" t="s">
        <v>145</v>
      </c>
      <c r="M161" t="s">
        <v>91</v>
      </c>
      <c r="N161" t="s">
        <v>58</v>
      </c>
      <c r="O161">
        <v>-1</v>
      </c>
    </row>
    <row r="162" spans="1:15" x14ac:dyDescent="0.2">
      <c r="A162">
        <v>160</v>
      </c>
      <c r="B162" t="s">
        <v>751</v>
      </c>
      <c r="C162">
        <v>-1</v>
      </c>
      <c r="D162" t="s">
        <v>752</v>
      </c>
      <c r="E162">
        <v>4.0999999999999996</v>
      </c>
      <c r="F162" t="s">
        <v>753</v>
      </c>
      <c r="G162" t="s">
        <v>754</v>
      </c>
      <c r="H162" t="s">
        <v>754</v>
      </c>
      <c r="I162" t="s">
        <v>64</v>
      </c>
      <c r="J162">
        <v>2008</v>
      </c>
      <c r="K162" t="s">
        <v>65</v>
      </c>
      <c r="L162" t="s">
        <v>124</v>
      </c>
      <c r="M162" t="s">
        <v>124</v>
      </c>
      <c r="N162" t="s">
        <v>58</v>
      </c>
      <c r="O162">
        <v>-1</v>
      </c>
    </row>
    <row r="163" spans="1:15" x14ac:dyDescent="0.2">
      <c r="A163">
        <v>161</v>
      </c>
      <c r="B163" t="s">
        <v>247</v>
      </c>
      <c r="C163" t="s">
        <v>755</v>
      </c>
      <c r="D163" t="s">
        <v>756</v>
      </c>
      <c r="E163">
        <v>5</v>
      </c>
      <c r="F163" t="s">
        <v>757</v>
      </c>
      <c r="G163" t="s">
        <v>758</v>
      </c>
      <c r="H163" t="s">
        <v>438</v>
      </c>
      <c r="I163" t="s">
        <v>56</v>
      </c>
      <c r="J163">
        <v>2017</v>
      </c>
      <c r="K163" t="s">
        <v>21</v>
      </c>
      <c r="L163" t="s">
        <v>230</v>
      </c>
      <c r="M163" t="s">
        <v>91</v>
      </c>
      <c r="N163" t="s">
        <v>58</v>
      </c>
      <c r="O163">
        <v>-1</v>
      </c>
    </row>
    <row r="164" spans="1:15" x14ac:dyDescent="0.2">
      <c r="A164">
        <v>162</v>
      </c>
      <c r="B164" t="s">
        <v>247</v>
      </c>
      <c r="C164" t="s">
        <v>759</v>
      </c>
      <c r="D164" t="s">
        <v>760</v>
      </c>
      <c r="E164">
        <v>4.3</v>
      </c>
      <c r="F164" t="s">
        <v>478</v>
      </c>
      <c r="G164" t="s">
        <v>170</v>
      </c>
      <c r="H164" t="s">
        <v>170</v>
      </c>
      <c r="I164" t="s">
        <v>56</v>
      </c>
      <c r="J164">
        <v>2008</v>
      </c>
      <c r="K164" t="s">
        <v>21</v>
      </c>
      <c r="L164" t="s">
        <v>235</v>
      </c>
      <c r="M164" t="s">
        <v>91</v>
      </c>
      <c r="N164" t="s">
        <v>179</v>
      </c>
      <c r="O164" t="s">
        <v>479</v>
      </c>
    </row>
    <row r="165" spans="1:15" x14ac:dyDescent="0.2">
      <c r="A165">
        <v>163</v>
      </c>
      <c r="B165" t="s">
        <v>247</v>
      </c>
      <c r="C165">
        <v>-1</v>
      </c>
      <c r="D165" t="s">
        <v>761</v>
      </c>
      <c r="E165">
        <v>4</v>
      </c>
      <c r="F165" t="s">
        <v>762</v>
      </c>
      <c r="G165" t="s">
        <v>763</v>
      </c>
      <c r="H165" t="s">
        <v>763</v>
      </c>
      <c r="I165" t="s">
        <v>64</v>
      </c>
      <c r="J165">
        <v>-1</v>
      </c>
      <c r="K165" t="s">
        <v>21</v>
      </c>
      <c r="L165" t="s">
        <v>124</v>
      </c>
      <c r="M165" t="s">
        <v>124</v>
      </c>
      <c r="N165" t="s">
        <v>41</v>
      </c>
      <c r="O165" t="s">
        <v>764</v>
      </c>
    </row>
    <row r="166" spans="1:15" x14ac:dyDescent="0.2">
      <c r="A166">
        <v>164</v>
      </c>
      <c r="B166" t="s">
        <v>765</v>
      </c>
      <c r="C166" t="s">
        <v>766</v>
      </c>
      <c r="D166" t="s">
        <v>767</v>
      </c>
      <c r="E166">
        <v>3.7</v>
      </c>
      <c r="F166" t="s">
        <v>768</v>
      </c>
      <c r="G166" t="s">
        <v>153</v>
      </c>
      <c r="H166" t="s">
        <v>153</v>
      </c>
      <c r="I166" t="s">
        <v>64</v>
      </c>
      <c r="J166">
        <v>2011</v>
      </c>
      <c r="K166" t="s">
        <v>21</v>
      </c>
      <c r="L166" t="s">
        <v>769</v>
      </c>
      <c r="M166" t="s">
        <v>770</v>
      </c>
      <c r="N166" t="s">
        <v>58</v>
      </c>
      <c r="O166">
        <v>-1</v>
      </c>
    </row>
    <row r="167" spans="1:15" x14ac:dyDescent="0.2">
      <c r="A167">
        <v>165</v>
      </c>
      <c r="B167" t="s">
        <v>771</v>
      </c>
      <c r="C167">
        <v>-1</v>
      </c>
      <c r="D167" t="s">
        <v>772</v>
      </c>
      <c r="E167">
        <v>5</v>
      </c>
      <c r="F167" t="s">
        <v>559</v>
      </c>
      <c r="G167" t="s">
        <v>560</v>
      </c>
      <c r="H167" t="s">
        <v>560</v>
      </c>
      <c r="I167" t="s">
        <v>56</v>
      </c>
      <c r="J167">
        <v>2013</v>
      </c>
      <c r="K167" t="s">
        <v>65</v>
      </c>
      <c r="L167" t="s">
        <v>124</v>
      </c>
      <c r="M167" t="s">
        <v>124</v>
      </c>
      <c r="N167" t="s">
        <v>58</v>
      </c>
      <c r="O167">
        <v>-1</v>
      </c>
    </row>
    <row r="168" spans="1:15" x14ac:dyDescent="0.2">
      <c r="A168">
        <v>166</v>
      </c>
      <c r="B168" t="s">
        <v>773</v>
      </c>
      <c r="C168" t="s">
        <v>774</v>
      </c>
      <c r="D168" t="s">
        <v>775</v>
      </c>
      <c r="E168">
        <v>4.2</v>
      </c>
      <c r="F168" t="s">
        <v>776</v>
      </c>
      <c r="G168" t="s">
        <v>777</v>
      </c>
      <c r="H168" t="s">
        <v>778</v>
      </c>
      <c r="I168" t="s">
        <v>30</v>
      </c>
      <c r="J168">
        <v>-1</v>
      </c>
      <c r="K168" t="s">
        <v>154</v>
      </c>
      <c r="L168" t="s">
        <v>779</v>
      </c>
      <c r="M168" t="s">
        <v>780</v>
      </c>
      <c r="N168" t="s">
        <v>58</v>
      </c>
      <c r="O168">
        <v>-1</v>
      </c>
    </row>
    <row r="169" spans="1:15" x14ac:dyDescent="0.2">
      <c r="A169">
        <v>167</v>
      </c>
      <c r="B169" t="s">
        <v>781</v>
      </c>
      <c r="C169" t="s">
        <v>782</v>
      </c>
      <c r="D169" t="s">
        <v>783</v>
      </c>
      <c r="E169">
        <v>4.3</v>
      </c>
      <c r="F169" t="s">
        <v>784</v>
      </c>
      <c r="G169" t="s">
        <v>96</v>
      </c>
      <c r="H169" t="s">
        <v>96</v>
      </c>
      <c r="I169" t="s">
        <v>56</v>
      </c>
      <c r="J169">
        <v>2013</v>
      </c>
      <c r="K169" t="s">
        <v>21</v>
      </c>
      <c r="L169" t="s">
        <v>66</v>
      </c>
      <c r="M169" t="s">
        <v>66</v>
      </c>
      <c r="N169" t="s">
        <v>58</v>
      </c>
      <c r="O169" t="s">
        <v>785</v>
      </c>
    </row>
    <row r="170" spans="1:15" x14ac:dyDescent="0.2">
      <c r="A170">
        <v>168</v>
      </c>
      <c r="B170" t="s">
        <v>786</v>
      </c>
      <c r="C170" t="s">
        <v>787</v>
      </c>
      <c r="D170" t="s">
        <v>788</v>
      </c>
      <c r="E170">
        <v>2.6</v>
      </c>
      <c r="F170" t="s">
        <v>789</v>
      </c>
      <c r="G170" t="s">
        <v>443</v>
      </c>
      <c r="H170" t="s">
        <v>443</v>
      </c>
      <c r="I170" t="s">
        <v>20</v>
      </c>
      <c r="J170">
        <v>1984</v>
      </c>
      <c r="K170" t="s">
        <v>790</v>
      </c>
      <c r="L170" t="s">
        <v>791</v>
      </c>
      <c r="M170" t="s">
        <v>581</v>
      </c>
      <c r="N170" t="s">
        <v>58</v>
      </c>
      <c r="O170">
        <v>-1</v>
      </c>
    </row>
    <row r="171" spans="1:15" x14ac:dyDescent="0.2">
      <c r="A171">
        <v>169</v>
      </c>
      <c r="B171" t="s">
        <v>792</v>
      </c>
      <c r="C171" t="s">
        <v>376</v>
      </c>
      <c r="D171" t="s">
        <v>793</v>
      </c>
      <c r="E171">
        <v>3.8</v>
      </c>
      <c r="F171" t="s">
        <v>44</v>
      </c>
      <c r="G171" t="s">
        <v>45</v>
      </c>
      <c r="H171" t="s">
        <v>45</v>
      </c>
      <c r="I171" t="s">
        <v>46</v>
      </c>
      <c r="J171">
        <v>1965</v>
      </c>
      <c r="K171" t="s">
        <v>47</v>
      </c>
      <c r="L171" t="s">
        <v>48</v>
      </c>
      <c r="M171" t="s">
        <v>49</v>
      </c>
      <c r="N171" t="s">
        <v>50</v>
      </c>
      <c r="O171" t="s">
        <v>51</v>
      </c>
    </row>
    <row r="172" spans="1:15" x14ac:dyDescent="0.2">
      <c r="A172">
        <v>170</v>
      </c>
      <c r="B172" t="s">
        <v>247</v>
      </c>
      <c r="C172" t="s">
        <v>480</v>
      </c>
      <c r="D172" t="s">
        <v>794</v>
      </c>
      <c r="E172">
        <v>3.9</v>
      </c>
      <c r="F172" t="s">
        <v>795</v>
      </c>
      <c r="G172" t="s">
        <v>287</v>
      </c>
      <c r="H172" t="s">
        <v>78</v>
      </c>
      <c r="I172" t="s">
        <v>30</v>
      </c>
      <c r="J172">
        <v>2000</v>
      </c>
      <c r="K172" t="s">
        <v>21</v>
      </c>
      <c r="L172" t="s">
        <v>230</v>
      </c>
      <c r="M172" t="s">
        <v>91</v>
      </c>
      <c r="N172" t="s">
        <v>34</v>
      </c>
      <c r="O172" t="s">
        <v>796</v>
      </c>
    </row>
    <row r="173" spans="1:15" x14ac:dyDescent="0.2">
      <c r="A173">
        <v>171</v>
      </c>
      <c r="B173" t="s">
        <v>797</v>
      </c>
      <c r="C173" t="s">
        <v>798</v>
      </c>
      <c r="D173" t="s">
        <v>452</v>
      </c>
      <c r="E173">
        <v>4.3</v>
      </c>
      <c r="F173" t="s">
        <v>143</v>
      </c>
      <c r="G173" t="s">
        <v>170</v>
      </c>
      <c r="H173" t="s">
        <v>144</v>
      </c>
      <c r="I173" t="s">
        <v>64</v>
      </c>
      <c r="J173">
        <v>2011</v>
      </c>
      <c r="K173" t="s">
        <v>21</v>
      </c>
      <c r="L173" t="s">
        <v>145</v>
      </c>
      <c r="M173" t="s">
        <v>91</v>
      </c>
      <c r="N173" t="s">
        <v>58</v>
      </c>
      <c r="O173">
        <v>-1</v>
      </c>
    </row>
    <row r="174" spans="1:15" x14ac:dyDescent="0.2">
      <c r="A174">
        <v>172</v>
      </c>
      <c r="B174" t="s">
        <v>290</v>
      </c>
      <c r="C174" t="s">
        <v>799</v>
      </c>
      <c r="D174" t="s">
        <v>800</v>
      </c>
      <c r="E174">
        <v>3.8</v>
      </c>
      <c r="F174" t="s">
        <v>801</v>
      </c>
      <c r="G174" t="s">
        <v>363</v>
      </c>
      <c r="H174" t="s">
        <v>363</v>
      </c>
      <c r="I174" t="s">
        <v>64</v>
      </c>
      <c r="J174">
        <v>1987</v>
      </c>
      <c r="K174" t="s">
        <v>21</v>
      </c>
      <c r="L174" t="s">
        <v>57</v>
      </c>
      <c r="M174" t="s">
        <v>40</v>
      </c>
      <c r="N174" t="s">
        <v>41</v>
      </c>
      <c r="O174" t="s">
        <v>802</v>
      </c>
    </row>
    <row r="175" spans="1:15" x14ac:dyDescent="0.2">
      <c r="A175">
        <v>173</v>
      </c>
      <c r="B175" t="s">
        <v>803</v>
      </c>
      <c r="C175">
        <v>-1</v>
      </c>
      <c r="D175" t="s">
        <v>804</v>
      </c>
      <c r="E175">
        <v>4.0999999999999996</v>
      </c>
      <c r="F175" t="s">
        <v>805</v>
      </c>
      <c r="G175" t="s">
        <v>110</v>
      </c>
      <c r="H175" t="s">
        <v>806</v>
      </c>
      <c r="I175" t="s">
        <v>104</v>
      </c>
      <c r="J175">
        <v>1988</v>
      </c>
      <c r="K175" t="s">
        <v>65</v>
      </c>
      <c r="L175" t="s">
        <v>145</v>
      </c>
      <c r="M175" t="s">
        <v>91</v>
      </c>
      <c r="N175" t="s">
        <v>203</v>
      </c>
      <c r="O175" t="s">
        <v>807</v>
      </c>
    </row>
    <row r="176" spans="1:15" x14ac:dyDescent="0.2">
      <c r="A176">
        <v>174</v>
      </c>
      <c r="B176" t="s">
        <v>808</v>
      </c>
      <c r="C176" t="s">
        <v>809</v>
      </c>
      <c r="D176" t="s">
        <v>810</v>
      </c>
      <c r="E176">
        <v>3.8</v>
      </c>
      <c r="F176" t="s">
        <v>811</v>
      </c>
      <c r="G176" t="s">
        <v>812</v>
      </c>
      <c r="H176" t="s">
        <v>812</v>
      </c>
      <c r="I176" t="s">
        <v>104</v>
      </c>
      <c r="J176">
        <v>1945</v>
      </c>
      <c r="K176" t="s">
        <v>154</v>
      </c>
      <c r="L176" t="s">
        <v>155</v>
      </c>
      <c r="M176" t="s">
        <v>156</v>
      </c>
      <c r="N176" t="s">
        <v>203</v>
      </c>
      <c r="O176">
        <v>-1</v>
      </c>
    </row>
    <row r="177" spans="1:15" x14ac:dyDescent="0.2">
      <c r="A177">
        <v>175</v>
      </c>
      <c r="B177" t="s">
        <v>813</v>
      </c>
      <c r="C177" t="s">
        <v>814</v>
      </c>
      <c r="D177" t="s">
        <v>815</v>
      </c>
      <c r="E177">
        <v>3.8</v>
      </c>
      <c r="F177" t="s">
        <v>44</v>
      </c>
      <c r="G177" t="s">
        <v>45</v>
      </c>
      <c r="H177" t="s">
        <v>45</v>
      </c>
      <c r="I177" t="s">
        <v>46</v>
      </c>
      <c r="J177">
        <v>1965</v>
      </c>
      <c r="K177" t="s">
        <v>47</v>
      </c>
      <c r="L177" t="s">
        <v>48</v>
      </c>
      <c r="M177" t="s">
        <v>49</v>
      </c>
      <c r="N177" t="s">
        <v>50</v>
      </c>
      <c r="O177" t="s">
        <v>51</v>
      </c>
    </row>
    <row r="178" spans="1:15" x14ac:dyDescent="0.2">
      <c r="A178">
        <v>176</v>
      </c>
      <c r="B178" t="s">
        <v>816</v>
      </c>
      <c r="C178">
        <v>-1</v>
      </c>
      <c r="D178" t="s">
        <v>817</v>
      </c>
      <c r="E178">
        <v>5</v>
      </c>
      <c r="F178" t="s">
        <v>559</v>
      </c>
      <c r="G178" t="s">
        <v>818</v>
      </c>
      <c r="H178" t="s">
        <v>560</v>
      </c>
      <c r="I178" t="s">
        <v>56</v>
      </c>
      <c r="J178">
        <v>2013</v>
      </c>
      <c r="K178" t="s">
        <v>65</v>
      </c>
      <c r="L178" t="s">
        <v>124</v>
      </c>
      <c r="M178" t="s">
        <v>124</v>
      </c>
      <c r="N178" t="s">
        <v>58</v>
      </c>
      <c r="O178">
        <v>-1</v>
      </c>
    </row>
    <row r="179" spans="1:15" x14ac:dyDescent="0.2">
      <c r="A179">
        <v>177</v>
      </c>
      <c r="B179" t="s">
        <v>608</v>
      </c>
      <c r="C179" t="s">
        <v>819</v>
      </c>
      <c r="D179" t="s">
        <v>820</v>
      </c>
      <c r="E179">
        <v>4.8</v>
      </c>
      <c r="F179" t="s">
        <v>37</v>
      </c>
      <c r="G179" t="s">
        <v>38</v>
      </c>
      <c r="H179" t="s">
        <v>38</v>
      </c>
      <c r="I179" t="s">
        <v>20</v>
      </c>
      <c r="J179">
        <v>2010</v>
      </c>
      <c r="K179" t="s">
        <v>21</v>
      </c>
      <c r="L179" t="s">
        <v>39</v>
      </c>
      <c r="M179" t="s">
        <v>40</v>
      </c>
      <c r="N179" t="s">
        <v>41</v>
      </c>
      <c r="O179">
        <v>-1</v>
      </c>
    </row>
    <row r="180" spans="1:15" x14ac:dyDescent="0.2">
      <c r="A180">
        <v>178</v>
      </c>
      <c r="B180" t="s">
        <v>821</v>
      </c>
      <c r="C180" t="s">
        <v>822</v>
      </c>
      <c r="D180" t="s">
        <v>823</v>
      </c>
      <c r="E180">
        <v>4.4000000000000004</v>
      </c>
      <c r="F180" t="s">
        <v>824</v>
      </c>
      <c r="G180" t="s">
        <v>421</v>
      </c>
      <c r="H180" t="s">
        <v>421</v>
      </c>
      <c r="I180" t="s">
        <v>56</v>
      </c>
      <c r="J180">
        <v>2008</v>
      </c>
      <c r="K180" t="s">
        <v>21</v>
      </c>
      <c r="L180" t="s">
        <v>79</v>
      </c>
      <c r="M180" t="s">
        <v>40</v>
      </c>
      <c r="N180" t="s">
        <v>58</v>
      </c>
      <c r="O180">
        <v>-1</v>
      </c>
    </row>
    <row r="181" spans="1:15" x14ac:dyDescent="0.2">
      <c r="A181">
        <v>179</v>
      </c>
      <c r="B181" t="s">
        <v>247</v>
      </c>
      <c r="C181" t="s">
        <v>825</v>
      </c>
      <c r="D181" t="s">
        <v>826</v>
      </c>
      <c r="E181">
        <v>3.9</v>
      </c>
      <c r="F181" t="s">
        <v>827</v>
      </c>
      <c r="G181" t="s">
        <v>122</v>
      </c>
      <c r="H181" t="s">
        <v>122</v>
      </c>
      <c r="I181" t="s">
        <v>56</v>
      </c>
      <c r="J181">
        <v>2005</v>
      </c>
      <c r="K181" t="s">
        <v>21</v>
      </c>
      <c r="L181" t="s">
        <v>90</v>
      </c>
      <c r="M181" t="s">
        <v>91</v>
      </c>
      <c r="N181" t="s">
        <v>58</v>
      </c>
      <c r="O181">
        <v>-1</v>
      </c>
    </row>
    <row r="182" spans="1:15" x14ac:dyDescent="0.2">
      <c r="A182">
        <v>180</v>
      </c>
      <c r="B182" t="s">
        <v>828</v>
      </c>
      <c r="C182" t="s">
        <v>829</v>
      </c>
      <c r="D182" t="s">
        <v>830</v>
      </c>
      <c r="E182">
        <v>3.4</v>
      </c>
      <c r="F182" t="s">
        <v>831</v>
      </c>
      <c r="G182" t="s">
        <v>832</v>
      </c>
      <c r="H182" t="s">
        <v>832</v>
      </c>
      <c r="I182" t="s">
        <v>46</v>
      </c>
      <c r="J182">
        <v>1846</v>
      </c>
      <c r="K182" t="s">
        <v>65</v>
      </c>
      <c r="L182" t="s">
        <v>273</v>
      </c>
      <c r="M182" t="s">
        <v>185</v>
      </c>
      <c r="N182" t="s">
        <v>34</v>
      </c>
      <c r="O182">
        <v>-1</v>
      </c>
    </row>
    <row r="183" spans="1:15" x14ac:dyDescent="0.2">
      <c r="A183">
        <v>181</v>
      </c>
      <c r="B183" t="s">
        <v>290</v>
      </c>
      <c r="C183" t="s">
        <v>833</v>
      </c>
      <c r="D183" t="s">
        <v>834</v>
      </c>
      <c r="E183">
        <v>3.6</v>
      </c>
      <c r="F183" t="s">
        <v>835</v>
      </c>
      <c r="G183" t="s">
        <v>328</v>
      </c>
      <c r="H183" t="s">
        <v>836</v>
      </c>
      <c r="I183" t="s">
        <v>104</v>
      </c>
      <c r="J183">
        <v>1851</v>
      </c>
      <c r="K183" t="s">
        <v>21</v>
      </c>
      <c r="L183" t="s">
        <v>155</v>
      </c>
      <c r="M183" t="s">
        <v>156</v>
      </c>
      <c r="N183" t="s">
        <v>113</v>
      </c>
      <c r="O183">
        <v>-1</v>
      </c>
    </row>
    <row r="184" spans="1:15" x14ac:dyDescent="0.2">
      <c r="A184">
        <v>182</v>
      </c>
      <c r="B184" t="s">
        <v>837</v>
      </c>
      <c r="C184" t="s">
        <v>838</v>
      </c>
      <c r="D184" t="s">
        <v>839</v>
      </c>
      <c r="E184">
        <v>3.9</v>
      </c>
      <c r="F184" t="s">
        <v>840</v>
      </c>
      <c r="G184" t="s">
        <v>560</v>
      </c>
      <c r="H184" t="s">
        <v>560</v>
      </c>
      <c r="I184" t="s">
        <v>30</v>
      </c>
      <c r="J184">
        <v>1976</v>
      </c>
      <c r="K184" t="s">
        <v>131</v>
      </c>
      <c r="L184" t="s">
        <v>124</v>
      </c>
      <c r="M184" t="s">
        <v>124</v>
      </c>
      <c r="N184" t="s">
        <v>113</v>
      </c>
      <c r="O184">
        <v>-1</v>
      </c>
    </row>
    <row r="185" spans="1:15" x14ac:dyDescent="0.2">
      <c r="A185">
        <v>183</v>
      </c>
      <c r="B185" t="s">
        <v>241</v>
      </c>
      <c r="C185" t="s">
        <v>841</v>
      </c>
      <c r="D185" t="s">
        <v>842</v>
      </c>
      <c r="E185">
        <v>3.8</v>
      </c>
      <c r="F185" t="s">
        <v>217</v>
      </c>
      <c r="G185" t="s">
        <v>843</v>
      </c>
      <c r="H185" t="s">
        <v>218</v>
      </c>
      <c r="I185" t="s">
        <v>104</v>
      </c>
      <c r="J185">
        <v>1996</v>
      </c>
      <c r="K185" t="s">
        <v>65</v>
      </c>
      <c r="L185" t="s">
        <v>219</v>
      </c>
      <c r="M185" t="s">
        <v>220</v>
      </c>
      <c r="N185" t="s">
        <v>34</v>
      </c>
      <c r="O185">
        <v>-1</v>
      </c>
    </row>
    <row r="186" spans="1:15" x14ac:dyDescent="0.2">
      <c r="A186">
        <v>184</v>
      </c>
      <c r="B186" t="s">
        <v>844</v>
      </c>
      <c r="C186">
        <v>-1</v>
      </c>
      <c r="D186" t="s">
        <v>845</v>
      </c>
      <c r="E186">
        <v>4.4000000000000004</v>
      </c>
      <c r="F186" t="s">
        <v>846</v>
      </c>
      <c r="G186" t="s">
        <v>102</v>
      </c>
      <c r="H186" t="s">
        <v>438</v>
      </c>
      <c r="I186" t="s">
        <v>56</v>
      </c>
      <c r="J186">
        <v>2013</v>
      </c>
      <c r="K186" t="s">
        <v>21</v>
      </c>
      <c r="L186" t="s">
        <v>22</v>
      </c>
      <c r="M186" t="s">
        <v>22</v>
      </c>
      <c r="N186" t="s">
        <v>179</v>
      </c>
      <c r="O186">
        <v>-1</v>
      </c>
    </row>
    <row r="187" spans="1:15" x14ac:dyDescent="0.2">
      <c r="A187">
        <v>185</v>
      </c>
      <c r="B187" t="s">
        <v>847</v>
      </c>
      <c r="C187" t="s">
        <v>848</v>
      </c>
      <c r="D187" t="s">
        <v>849</v>
      </c>
      <c r="E187">
        <v>3.7</v>
      </c>
      <c r="F187" t="s">
        <v>121</v>
      </c>
      <c r="G187" t="s">
        <v>328</v>
      </c>
      <c r="H187" t="s">
        <v>123</v>
      </c>
      <c r="I187" t="s">
        <v>30</v>
      </c>
      <c r="J187">
        <v>1781</v>
      </c>
      <c r="K187" t="s">
        <v>65</v>
      </c>
      <c r="L187" t="s">
        <v>124</v>
      </c>
      <c r="M187" t="s">
        <v>124</v>
      </c>
      <c r="N187" t="s">
        <v>113</v>
      </c>
      <c r="O187" t="s">
        <v>125</v>
      </c>
    </row>
    <row r="188" spans="1:15" x14ac:dyDescent="0.2">
      <c r="A188">
        <v>186</v>
      </c>
      <c r="B188" t="s">
        <v>656</v>
      </c>
      <c r="C188">
        <v>-1</v>
      </c>
      <c r="D188" t="s">
        <v>850</v>
      </c>
      <c r="E188">
        <v>4.0999999999999996</v>
      </c>
      <c r="F188" t="s">
        <v>101</v>
      </c>
      <c r="G188" t="s">
        <v>288</v>
      </c>
      <c r="H188" t="s">
        <v>103</v>
      </c>
      <c r="I188" t="s">
        <v>104</v>
      </c>
      <c r="J188">
        <v>1968</v>
      </c>
      <c r="K188" t="s">
        <v>65</v>
      </c>
      <c r="L188" t="s">
        <v>105</v>
      </c>
      <c r="M188" t="s">
        <v>40</v>
      </c>
      <c r="N188" t="s">
        <v>67</v>
      </c>
      <c r="O188">
        <v>-1</v>
      </c>
    </row>
    <row r="189" spans="1:15" x14ac:dyDescent="0.2">
      <c r="A189">
        <v>187</v>
      </c>
      <c r="B189" t="s">
        <v>851</v>
      </c>
      <c r="C189" t="s">
        <v>852</v>
      </c>
      <c r="D189" t="s">
        <v>853</v>
      </c>
      <c r="E189">
        <v>3.8</v>
      </c>
      <c r="F189" t="s">
        <v>854</v>
      </c>
      <c r="G189" t="s">
        <v>855</v>
      </c>
      <c r="H189" t="s">
        <v>855</v>
      </c>
      <c r="I189" t="s">
        <v>20</v>
      </c>
      <c r="J189">
        <v>1981</v>
      </c>
      <c r="K189" t="s">
        <v>21</v>
      </c>
      <c r="L189" t="s">
        <v>155</v>
      </c>
      <c r="M189" t="s">
        <v>156</v>
      </c>
      <c r="N189" t="s">
        <v>50</v>
      </c>
      <c r="O189">
        <v>-1</v>
      </c>
    </row>
    <row r="190" spans="1:15" x14ac:dyDescent="0.2">
      <c r="A190">
        <v>188</v>
      </c>
      <c r="B190" t="s">
        <v>856</v>
      </c>
      <c r="C190" t="s">
        <v>857</v>
      </c>
      <c r="D190" t="s">
        <v>858</v>
      </c>
      <c r="E190">
        <v>3.5</v>
      </c>
      <c r="F190" t="s">
        <v>859</v>
      </c>
      <c r="G190" t="s">
        <v>77</v>
      </c>
      <c r="H190" t="s">
        <v>77</v>
      </c>
      <c r="I190" t="s">
        <v>30</v>
      </c>
      <c r="J190">
        <v>1970</v>
      </c>
      <c r="K190" t="s">
        <v>65</v>
      </c>
      <c r="L190" t="s">
        <v>235</v>
      </c>
      <c r="M190" t="s">
        <v>91</v>
      </c>
      <c r="N190" t="s">
        <v>113</v>
      </c>
      <c r="O190" t="s">
        <v>860</v>
      </c>
    </row>
    <row r="191" spans="1:15" x14ac:dyDescent="0.2">
      <c r="A191">
        <v>189</v>
      </c>
      <c r="B191" t="s">
        <v>861</v>
      </c>
      <c r="C191">
        <v>-1</v>
      </c>
      <c r="D191" t="s">
        <v>862</v>
      </c>
      <c r="E191">
        <v>3.5</v>
      </c>
      <c r="F191" t="s">
        <v>863</v>
      </c>
      <c r="G191" t="s">
        <v>153</v>
      </c>
      <c r="H191" t="s">
        <v>483</v>
      </c>
      <c r="I191" t="s">
        <v>30</v>
      </c>
      <c r="J191">
        <v>1962</v>
      </c>
      <c r="K191" t="s">
        <v>65</v>
      </c>
      <c r="L191" t="s">
        <v>22</v>
      </c>
      <c r="M191" t="s">
        <v>22</v>
      </c>
      <c r="N191" t="s">
        <v>34</v>
      </c>
      <c r="O191" t="s">
        <v>864</v>
      </c>
    </row>
    <row r="192" spans="1:15" x14ac:dyDescent="0.2">
      <c r="A192">
        <v>190</v>
      </c>
      <c r="B192" t="s">
        <v>161</v>
      </c>
      <c r="C192" t="s">
        <v>162</v>
      </c>
      <c r="D192" t="s">
        <v>163</v>
      </c>
      <c r="E192">
        <v>3.9</v>
      </c>
      <c r="F192" t="s">
        <v>164</v>
      </c>
      <c r="G192" t="s">
        <v>63</v>
      </c>
      <c r="H192" t="s">
        <v>144</v>
      </c>
      <c r="I192" t="s">
        <v>64</v>
      </c>
      <c r="J192">
        <v>2013</v>
      </c>
      <c r="K192" t="s">
        <v>21</v>
      </c>
      <c r="L192" t="s">
        <v>165</v>
      </c>
      <c r="M192" t="s">
        <v>156</v>
      </c>
      <c r="N192" t="s">
        <v>58</v>
      </c>
      <c r="O192">
        <v>-1</v>
      </c>
    </row>
    <row r="193" spans="1:15" x14ac:dyDescent="0.2">
      <c r="A193">
        <v>191</v>
      </c>
      <c r="B193" t="s">
        <v>146</v>
      </c>
      <c r="C193" t="s">
        <v>147</v>
      </c>
      <c r="D193" t="s">
        <v>148</v>
      </c>
      <c r="E193">
        <v>4.2</v>
      </c>
      <c r="F193" t="s">
        <v>149</v>
      </c>
      <c r="G193" t="s">
        <v>96</v>
      </c>
      <c r="H193" t="s">
        <v>96</v>
      </c>
      <c r="I193" t="s">
        <v>56</v>
      </c>
      <c r="J193">
        <v>2010</v>
      </c>
      <c r="K193" t="s">
        <v>21</v>
      </c>
      <c r="L193" t="s">
        <v>145</v>
      </c>
      <c r="M193" t="s">
        <v>91</v>
      </c>
      <c r="N193" t="s">
        <v>58</v>
      </c>
      <c r="O193">
        <v>-1</v>
      </c>
    </row>
    <row r="194" spans="1:15" x14ac:dyDescent="0.2">
      <c r="A194">
        <v>192</v>
      </c>
      <c r="B194" t="s">
        <v>865</v>
      </c>
      <c r="C194" t="s">
        <v>866</v>
      </c>
      <c r="D194" t="s">
        <v>867</v>
      </c>
      <c r="E194">
        <v>4.2</v>
      </c>
      <c r="F194" t="s">
        <v>776</v>
      </c>
      <c r="G194" t="s">
        <v>777</v>
      </c>
      <c r="H194" t="s">
        <v>778</v>
      </c>
      <c r="I194" t="s">
        <v>30</v>
      </c>
      <c r="J194">
        <v>-1</v>
      </c>
      <c r="K194" t="s">
        <v>154</v>
      </c>
      <c r="L194" t="s">
        <v>779</v>
      </c>
      <c r="M194" t="s">
        <v>780</v>
      </c>
      <c r="N194" t="s">
        <v>58</v>
      </c>
      <c r="O194">
        <v>-1</v>
      </c>
    </row>
    <row r="195" spans="1:15" ht="38" customHeight="1" x14ac:dyDescent="0.2">
      <c r="A195" s="3">
        <v>193</v>
      </c>
      <c r="B195" s="3" t="s">
        <v>868</v>
      </c>
      <c r="C195" s="3" t="s">
        <v>869</v>
      </c>
      <c r="D195" s="4" t="s">
        <v>2389</v>
      </c>
      <c r="E195" s="3">
        <v>3.5</v>
      </c>
      <c r="F195" s="3" t="s">
        <v>870</v>
      </c>
      <c r="G195" s="3" t="s">
        <v>261</v>
      </c>
      <c r="H195" s="3" t="s">
        <v>261</v>
      </c>
      <c r="I195" s="3" t="s">
        <v>46</v>
      </c>
      <c r="J195" s="3">
        <v>2010</v>
      </c>
      <c r="K195" s="3" t="s">
        <v>21</v>
      </c>
      <c r="L195" s="3" t="s">
        <v>124</v>
      </c>
      <c r="M195" s="3" t="s">
        <v>124</v>
      </c>
      <c r="N195" s="3" t="s">
        <v>67</v>
      </c>
      <c r="O195" s="3" t="s">
        <v>871</v>
      </c>
    </row>
    <row r="196" spans="1:15" x14ac:dyDescent="0.2">
      <c r="A196">
        <v>194</v>
      </c>
      <c r="B196" t="s">
        <v>608</v>
      </c>
      <c r="C196" t="s">
        <v>872</v>
      </c>
      <c r="D196" t="s">
        <v>873</v>
      </c>
      <c r="E196">
        <v>2.9</v>
      </c>
      <c r="F196" t="s">
        <v>874</v>
      </c>
      <c r="G196" t="s">
        <v>103</v>
      </c>
      <c r="H196" t="s">
        <v>103</v>
      </c>
      <c r="I196" t="s">
        <v>64</v>
      </c>
      <c r="J196">
        <v>1993</v>
      </c>
      <c r="K196" t="s">
        <v>154</v>
      </c>
      <c r="L196" t="s">
        <v>791</v>
      </c>
      <c r="M196" t="s">
        <v>581</v>
      </c>
      <c r="N196" t="s">
        <v>80</v>
      </c>
      <c r="O196" t="s">
        <v>875</v>
      </c>
    </row>
    <row r="197" spans="1:15" x14ac:dyDescent="0.2">
      <c r="A197">
        <v>195</v>
      </c>
      <c r="B197" t="s">
        <v>876</v>
      </c>
      <c r="C197">
        <v>-1</v>
      </c>
      <c r="D197" t="s">
        <v>877</v>
      </c>
      <c r="E197">
        <v>5</v>
      </c>
      <c r="F197" t="s">
        <v>559</v>
      </c>
      <c r="G197" t="s">
        <v>560</v>
      </c>
      <c r="H197" t="s">
        <v>560</v>
      </c>
      <c r="I197" t="s">
        <v>56</v>
      </c>
      <c r="J197">
        <v>2013</v>
      </c>
      <c r="K197" t="s">
        <v>65</v>
      </c>
      <c r="L197" t="s">
        <v>124</v>
      </c>
      <c r="M197" t="s">
        <v>124</v>
      </c>
      <c r="N197" t="s">
        <v>58</v>
      </c>
      <c r="O197">
        <v>-1</v>
      </c>
    </row>
    <row r="198" spans="1:15" x14ac:dyDescent="0.2">
      <c r="A198">
        <v>196</v>
      </c>
      <c r="B198" t="s">
        <v>241</v>
      </c>
      <c r="C198">
        <v>-1</v>
      </c>
      <c r="D198" t="s">
        <v>878</v>
      </c>
      <c r="E198">
        <v>5</v>
      </c>
      <c r="F198" t="s">
        <v>879</v>
      </c>
      <c r="G198" t="s">
        <v>880</v>
      </c>
      <c r="H198" t="s">
        <v>881</v>
      </c>
      <c r="I198" t="s">
        <v>263</v>
      </c>
      <c r="J198">
        <v>2019</v>
      </c>
      <c r="K198" t="s">
        <v>65</v>
      </c>
      <c r="L198" t="s">
        <v>320</v>
      </c>
      <c r="M198" t="s">
        <v>40</v>
      </c>
      <c r="N198" t="s">
        <v>58</v>
      </c>
      <c r="O198">
        <v>-1</v>
      </c>
    </row>
    <row r="199" spans="1:15" x14ac:dyDescent="0.2">
      <c r="A199">
        <v>197</v>
      </c>
      <c r="B199" t="s">
        <v>882</v>
      </c>
      <c r="C199" t="s">
        <v>883</v>
      </c>
      <c r="D199" t="s">
        <v>884</v>
      </c>
      <c r="E199">
        <v>3.6</v>
      </c>
      <c r="F199" t="s">
        <v>885</v>
      </c>
      <c r="G199" t="s">
        <v>886</v>
      </c>
      <c r="H199" t="s">
        <v>887</v>
      </c>
      <c r="I199" t="s">
        <v>104</v>
      </c>
      <c r="J199">
        <v>2017</v>
      </c>
      <c r="K199" t="s">
        <v>154</v>
      </c>
      <c r="L199" t="s">
        <v>32</v>
      </c>
      <c r="M199" t="s">
        <v>33</v>
      </c>
      <c r="N199" t="s">
        <v>58</v>
      </c>
      <c r="O199">
        <v>-1</v>
      </c>
    </row>
    <row r="200" spans="1:15" x14ac:dyDescent="0.2">
      <c r="A200">
        <v>198</v>
      </c>
      <c r="B200" t="s">
        <v>888</v>
      </c>
      <c r="C200" t="s">
        <v>889</v>
      </c>
      <c r="D200" t="s">
        <v>890</v>
      </c>
      <c r="E200">
        <v>2.7</v>
      </c>
      <c r="F200" t="s">
        <v>891</v>
      </c>
      <c r="G200" t="s">
        <v>892</v>
      </c>
      <c r="H200" t="s">
        <v>892</v>
      </c>
      <c r="I200" t="s">
        <v>56</v>
      </c>
      <c r="J200">
        <v>1951</v>
      </c>
      <c r="K200" t="s">
        <v>47</v>
      </c>
      <c r="L200" t="s">
        <v>283</v>
      </c>
      <c r="M200" t="s">
        <v>73</v>
      </c>
      <c r="N200" t="s">
        <v>23</v>
      </c>
      <c r="O200">
        <v>-1</v>
      </c>
    </row>
    <row r="201" spans="1:15" x14ac:dyDescent="0.2">
      <c r="A201">
        <v>199</v>
      </c>
      <c r="B201" t="s">
        <v>893</v>
      </c>
      <c r="C201" t="s">
        <v>894</v>
      </c>
      <c r="D201" t="s">
        <v>895</v>
      </c>
      <c r="E201">
        <v>4.4000000000000004</v>
      </c>
      <c r="F201" t="s">
        <v>896</v>
      </c>
      <c r="G201" t="s">
        <v>122</v>
      </c>
      <c r="H201" t="s">
        <v>122</v>
      </c>
      <c r="I201" t="s">
        <v>64</v>
      </c>
      <c r="J201">
        <v>2013</v>
      </c>
      <c r="K201" t="s">
        <v>65</v>
      </c>
      <c r="L201" t="s">
        <v>124</v>
      </c>
      <c r="M201" t="s">
        <v>124</v>
      </c>
      <c r="N201" t="s">
        <v>41</v>
      </c>
      <c r="O201">
        <v>-1</v>
      </c>
    </row>
    <row r="202" spans="1:15" x14ac:dyDescent="0.2">
      <c r="A202">
        <v>200</v>
      </c>
      <c r="B202" t="s">
        <v>241</v>
      </c>
      <c r="C202" t="s">
        <v>897</v>
      </c>
      <c r="D202" t="s">
        <v>898</v>
      </c>
      <c r="E202">
        <v>4</v>
      </c>
      <c r="F202" t="s">
        <v>631</v>
      </c>
      <c r="G202" t="s">
        <v>96</v>
      </c>
      <c r="H202" t="s">
        <v>632</v>
      </c>
      <c r="I202" t="s">
        <v>104</v>
      </c>
      <c r="J202">
        <v>1982</v>
      </c>
      <c r="K202" t="s">
        <v>65</v>
      </c>
      <c r="L202" t="s">
        <v>235</v>
      </c>
      <c r="M202" t="s">
        <v>91</v>
      </c>
      <c r="N202" t="s">
        <v>34</v>
      </c>
      <c r="O202">
        <v>-1</v>
      </c>
    </row>
    <row r="203" spans="1:15" x14ac:dyDescent="0.2">
      <c r="A203">
        <v>201</v>
      </c>
      <c r="B203" t="s">
        <v>899</v>
      </c>
      <c r="C203" t="s">
        <v>900</v>
      </c>
      <c r="D203" t="s">
        <v>901</v>
      </c>
      <c r="E203">
        <v>4.3</v>
      </c>
      <c r="F203" t="s">
        <v>902</v>
      </c>
      <c r="G203" t="s">
        <v>903</v>
      </c>
      <c r="H203" t="s">
        <v>210</v>
      </c>
      <c r="I203" t="s">
        <v>64</v>
      </c>
      <c r="J203">
        <v>1967</v>
      </c>
      <c r="K203" t="s">
        <v>21</v>
      </c>
      <c r="L203" t="s">
        <v>57</v>
      </c>
      <c r="M203" t="s">
        <v>40</v>
      </c>
      <c r="N203" t="s">
        <v>58</v>
      </c>
      <c r="O203">
        <v>-1</v>
      </c>
    </row>
    <row r="204" spans="1:15" x14ac:dyDescent="0.2">
      <c r="A204">
        <v>202</v>
      </c>
      <c r="B204" t="s">
        <v>247</v>
      </c>
      <c r="C204" t="s">
        <v>904</v>
      </c>
      <c r="D204" t="s">
        <v>905</v>
      </c>
      <c r="E204">
        <v>4.2</v>
      </c>
      <c r="F204" t="s">
        <v>906</v>
      </c>
      <c r="G204" t="s">
        <v>907</v>
      </c>
      <c r="H204" t="s">
        <v>907</v>
      </c>
      <c r="I204" t="s">
        <v>56</v>
      </c>
      <c r="J204">
        <v>2006</v>
      </c>
      <c r="K204" t="s">
        <v>65</v>
      </c>
      <c r="L204" t="s">
        <v>57</v>
      </c>
      <c r="M204" t="s">
        <v>40</v>
      </c>
      <c r="N204" t="s">
        <v>80</v>
      </c>
      <c r="O204" t="s">
        <v>908</v>
      </c>
    </row>
    <row r="205" spans="1:15" x14ac:dyDescent="0.2">
      <c r="A205">
        <v>203</v>
      </c>
      <c r="B205" t="s">
        <v>909</v>
      </c>
      <c r="C205" t="s">
        <v>910</v>
      </c>
      <c r="D205" t="s">
        <v>911</v>
      </c>
      <c r="E205">
        <v>3.6</v>
      </c>
      <c r="F205" t="s">
        <v>912</v>
      </c>
      <c r="G205" t="s">
        <v>632</v>
      </c>
      <c r="H205" t="s">
        <v>632</v>
      </c>
      <c r="I205" t="s">
        <v>56</v>
      </c>
      <c r="J205">
        <v>2006</v>
      </c>
      <c r="K205" t="s">
        <v>131</v>
      </c>
      <c r="L205" t="s">
        <v>112</v>
      </c>
      <c r="M205" t="s">
        <v>98</v>
      </c>
      <c r="N205" t="s">
        <v>41</v>
      </c>
      <c r="O205">
        <v>-1</v>
      </c>
    </row>
    <row r="206" spans="1:15" x14ac:dyDescent="0.2">
      <c r="A206">
        <v>204</v>
      </c>
      <c r="B206" t="s">
        <v>913</v>
      </c>
      <c r="C206" t="s">
        <v>914</v>
      </c>
      <c r="D206" t="s">
        <v>915</v>
      </c>
      <c r="E206">
        <v>3.7</v>
      </c>
      <c r="F206" t="s">
        <v>121</v>
      </c>
      <c r="G206" t="s">
        <v>343</v>
      </c>
      <c r="H206" t="s">
        <v>123</v>
      </c>
      <c r="I206" t="s">
        <v>30</v>
      </c>
      <c r="J206">
        <v>1781</v>
      </c>
      <c r="K206" t="s">
        <v>65</v>
      </c>
      <c r="L206" t="s">
        <v>124</v>
      </c>
      <c r="M206" t="s">
        <v>124</v>
      </c>
      <c r="N206" t="s">
        <v>113</v>
      </c>
      <c r="O206" t="s">
        <v>125</v>
      </c>
    </row>
    <row r="207" spans="1:15" x14ac:dyDescent="0.2">
      <c r="A207">
        <v>205</v>
      </c>
      <c r="B207" t="s">
        <v>608</v>
      </c>
      <c r="C207" t="s">
        <v>476</v>
      </c>
      <c r="D207" t="s">
        <v>916</v>
      </c>
      <c r="E207">
        <v>2.8</v>
      </c>
      <c r="F207" t="s">
        <v>917</v>
      </c>
      <c r="G207" t="s">
        <v>918</v>
      </c>
      <c r="H207" t="s">
        <v>918</v>
      </c>
      <c r="I207" t="s">
        <v>64</v>
      </c>
      <c r="J207">
        <v>2014</v>
      </c>
      <c r="K207" t="s">
        <v>21</v>
      </c>
      <c r="L207" t="s">
        <v>230</v>
      </c>
      <c r="M207" t="s">
        <v>91</v>
      </c>
      <c r="N207" t="s">
        <v>58</v>
      </c>
      <c r="O207">
        <v>-1</v>
      </c>
    </row>
    <row r="208" spans="1:15" x14ac:dyDescent="0.2">
      <c r="A208">
        <v>206</v>
      </c>
      <c r="B208" t="s">
        <v>919</v>
      </c>
      <c r="C208" t="s">
        <v>920</v>
      </c>
      <c r="D208" t="s">
        <v>921</v>
      </c>
      <c r="E208">
        <v>3.7</v>
      </c>
      <c r="F208" t="s">
        <v>121</v>
      </c>
      <c r="G208" t="s">
        <v>328</v>
      </c>
      <c r="H208" t="s">
        <v>123</v>
      </c>
      <c r="I208" t="s">
        <v>30</v>
      </c>
      <c r="J208">
        <v>1781</v>
      </c>
      <c r="K208" t="s">
        <v>65</v>
      </c>
      <c r="L208" t="s">
        <v>124</v>
      </c>
      <c r="M208" t="s">
        <v>124</v>
      </c>
      <c r="N208" t="s">
        <v>113</v>
      </c>
      <c r="O208" t="s">
        <v>125</v>
      </c>
    </row>
    <row r="209" spans="1:15" x14ac:dyDescent="0.2">
      <c r="A209">
        <v>207</v>
      </c>
      <c r="B209" t="s">
        <v>241</v>
      </c>
      <c r="C209" t="s">
        <v>922</v>
      </c>
      <c r="D209" t="s">
        <v>923</v>
      </c>
      <c r="E209">
        <v>3.3</v>
      </c>
      <c r="F209" t="s">
        <v>924</v>
      </c>
      <c r="G209" t="s">
        <v>925</v>
      </c>
      <c r="H209" t="s">
        <v>328</v>
      </c>
      <c r="I209" t="s">
        <v>46</v>
      </c>
      <c r="J209">
        <v>1982</v>
      </c>
      <c r="K209" t="s">
        <v>21</v>
      </c>
      <c r="L209" t="s">
        <v>155</v>
      </c>
      <c r="M209" t="s">
        <v>156</v>
      </c>
      <c r="N209" t="s">
        <v>179</v>
      </c>
      <c r="O209" t="s">
        <v>926</v>
      </c>
    </row>
    <row r="210" spans="1:15" x14ac:dyDescent="0.2">
      <c r="A210">
        <v>208</v>
      </c>
      <c r="B210" t="s">
        <v>927</v>
      </c>
      <c r="C210" t="s">
        <v>928</v>
      </c>
      <c r="D210" t="s">
        <v>929</v>
      </c>
      <c r="E210">
        <v>-1</v>
      </c>
      <c r="F210" t="s">
        <v>930</v>
      </c>
      <c r="G210" t="s">
        <v>96</v>
      </c>
      <c r="H210" t="s">
        <v>245</v>
      </c>
      <c r="I210" t="s">
        <v>56</v>
      </c>
      <c r="J210">
        <v>2017</v>
      </c>
      <c r="K210" t="s">
        <v>21</v>
      </c>
      <c r="L210" t="s">
        <v>230</v>
      </c>
      <c r="M210" t="s">
        <v>91</v>
      </c>
      <c r="N210" t="s">
        <v>411</v>
      </c>
      <c r="O210">
        <v>-1</v>
      </c>
    </row>
    <row r="211" spans="1:15" x14ac:dyDescent="0.2">
      <c r="A211">
        <v>209</v>
      </c>
      <c r="B211" t="s">
        <v>931</v>
      </c>
      <c r="C211" t="s">
        <v>932</v>
      </c>
      <c r="D211" t="s">
        <v>933</v>
      </c>
      <c r="E211">
        <v>3.6</v>
      </c>
      <c r="F211" t="s">
        <v>934</v>
      </c>
      <c r="G211" t="s">
        <v>935</v>
      </c>
      <c r="H211" t="s">
        <v>935</v>
      </c>
      <c r="I211" t="s">
        <v>46</v>
      </c>
      <c r="J211">
        <v>1935</v>
      </c>
      <c r="K211" t="s">
        <v>154</v>
      </c>
      <c r="L211" t="s">
        <v>32</v>
      </c>
      <c r="M211" t="s">
        <v>33</v>
      </c>
      <c r="N211" t="s">
        <v>41</v>
      </c>
      <c r="O211">
        <v>-1</v>
      </c>
    </row>
    <row r="212" spans="1:15" x14ac:dyDescent="0.2">
      <c r="A212">
        <v>210</v>
      </c>
      <c r="B212" t="s">
        <v>936</v>
      </c>
      <c r="C212" t="s">
        <v>937</v>
      </c>
      <c r="D212" t="s">
        <v>938</v>
      </c>
      <c r="E212">
        <v>3.7</v>
      </c>
      <c r="F212" t="s">
        <v>121</v>
      </c>
      <c r="G212" t="s">
        <v>328</v>
      </c>
      <c r="H212" t="s">
        <v>123</v>
      </c>
      <c r="I212" t="s">
        <v>30</v>
      </c>
      <c r="J212">
        <v>1781</v>
      </c>
      <c r="K212" t="s">
        <v>65</v>
      </c>
      <c r="L212" t="s">
        <v>124</v>
      </c>
      <c r="M212" t="s">
        <v>124</v>
      </c>
      <c r="N212" t="s">
        <v>113</v>
      </c>
      <c r="O212" t="s">
        <v>125</v>
      </c>
    </row>
    <row r="213" spans="1:15" x14ac:dyDescent="0.2">
      <c r="A213">
        <v>211</v>
      </c>
      <c r="B213" t="s">
        <v>939</v>
      </c>
      <c r="C213" t="s">
        <v>940</v>
      </c>
      <c r="D213" t="s">
        <v>941</v>
      </c>
      <c r="E213">
        <v>3.4</v>
      </c>
      <c r="F213" t="s">
        <v>942</v>
      </c>
      <c r="G213" t="s">
        <v>55</v>
      </c>
      <c r="H213" t="s">
        <v>943</v>
      </c>
      <c r="I213" t="s">
        <v>46</v>
      </c>
      <c r="J213">
        <v>1948</v>
      </c>
      <c r="K213" t="s">
        <v>65</v>
      </c>
      <c r="L213" t="s">
        <v>155</v>
      </c>
      <c r="M213" t="s">
        <v>156</v>
      </c>
      <c r="N213" t="s">
        <v>67</v>
      </c>
      <c r="O213">
        <v>-1</v>
      </c>
    </row>
    <row r="214" spans="1:15" x14ac:dyDescent="0.2">
      <c r="A214">
        <v>212</v>
      </c>
      <c r="B214" t="s">
        <v>944</v>
      </c>
      <c r="C214" t="s">
        <v>819</v>
      </c>
      <c r="D214" t="s">
        <v>945</v>
      </c>
      <c r="E214">
        <v>4.0999999999999996</v>
      </c>
      <c r="F214" t="s">
        <v>946</v>
      </c>
      <c r="G214" t="s">
        <v>947</v>
      </c>
      <c r="H214" t="s">
        <v>947</v>
      </c>
      <c r="I214" t="s">
        <v>20</v>
      </c>
      <c r="J214">
        <v>1961</v>
      </c>
      <c r="K214" t="s">
        <v>21</v>
      </c>
      <c r="L214" t="s">
        <v>48</v>
      </c>
      <c r="M214" t="s">
        <v>49</v>
      </c>
      <c r="N214" t="s">
        <v>67</v>
      </c>
      <c r="O214">
        <v>-1</v>
      </c>
    </row>
    <row r="215" spans="1:15" x14ac:dyDescent="0.2">
      <c r="A215">
        <v>213</v>
      </c>
      <c r="B215" t="s">
        <v>948</v>
      </c>
      <c r="C215" t="s">
        <v>949</v>
      </c>
      <c r="D215" t="s">
        <v>950</v>
      </c>
      <c r="E215">
        <v>2.6</v>
      </c>
      <c r="F215" t="s">
        <v>789</v>
      </c>
      <c r="G215" t="s">
        <v>443</v>
      </c>
      <c r="H215" t="s">
        <v>443</v>
      </c>
      <c r="I215" t="s">
        <v>20</v>
      </c>
      <c r="J215">
        <v>1984</v>
      </c>
      <c r="K215" t="s">
        <v>790</v>
      </c>
      <c r="L215" t="s">
        <v>791</v>
      </c>
      <c r="M215" t="s">
        <v>581</v>
      </c>
      <c r="N215" t="s">
        <v>58</v>
      </c>
      <c r="O215">
        <v>-1</v>
      </c>
    </row>
    <row r="216" spans="1:15" x14ac:dyDescent="0.2">
      <c r="A216">
        <v>214</v>
      </c>
      <c r="B216" t="s">
        <v>14</v>
      </c>
      <c r="C216">
        <v>-1</v>
      </c>
      <c r="D216" t="s">
        <v>951</v>
      </c>
      <c r="E216">
        <v>-1</v>
      </c>
      <c r="F216" t="s">
        <v>952</v>
      </c>
      <c r="G216" t="s">
        <v>443</v>
      </c>
      <c r="H216" t="s">
        <v>953</v>
      </c>
      <c r="I216" t="s">
        <v>289</v>
      </c>
      <c r="J216">
        <v>-1</v>
      </c>
      <c r="K216" t="s">
        <v>21</v>
      </c>
      <c r="L216">
        <v>-1</v>
      </c>
      <c r="M216">
        <v>-1</v>
      </c>
      <c r="N216" t="s">
        <v>58</v>
      </c>
      <c r="O216">
        <v>-1</v>
      </c>
    </row>
    <row r="217" spans="1:15" x14ac:dyDescent="0.2">
      <c r="A217">
        <v>215</v>
      </c>
      <c r="B217" t="s">
        <v>954</v>
      </c>
      <c r="C217" t="s">
        <v>955</v>
      </c>
      <c r="D217" t="s">
        <v>956</v>
      </c>
      <c r="E217">
        <v>3.2</v>
      </c>
      <c r="F217" t="s">
        <v>957</v>
      </c>
      <c r="G217" t="s">
        <v>612</v>
      </c>
      <c r="H217" t="s">
        <v>958</v>
      </c>
      <c r="I217" t="s">
        <v>46</v>
      </c>
      <c r="J217">
        <v>2008</v>
      </c>
      <c r="K217" t="s">
        <v>65</v>
      </c>
      <c r="L217" t="s">
        <v>959</v>
      </c>
      <c r="M217" t="s">
        <v>73</v>
      </c>
      <c r="N217" t="s">
        <v>50</v>
      </c>
      <c r="O217" t="s">
        <v>960</v>
      </c>
    </row>
    <row r="218" spans="1:15" x14ac:dyDescent="0.2">
      <c r="A218">
        <v>216</v>
      </c>
      <c r="B218" t="s">
        <v>241</v>
      </c>
      <c r="C218" t="s">
        <v>961</v>
      </c>
      <c r="D218" t="s">
        <v>962</v>
      </c>
      <c r="E218">
        <v>3.9</v>
      </c>
      <c r="F218" t="s">
        <v>963</v>
      </c>
      <c r="G218" t="s">
        <v>964</v>
      </c>
      <c r="H218" t="s">
        <v>964</v>
      </c>
      <c r="I218" t="s">
        <v>56</v>
      </c>
      <c r="J218">
        <v>2009</v>
      </c>
      <c r="K218" t="s">
        <v>21</v>
      </c>
      <c r="L218" t="s">
        <v>515</v>
      </c>
      <c r="M218" t="s">
        <v>73</v>
      </c>
      <c r="N218" t="s">
        <v>23</v>
      </c>
      <c r="O218">
        <v>-1</v>
      </c>
    </row>
    <row r="219" spans="1:15" x14ac:dyDescent="0.2">
      <c r="A219">
        <v>217</v>
      </c>
      <c r="B219" t="s">
        <v>965</v>
      </c>
      <c r="C219" t="s">
        <v>966</v>
      </c>
      <c r="D219" t="s">
        <v>967</v>
      </c>
      <c r="E219">
        <v>4.7</v>
      </c>
      <c r="F219" t="s">
        <v>968</v>
      </c>
      <c r="G219" t="s">
        <v>333</v>
      </c>
      <c r="H219" t="s">
        <v>483</v>
      </c>
      <c r="I219" t="s">
        <v>56</v>
      </c>
      <c r="J219">
        <v>1996</v>
      </c>
      <c r="K219" t="s">
        <v>21</v>
      </c>
      <c r="L219" t="s">
        <v>22</v>
      </c>
      <c r="M219" t="s">
        <v>22</v>
      </c>
      <c r="N219" t="s">
        <v>80</v>
      </c>
      <c r="O219" t="s">
        <v>969</v>
      </c>
    </row>
    <row r="220" spans="1:15" x14ac:dyDescent="0.2">
      <c r="A220">
        <v>218</v>
      </c>
      <c r="B220" t="s">
        <v>241</v>
      </c>
      <c r="C220">
        <v>-1</v>
      </c>
      <c r="D220" t="s">
        <v>970</v>
      </c>
      <c r="E220">
        <v>4</v>
      </c>
      <c r="F220" t="s">
        <v>518</v>
      </c>
      <c r="G220" t="s">
        <v>427</v>
      </c>
      <c r="H220" t="s">
        <v>519</v>
      </c>
      <c r="I220" t="s">
        <v>64</v>
      </c>
      <c r="J220">
        <v>1997</v>
      </c>
      <c r="K220" t="s">
        <v>520</v>
      </c>
      <c r="L220" t="s">
        <v>235</v>
      </c>
      <c r="M220" t="s">
        <v>91</v>
      </c>
      <c r="N220" t="s">
        <v>80</v>
      </c>
      <c r="O220">
        <v>-1</v>
      </c>
    </row>
    <row r="221" spans="1:15" x14ac:dyDescent="0.2">
      <c r="A221">
        <v>219</v>
      </c>
      <c r="B221" t="s">
        <v>971</v>
      </c>
      <c r="C221">
        <v>-1</v>
      </c>
      <c r="D221" t="s">
        <v>972</v>
      </c>
      <c r="E221">
        <v>4.0999999999999996</v>
      </c>
      <c r="F221" t="s">
        <v>753</v>
      </c>
      <c r="G221" t="s">
        <v>96</v>
      </c>
      <c r="H221" t="s">
        <v>754</v>
      </c>
      <c r="I221" t="s">
        <v>64</v>
      </c>
      <c r="J221">
        <v>2008</v>
      </c>
      <c r="K221" t="s">
        <v>65</v>
      </c>
      <c r="L221" t="s">
        <v>124</v>
      </c>
      <c r="M221" t="s">
        <v>124</v>
      </c>
      <c r="N221" t="s">
        <v>58</v>
      </c>
      <c r="O221">
        <v>-1</v>
      </c>
    </row>
    <row r="222" spans="1:15" x14ac:dyDescent="0.2">
      <c r="A222">
        <v>220</v>
      </c>
      <c r="B222" t="s">
        <v>973</v>
      </c>
      <c r="C222">
        <v>-1</v>
      </c>
      <c r="D222" t="s">
        <v>974</v>
      </c>
      <c r="E222">
        <v>4.5</v>
      </c>
      <c r="F222" t="s">
        <v>573</v>
      </c>
      <c r="G222" t="s">
        <v>574</v>
      </c>
      <c r="H222" t="s">
        <v>183</v>
      </c>
      <c r="I222" t="s">
        <v>56</v>
      </c>
      <c r="J222">
        <v>1999</v>
      </c>
      <c r="K222" t="s">
        <v>21</v>
      </c>
      <c r="L222" t="s">
        <v>230</v>
      </c>
      <c r="M222" t="s">
        <v>91</v>
      </c>
      <c r="N222" t="s">
        <v>411</v>
      </c>
      <c r="O222">
        <v>-1</v>
      </c>
    </row>
    <row r="223" spans="1:15" x14ac:dyDescent="0.2">
      <c r="A223">
        <v>221</v>
      </c>
      <c r="B223" t="s">
        <v>975</v>
      </c>
      <c r="C223" t="s">
        <v>976</v>
      </c>
      <c r="D223" t="s">
        <v>977</v>
      </c>
      <c r="E223">
        <v>3.7</v>
      </c>
      <c r="F223" t="s">
        <v>201</v>
      </c>
      <c r="G223" t="s">
        <v>202</v>
      </c>
      <c r="H223" t="s">
        <v>202</v>
      </c>
      <c r="I223" t="s">
        <v>104</v>
      </c>
      <c r="J223">
        <v>1852</v>
      </c>
      <c r="K223" t="s">
        <v>65</v>
      </c>
      <c r="L223" t="s">
        <v>155</v>
      </c>
      <c r="M223" t="s">
        <v>156</v>
      </c>
      <c r="N223" t="s">
        <v>203</v>
      </c>
      <c r="O223">
        <v>-1</v>
      </c>
    </row>
    <row r="224" spans="1:15" x14ac:dyDescent="0.2">
      <c r="A224">
        <v>222</v>
      </c>
      <c r="B224" t="s">
        <v>978</v>
      </c>
      <c r="C224">
        <v>-1</v>
      </c>
      <c r="D224" t="s">
        <v>979</v>
      </c>
      <c r="E224">
        <v>5</v>
      </c>
      <c r="F224" t="s">
        <v>980</v>
      </c>
      <c r="G224" t="s">
        <v>396</v>
      </c>
      <c r="H224" t="s">
        <v>396</v>
      </c>
      <c r="I224" t="s">
        <v>64</v>
      </c>
      <c r="J224">
        <v>2004</v>
      </c>
      <c r="K224" t="s">
        <v>21</v>
      </c>
      <c r="L224" t="s">
        <v>230</v>
      </c>
      <c r="M224" t="s">
        <v>91</v>
      </c>
      <c r="N224" t="s">
        <v>58</v>
      </c>
      <c r="O224">
        <v>-1</v>
      </c>
    </row>
    <row r="225" spans="1:15" x14ac:dyDescent="0.2">
      <c r="A225">
        <v>223</v>
      </c>
      <c r="B225" t="s">
        <v>981</v>
      </c>
      <c r="C225" t="s">
        <v>982</v>
      </c>
      <c r="D225" t="s">
        <v>983</v>
      </c>
      <c r="E225">
        <v>2.9</v>
      </c>
      <c r="F225" t="s">
        <v>984</v>
      </c>
      <c r="G225" t="s">
        <v>985</v>
      </c>
      <c r="H225" t="s">
        <v>985</v>
      </c>
      <c r="I225" t="s">
        <v>64</v>
      </c>
      <c r="J225">
        <v>-1</v>
      </c>
      <c r="K225" t="s">
        <v>65</v>
      </c>
      <c r="L225" t="s">
        <v>124</v>
      </c>
      <c r="M225" t="s">
        <v>124</v>
      </c>
      <c r="N225" t="s">
        <v>58</v>
      </c>
      <c r="O225">
        <v>-1</v>
      </c>
    </row>
    <row r="226" spans="1:15" x14ac:dyDescent="0.2">
      <c r="A226">
        <v>224</v>
      </c>
      <c r="B226" t="s">
        <v>986</v>
      </c>
      <c r="C226" t="s">
        <v>987</v>
      </c>
      <c r="D226" t="s">
        <v>988</v>
      </c>
      <c r="E226">
        <v>3</v>
      </c>
      <c r="F226" t="s">
        <v>989</v>
      </c>
      <c r="G226" t="s">
        <v>170</v>
      </c>
      <c r="H226" t="s">
        <v>170</v>
      </c>
      <c r="I226" t="s">
        <v>20</v>
      </c>
      <c r="J226">
        <v>2015</v>
      </c>
      <c r="K226" t="s">
        <v>21</v>
      </c>
      <c r="L226" t="s">
        <v>124</v>
      </c>
      <c r="M226" t="s">
        <v>124</v>
      </c>
      <c r="N226" t="s">
        <v>58</v>
      </c>
      <c r="O226">
        <v>-1</v>
      </c>
    </row>
    <row r="227" spans="1:15" x14ac:dyDescent="0.2">
      <c r="A227">
        <v>225</v>
      </c>
      <c r="B227" t="s">
        <v>990</v>
      </c>
      <c r="C227" t="s">
        <v>991</v>
      </c>
      <c r="D227" t="s">
        <v>992</v>
      </c>
      <c r="E227">
        <v>4.7</v>
      </c>
      <c r="F227" t="s">
        <v>993</v>
      </c>
      <c r="G227" t="s">
        <v>778</v>
      </c>
      <c r="H227" t="s">
        <v>778</v>
      </c>
      <c r="I227" t="s">
        <v>56</v>
      </c>
      <c r="J227">
        <v>2013</v>
      </c>
      <c r="K227" t="s">
        <v>21</v>
      </c>
      <c r="L227" t="s">
        <v>124</v>
      </c>
      <c r="M227" t="s">
        <v>124</v>
      </c>
      <c r="N227" t="s">
        <v>138</v>
      </c>
      <c r="O227">
        <v>-1</v>
      </c>
    </row>
    <row r="228" spans="1:15" x14ac:dyDescent="0.2">
      <c r="A228">
        <v>226</v>
      </c>
      <c r="B228" t="s">
        <v>247</v>
      </c>
      <c r="C228" t="s">
        <v>994</v>
      </c>
      <c r="D228" t="s">
        <v>995</v>
      </c>
      <c r="E228">
        <v>3.7</v>
      </c>
      <c r="F228" t="s">
        <v>996</v>
      </c>
      <c r="G228" t="s">
        <v>997</v>
      </c>
      <c r="H228" t="s">
        <v>153</v>
      </c>
      <c r="I228" t="s">
        <v>20</v>
      </c>
      <c r="J228">
        <v>-1</v>
      </c>
      <c r="K228" t="s">
        <v>21</v>
      </c>
      <c r="L228" t="s">
        <v>235</v>
      </c>
      <c r="M228" t="s">
        <v>91</v>
      </c>
      <c r="N228" t="s">
        <v>58</v>
      </c>
      <c r="O228">
        <v>-1</v>
      </c>
    </row>
    <row r="229" spans="1:15" x14ac:dyDescent="0.2">
      <c r="A229">
        <v>227</v>
      </c>
      <c r="B229" t="s">
        <v>998</v>
      </c>
      <c r="C229">
        <v>-1</v>
      </c>
      <c r="D229" t="s">
        <v>999</v>
      </c>
      <c r="E229">
        <v>3.8</v>
      </c>
      <c r="F229" t="s">
        <v>737</v>
      </c>
      <c r="G229" t="s">
        <v>738</v>
      </c>
      <c r="H229" t="s">
        <v>632</v>
      </c>
      <c r="I229" t="s">
        <v>46</v>
      </c>
      <c r="J229">
        <v>1997</v>
      </c>
      <c r="K229" t="s">
        <v>65</v>
      </c>
      <c r="L229" t="s">
        <v>124</v>
      </c>
      <c r="M229" t="s">
        <v>124</v>
      </c>
      <c r="N229" t="s">
        <v>50</v>
      </c>
      <c r="O229" t="s">
        <v>739</v>
      </c>
    </row>
    <row r="230" spans="1:15" x14ac:dyDescent="0.2">
      <c r="A230">
        <v>228</v>
      </c>
      <c r="B230" t="s">
        <v>1000</v>
      </c>
      <c r="C230" t="s">
        <v>1001</v>
      </c>
      <c r="D230" t="s">
        <v>1002</v>
      </c>
      <c r="E230">
        <v>3.3</v>
      </c>
      <c r="F230" t="s">
        <v>84</v>
      </c>
      <c r="G230" t="s">
        <v>85</v>
      </c>
      <c r="H230" t="s">
        <v>85</v>
      </c>
      <c r="I230" t="s">
        <v>30</v>
      </c>
      <c r="J230">
        <v>2014</v>
      </c>
      <c r="K230" t="s">
        <v>86</v>
      </c>
      <c r="L230" t="s">
        <v>32</v>
      </c>
      <c r="M230" t="s">
        <v>33</v>
      </c>
      <c r="N230" t="s">
        <v>50</v>
      </c>
      <c r="O230">
        <v>-1</v>
      </c>
    </row>
    <row r="231" spans="1:15" x14ac:dyDescent="0.2">
      <c r="A231">
        <v>229</v>
      </c>
      <c r="B231" t="s">
        <v>1003</v>
      </c>
      <c r="C231" t="s">
        <v>1004</v>
      </c>
      <c r="D231" t="s">
        <v>1005</v>
      </c>
      <c r="E231">
        <v>4</v>
      </c>
      <c r="F231" t="s">
        <v>1006</v>
      </c>
      <c r="G231" t="s">
        <v>1007</v>
      </c>
      <c r="H231" t="s">
        <v>1007</v>
      </c>
      <c r="I231" t="s">
        <v>56</v>
      </c>
      <c r="J231">
        <v>2002</v>
      </c>
      <c r="K231" t="s">
        <v>21</v>
      </c>
      <c r="L231" t="s">
        <v>235</v>
      </c>
      <c r="M231" t="s">
        <v>91</v>
      </c>
      <c r="N231" t="s">
        <v>411</v>
      </c>
      <c r="O231">
        <v>-1</v>
      </c>
    </row>
    <row r="232" spans="1:15" x14ac:dyDescent="0.2">
      <c r="A232">
        <v>230</v>
      </c>
      <c r="B232" t="s">
        <v>1008</v>
      </c>
      <c r="C232" t="s">
        <v>1009</v>
      </c>
      <c r="D232" t="s">
        <v>1010</v>
      </c>
      <c r="E232">
        <v>4.4000000000000004</v>
      </c>
      <c r="F232" t="s">
        <v>896</v>
      </c>
      <c r="G232" t="s">
        <v>122</v>
      </c>
      <c r="H232" t="s">
        <v>122</v>
      </c>
      <c r="I232" t="s">
        <v>64</v>
      </c>
      <c r="J232">
        <v>2013</v>
      </c>
      <c r="K232" t="s">
        <v>65</v>
      </c>
      <c r="L232" t="s">
        <v>124</v>
      </c>
      <c r="M232" t="s">
        <v>124</v>
      </c>
      <c r="N232" t="s">
        <v>41</v>
      </c>
      <c r="O232">
        <v>-1</v>
      </c>
    </row>
    <row r="233" spans="1:15" x14ac:dyDescent="0.2">
      <c r="A233">
        <v>231</v>
      </c>
      <c r="B233" t="s">
        <v>1011</v>
      </c>
      <c r="C233">
        <v>-1</v>
      </c>
      <c r="D233" t="s">
        <v>1012</v>
      </c>
      <c r="E233">
        <v>4.2</v>
      </c>
      <c r="F233" t="s">
        <v>776</v>
      </c>
      <c r="G233" t="s">
        <v>777</v>
      </c>
      <c r="H233" t="s">
        <v>778</v>
      </c>
      <c r="I233" t="s">
        <v>30</v>
      </c>
      <c r="J233">
        <v>-1</v>
      </c>
      <c r="K233" t="s">
        <v>154</v>
      </c>
      <c r="L233" t="s">
        <v>779</v>
      </c>
      <c r="M233" t="s">
        <v>780</v>
      </c>
      <c r="N233" t="s">
        <v>58</v>
      </c>
      <c r="O233">
        <v>-1</v>
      </c>
    </row>
    <row r="234" spans="1:15" x14ac:dyDescent="0.2">
      <c r="A234">
        <v>232</v>
      </c>
      <c r="B234" t="s">
        <v>1013</v>
      </c>
      <c r="C234">
        <v>-1</v>
      </c>
      <c r="D234" t="s">
        <v>1014</v>
      </c>
      <c r="E234">
        <v>4.4000000000000004</v>
      </c>
      <c r="F234" t="s">
        <v>1015</v>
      </c>
      <c r="G234" t="s">
        <v>96</v>
      </c>
      <c r="H234" t="s">
        <v>1016</v>
      </c>
      <c r="I234" t="s">
        <v>56</v>
      </c>
      <c r="J234">
        <v>2010</v>
      </c>
      <c r="K234" t="s">
        <v>21</v>
      </c>
      <c r="L234" t="s">
        <v>320</v>
      </c>
      <c r="M234" t="s">
        <v>40</v>
      </c>
      <c r="N234" t="s">
        <v>80</v>
      </c>
      <c r="O234">
        <v>-1</v>
      </c>
    </row>
    <row r="235" spans="1:15" x14ac:dyDescent="0.2">
      <c r="A235">
        <v>233</v>
      </c>
      <c r="B235" t="s">
        <v>1017</v>
      </c>
      <c r="C235" t="s">
        <v>1018</v>
      </c>
      <c r="D235" t="s">
        <v>1019</v>
      </c>
      <c r="E235">
        <v>3.9</v>
      </c>
      <c r="F235" t="s">
        <v>1020</v>
      </c>
      <c r="G235" t="s">
        <v>96</v>
      </c>
      <c r="H235" t="s">
        <v>96</v>
      </c>
      <c r="I235" t="s">
        <v>64</v>
      </c>
      <c r="J235">
        <v>2007</v>
      </c>
      <c r="K235" t="s">
        <v>21</v>
      </c>
      <c r="L235" t="s">
        <v>90</v>
      </c>
      <c r="M235" t="s">
        <v>91</v>
      </c>
      <c r="N235" t="s">
        <v>179</v>
      </c>
      <c r="O235" t="s">
        <v>1021</v>
      </c>
    </row>
    <row r="236" spans="1:15" x14ac:dyDescent="0.2">
      <c r="A236">
        <v>234</v>
      </c>
      <c r="B236" t="s">
        <v>1022</v>
      </c>
      <c r="C236" t="s">
        <v>1001</v>
      </c>
      <c r="D236" t="s">
        <v>1023</v>
      </c>
      <c r="E236">
        <v>3.3</v>
      </c>
      <c r="F236" t="s">
        <v>84</v>
      </c>
      <c r="G236" t="s">
        <v>85</v>
      </c>
      <c r="H236" t="s">
        <v>85</v>
      </c>
      <c r="I236" t="s">
        <v>30</v>
      </c>
      <c r="J236">
        <v>2014</v>
      </c>
      <c r="K236" t="s">
        <v>86</v>
      </c>
      <c r="L236" t="s">
        <v>32</v>
      </c>
      <c r="M236" t="s">
        <v>33</v>
      </c>
      <c r="N236" t="s">
        <v>50</v>
      </c>
      <c r="O236">
        <v>-1</v>
      </c>
    </row>
    <row r="237" spans="1:15" x14ac:dyDescent="0.2">
      <c r="A237">
        <v>235</v>
      </c>
      <c r="B237" t="s">
        <v>1024</v>
      </c>
      <c r="C237" t="s">
        <v>1025</v>
      </c>
      <c r="D237" t="s">
        <v>1026</v>
      </c>
      <c r="E237">
        <v>4.0999999999999996</v>
      </c>
      <c r="F237" t="s">
        <v>1027</v>
      </c>
      <c r="G237" t="s">
        <v>144</v>
      </c>
      <c r="H237" t="s">
        <v>144</v>
      </c>
      <c r="I237" t="s">
        <v>56</v>
      </c>
      <c r="J237">
        <v>2010</v>
      </c>
      <c r="K237" t="s">
        <v>21</v>
      </c>
      <c r="L237" t="s">
        <v>90</v>
      </c>
      <c r="M237" t="s">
        <v>91</v>
      </c>
      <c r="N237" t="s">
        <v>23</v>
      </c>
      <c r="O237" t="s">
        <v>1028</v>
      </c>
    </row>
    <row r="238" spans="1:15" x14ac:dyDescent="0.2">
      <c r="A238">
        <v>236</v>
      </c>
      <c r="B238" t="s">
        <v>668</v>
      </c>
      <c r="C238">
        <v>-1</v>
      </c>
      <c r="D238" t="s">
        <v>1029</v>
      </c>
      <c r="E238">
        <v>4.2</v>
      </c>
      <c r="F238" t="s">
        <v>1030</v>
      </c>
      <c r="G238" t="s">
        <v>579</v>
      </c>
      <c r="H238" t="s">
        <v>55</v>
      </c>
      <c r="I238" t="s">
        <v>56</v>
      </c>
      <c r="J238">
        <v>2014</v>
      </c>
      <c r="K238" t="s">
        <v>21</v>
      </c>
      <c r="L238" t="s">
        <v>959</v>
      </c>
      <c r="M238" t="s">
        <v>73</v>
      </c>
      <c r="N238" t="s">
        <v>58</v>
      </c>
      <c r="O238">
        <v>-1</v>
      </c>
    </row>
    <row r="239" spans="1:15" x14ac:dyDescent="0.2">
      <c r="A239">
        <v>237</v>
      </c>
      <c r="B239" t="s">
        <v>1031</v>
      </c>
      <c r="C239">
        <v>-1</v>
      </c>
      <c r="D239" t="s">
        <v>1032</v>
      </c>
      <c r="E239">
        <v>4.5999999999999996</v>
      </c>
      <c r="F239" t="s">
        <v>1033</v>
      </c>
      <c r="G239" t="s">
        <v>1034</v>
      </c>
      <c r="H239" t="s">
        <v>1034</v>
      </c>
      <c r="I239" t="s">
        <v>64</v>
      </c>
      <c r="J239">
        <v>2013</v>
      </c>
      <c r="K239" t="s">
        <v>131</v>
      </c>
      <c r="L239" t="s">
        <v>124</v>
      </c>
      <c r="M239" t="s">
        <v>124</v>
      </c>
      <c r="N239" t="s">
        <v>58</v>
      </c>
      <c r="O239">
        <v>-1</v>
      </c>
    </row>
    <row r="240" spans="1:15" x14ac:dyDescent="0.2">
      <c r="A240">
        <v>238</v>
      </c>
      <c r="B240" t="s">
        <v>1035</v>
      </c>
      <c r="C240">
        <v>-1</v>
      </c>
      <c r="D240" t="s">
        <v>1036</v>
      </c>
      <c r="E240">
        <v>-1</v>
      </c>
      <c r="F240" t="s">
        <v>1037</v>
      </c>
      <c r="G240" t="s">
        <v>55</v>
      </c>
      <c r="H240" t="s">
        <v>55</v>
      </c>
      <c r="I240" t="s">
        <v>263</v>
      </c>
      <c r="J240">
        <v>-1</v>
      </c>
      <c r="K240" t="s">
        <v>289</v>
      </c>
      <c r="L240">
        <v>-1</v>
      </c>
      <c r="M240">
        <v>-1</v>
      </c>
      <c r="N240" t="s">
        <v>58</v>
      </c>
      <c r="O240">
        <v>-1</v>
      </c>
    </row>
    <row r="241" spans="1:15" x14ac:dyDescent="0.2">
      <c r="A241">
        <v>239</v>
      </c>
      <c r="B241" t="s">
        <v>1038</v>
      </c>
      <c r="C241" t="s">
        <v>1039</v>
      </c>
      <c r="D241" t="s">
        <v>1040</v>
      </c>
      <c r="E241">
        <v>3.6</v>
      </c>
      <c r="F241" t="s">
        <v>1041</v>
      </c>
      <c r="G241" t="s">
        <v>1042</v>
      </c>
      <c r="H241" t="s">
        <v>1042</v>
      </c>
      <c r="I241" t="s">
        <v>46</v>
      </c>
      <c r="J241">
        <v>1986</v>
      </c>
      <c r="K241" t="s">
        <v>21</v>
      </c>
      <c r="L241" t="s">
        <v>1043</v>
      </c>
      <c r="M241" t="s">
        <v>1044</v>
      </c>
      <c r="N241" t="s">
        <v>41</v>
      </c>
      <c r="O241">
        <v>-1</v>
      </c>
    </row>
    <row r="242" spans="1:15" x14ac:dyDescent="0.2">
      <c r="A242">
        <v>240</v>
      </c>
      <c r="B242" t="s">
        <v>1045</v>
      </c>
      <c r="C242" t="s">
        <v>1046</v>
      </c>
      <c r="D242" t="s">
        <v>1047</v>
      </c>
      <c r="E242">
        <v>4</v>
      </c>
      <c r="F242" t="s">
        <v>1048</v>
      </c>
      <c r="G242" t="s">
        <v>1049</v>
      </c>
      <c r="H242" t="s">
        <v>1050</v>
      </c>
      <c r="I242" t="s">
        <v>46</v>
      </c>
      <c r="J242">
        <v>1977</v>
      </c>
      <c r="K242" t="s">
        <v>86</v>
      </c>
      <c r="L242" t="s">
        <v>32</v>
      </c>
      <c r="M242" t="s">
        <v>33</v>
      </c>
      <c r="N242" t="s">
        <v>23</v>
      </c>
      <c r="O242">
        <v>-1</v>
      </c>
    </row>
    <row r="243" spans="1:15" x14ac:dyDescent="0.2">
      <c r="A243">
        <v>241</v>
      </c>
      <c r="B243" t="s">
        <v>241</v>
      </c>
      <c r="C243">
        <v>-1</v>
      </c>
      <c r="D243" t="s">
        <v>1051</v>
      </c>
      <c r="E243">
        <v>4.5</v>
      </c>
      <c r="F243" t="s">
        <v>1052</v>
      </c>
      <c r="G243" t="s">
        <v>96</v>
      </c>
      <c r="H243" t="s">
        <v>328</v>
      </c>
      <c r="I243" t="s">
        <v>64</v>
      </c>
      <c r="J243">
        <v>1999</v>
      </c>
      <c r="K243" t="s">
        <v>21</v>
      </c>
      <c r="L243" t="s">
        <v>1053</v>
      </c>
      <c r="M243" t="s">
        <v>133</v>
      </c>
      <c r="N243" t="s">
        <v>58</v>
      </c>
      <c r="O243">
        <v>-1</v>
      </c>
    </row>
    <row r="244" spans="1:15" x14ac:dyDescent="0.2">
      <c r="A244">
        <v>242</v>
      </c>
      <c r="B244" t="s">
        <v>1054</v>
      </c>
      <c r="C244" t="s">
        <v>1055</v>
      </c>
      <c r="D244" t="s">
        <v>1056</v>
      </c>
      <c r="E244">
        <v>2.4</v>
      </c>
      <c r="F244" t="s">
        <v>1057</v>
      </c>
      <c r="G244" t="s">
        <v>1058</v>
      </c>
      <c r="H244" t="s">
        <v>1059</v>
      </c>
      <c r="I244" t="s">
        <v>20</v>
      </c>
      <c r="J244">
        <v>-1</v>
      </c>
      <c r="K244" t="s">
        <v>21</v>
      </c>
      <c r="L244" t="s">
        <v>184</v>
      </c>
      <c r="M244" t="s">
        <v>185</v>
      </c>
      <c r="N244" t="s">
        <v>41</v>
      </c>
      <c r="O244">
        <v>-1</v>
      </c>
    </row>
    <row r="245" spans="1:15" x14ac:dyDescent="0.2">
      <c r="A245">
        <v>243</v>
      </c>
      <c r="B245" t="s">
        <v>1060</v>
      </c>
      <c r="C245" t="s">
        <v>787</v>
      </c>
      <c r="D245" t="s">
        <v>1061</v>
      </c>
      <c r="E245">
        <v>2.6</v>
      </c>
      <c r="F245" t="s">
        <v>789</v>
      </c>
      <c r="G245" t="s">
        <v>443</v>
      </c>
      <c r="H245" t="s">
        <v>443</v>
      </c>
      <c r="I245" t="s">
        <v>20</v>
      </c>
      <c r="J245">
        <v>1984</v>
      </c>
      <c r="K245" t="s">
        <v>790</v>
      </c>
      <c r="L245" t="s">
        <v>791</v>
      </c>
      <c r="M245" t="s">
        <v>581</v>
      </c>
      <c r="N245" t="s">
        <v>58</v>
      </c>
      <c r="O245">
        <v>-1</v>
      </c>
    </row>
    <row r="246" spans="1:15" x14ac:dyDescent="0.2">
      <c r="A246">
        <v>244</v>
      </c>
      <c r="B246" t="s">
        <v>1062</v>
      </c>
      <c r="C246">
        <v>-1</v>
      </c>
      <c r="D246" t="s">
        <v>1063</v>
      </c>
      <c r="E246">
        <v>4.0999999999999996</v>
      </c>
      <c r="F246" t="s">
        <v>1064</v>
      </c>
      <c r="G246" t="s">
        <v>1065</v>
      </c>
      <c r="H246" t="s">
        <v>55</v>
      </c>
      <c r="I246" t="s">
        <v>263</v>
      </c>
      <c r="J246">
        <v>2007</v>
      </c>
      <c r="K246" t="s">
        <v>21</v>
      </c>
      <c r="L246" t="s">
        <v>230</v>
      </c>
      <c r="M246" t="s">
        <v>91</v>
      </c>
      <c r="N246" t="s">
        <v>411</v>
      </c>
      <c r="O246">
        <v>-1</v>
      </c>
    </row>
    <row r="247" spans="1:15" x14ac:dyDescent="0.2">
      <c r="A247">
        <v>245</v>
      </c>
      <c r="B247" t="s">
        <v>1066</v>
      </c>
      <c r="C247" t="s">
        <v>1067</v>
      </c>
      <c r="D247" t="s">
        <v>1068</v>
      </c>
      <c r="E247">
        <v>3.5</v>
      </c>
      <c r="F247" t="s">
        <v>1069</v>
      </c>
      <c r="G247" t="s">
        <v>1070</v>
      </c>
      <c r="H247" t="s">
        <v>1070</v>
      </c>
      <c r="I247" t="s">
        <v>20</v>
      </c>
      <c r="J247">
        <v>1996</v>
      </c>
      <c r="K247" t="s">
        <v>154</v>
      </c>
      <c r="L247" t="s">
        <v>32</v>
      </c>
      <c r="M247" t="s">
        <v>33</v>
      </c>
      <c r="N247" t="s">
        <v>50</v>
      </c>
      <c r="O247">
        <v>-1</v>
      </c>
    </row>
    <row r="248" spans="1:15" x14ac:dyDescent="0.2">
      <c r="A248">
        <v>246</v>
      </c>
      <c r="B248" t="s">
        <v>1071</v>
      </c>
      <c r="C248" t="s">
        <v>1072</v>
      </c>
      <c r="D248" t="s">
        <v>1073</v>
      </c>
      <c r="E248">
        <v>3</v>
      </c>
      <c r="F248" t="s">
        <v>1074</v>
      </c>
      <c r="G248" t="s">
        <v>1075</v>
      </c>
      <c r="H248" t="s">
        <v>1075</v>
      </c>
      <c r="I248" t="s">
        <v>30</v>
      </c>
      <c r="J248">
        <v>1958</v>
      </c>
      <c r="K248" t="s">
        <v>21</v>
      </c>
      <c r="L248" t="s">
        <v>1076</v>
      </c>
      <c r="M248" t="s">
        <v>98</v>
      </c>
      <c r="N248" t="s">
        <v>113</v>
      </c>
      <c r="O248" t="s">
        <v>1077</v>
      </c>
    </row>
    <row r="249" spans="1:15" x14ac:dyDescent="0.2">
      <c r="A249">
        <v>247</v>
      </c>
      <c r="B249" t="s">
        <v>1078</v>
      </c>
      <c r="C249" t="s">
        <v>932</v>
      </c>
      <c r="D249" t="s">
        <v>1079</v>
      </c>
      <c r="E249">
        <v>3.6</v>
      </c>
      <c r="F249" t="s">
        <v>934</v>
      </c>
      <c r="G249" t="s">
        <v>1080</v>
      </c>
      <c r="H249" t="s">
        <v>935</v>
      </c>
      <c r="I249" t="s">
        <v>46</v>
      </c>
      <c r="J249">
        <v>1935</v>
      </c>
      <c r="K249" t="s">
        <v>154</v>
      </c>
      <c r="L249" t="s">
        <v>32</v>
      </c>
      <c r="M249" t="s">
        <v>33</v>
      </c>
      <c r="N249" t="s">
        <v>41</v>
      </c>
      <c r="O249">
        <v>-1</v>
      </c>
    </row>
    <row r="250" spans="1:15" x14ac:dyDescent="0.2">
      <c r="A250">
        <v>248</v>
      </c>
      <c r="B250" t="s">
        <v>1081</v>
      </c>
      <c r="C250" t="s">
        <v>1082</v>
      </c>
      <c r="D250" t="s">
        <v>1083</v>
      </c>
      <c r="E250">
        <v>3.3</v>
      </c>
      <c r="F250" t="s">
        <v>1084</v>
      </c>
      <c r="G250" t="s">
        <v>551</v>
      </c>
      <c r="H250" t="s">
        <v>551</v>
      </c>
      <c r="I250" t="s">
        <v>20</v>
      </c>
      <c r="J250">
        <v>1964</v>
      </c>
      <c r="K250" t="s">
        <v>21</v>
      </c>
      <c r="L250" t="s">
        <v>184</v>
      </c>
      <c r="M250" t="s">
        <v>185</v>
      </c>
      <c r="N250" t="s">
        <v>58</v>
      </c>
      <c r="O250">
        <v>-1</v>
      </c>
    </row>
    <row r="251" spans="1:15" x14ac:dyDescent="0.2">
      <c r="A251">
        <v>249</v>
      </c>
      <c r="B251" t="s">
        <v>1085</v>
      </c>
      <c r="C251">
        <v>-1</v>
      </c>
      <c r="D251" t="s">
        <v>1086</v>
      </c>
      <c r="E251">
        <v>4.2</v>
      </c>
      <c r="F251" t="s">
        <v>776</v>
      </c>
      <c r="G251" t="s">
        <v>777</v>
      </c>
      <c r="H251" t="s">
        <v>778</v>
      </c>
      <c r="I251" t="s">
        <v>30</v>
      </c>
      <c r="J251">
        <v>-1</v>
      </c>
      <c r="K251" t="s">
        <v>154</v>
      </c>
      <c r="L251" t="s">
        <v>779</v>
      </c>
      <c r="M251" t="s">
        <v>780</v>
      </c>
      <c r="N251" t="s">
        <v>58</v>
      </c>
      <c r="O251">
        <v>-1</v>
      </c>
    </row>
    <row r="252" spans="1:15" x14ac:dyDescent="0.2">
      <c r="A252">
        <v>250</v>
      </c>
      <c r="B252" t="s">
        <v>1087</v>
      </c>
      <c r="C252" t="s">
        <v>1088</v>
      </c>
      <c r="D252" t="s">
        <v>1089</v>
      </c>
      <c r="E252">
        <v>2.7</v>
      </c>
      <c r="F252" t="s">
        <v>1090</v>
      </c>
      <c r="G252" t="s">
        <v>643</v>
      </c>
      <c r="H252" t="s">
        <v>643</v>
      </c>
      <c r="I252" t="s">
        <v>64</v>
      </c>
      <c r="J252">
        <v>1961</v>
      </c>
      <c r="K252" t="s">
        <v>21</v>
      </c>
      <c r="L252" t="s">
        <v>124</v>
      </c>
      <c r="M252" t="s">
        <v>124</v>
      </c>
      <c r="N252" t="s">
        <v>80</v>
      </c>
      <c r="O252">
        <v>-1</v>
      </c>
    </row>
    <row r="253" spans="1:15" x14ac:dyDescent="0.2">
      <c r="A253">
        <v>251</v>
      </c>
      <c r="B253" t="s">
        <v>1091</v>
      </c>
      <c r="C253" t="s">
        <v>1092</v>
      </c>
      <c r="D253" t="s">
        <v>1093</v>
      </c>
      <c r="E253">
        <v>3.4</v>
      </c>
      <c r="F253" t="s">
        <v>1094</v>
      </c>
      <c r="G253" t="s">
        <v>170</v>
      </c>
      <c r="H253" t="s">
        <v>170</v>
      </c>
      <c r="I253" t="s">
        <v>46</v>
      </c>
      <c r="J253">
        <v>2005</v>
      </c>
      <c r="K253" t="s">
        <v>65</v>
      </c>
      <c r="L253" t="s">
        <v>1095</v>
      </c>
      <c r="M253" t="s">
        <v>173</v>
      </c>
      <c r="N253" t="s">
        <v>34</v>
      </c>
      <c r="O253" t="s">
        <v>1096</v>
      </c>
    </row>
    <row r="254" spans="1:15" x14ac:dyDescent="0.2">
      <c r="A254">
        <v>252</v>
      </c>
      <c r="B254" t="s">
        <v>14</v>
      </c>
      <c r="C254">
        <v>-1</v>
      </c>
      <c r="D254" t="s">
        <v>180</v>
      </c>
      <c r="E254">
        <v>3.9</v>
      </c>
      <c r="F254" t="s">
        <v>181</v>
      </c>
      <c r="G254" t="s">
        <v>182</v>
      </c>
      <c r="H254" t="s">
        <v>183</v>
      </c>
      <c r="I254" t="s">
        <v>30</v>
      </c>
      <c r="J254">
        <v>1911</v>
      </c>
      <c r="K254" t="s">
        <v>21</v>
      </c>
      <c r="L254" t="s">
        <v>184</v>
      </c>
      <c r="M254" t="s">
        <v>185</v>
      </c>
      <c r="N254" t="s">
        <v>113</v>
      </c>
      <c r="O254">
        <v>-1</v>
      </c>
    </row>
    <row r="255" spans="1:15" x14ac:dyDescent="0.2">
      <c r="A255">
        <v>253</v>
      </c>
      <c r="B255" t="s">
        <v>166</v>
      </c>
      <c r="C255" t="s">
        <v>167</v>
      </c>
      <c r="D255" t="s">
        <v>168</v>
      </c>
      <c r="E255">
        <v>3.8</v>
      </c>
      <c r="F255" t="s">
        <v>169</v>
      </c>
      <c r="G255" t="s">
        <v>170</v>
      </c>
      <c r="H255" t="s">
        <v>171</v>
      </c>
      <c r="I255" t="s">
        <v>20</v>
      </c>
      <c r="J255">
        <v>1995</v>
      </c>
      <c r="K255" t="s">
        <v>21</v>
      </c>
      <c r="L255" t="s">
        <v>172</v>
      </c>
      <c r="M255" t="s">
        <v>173</v>
      </c>
      <c r="N255" t="s">
        <v>58</v>
      </c>
      <c r="O255">
        <v>-1</v>
      </c>
    </row>
    <row r="256" spans="1:15" x14ac:dyDescent="0.2">
      <c r="A256">
        <v>254</v>
      </c>
      <c r="B256" t="s">
        <v>14</v>
      </c>
      <c r="C256" t="s">
        <v>1097</v>
      </c>
      <c r="D256" t="s">
        <v>1098</v>
      </c>
      <c r="E256">
        <v>3.7</v>
      </c>
      <c r="F256" t="s">
        <v>1099</v>
      </c>
      <c r="G256" t="s">
        <v>103</v>
      </c>
      <c r="H256" t="s">
        <v>659</v>
      </c>
      <c r="I256" t="s">
        <v>30</v>
      </c>
      <c r="J256">
        <v>1995</v>
      </c>
      <c r="K256" t="s">
        <v>65</v>
      </c>
      <c r="L256" t="s">
        <v>22</v>
      </c>
      <c r="M256" t="s">
        <v>22</v>
      </c>
      <c r="N256" t="s">
        <v>113</v>
      </c>
      <c r="O256" t="s">
        <v>1100</v>
      </c>
    </row>
    <row r="257" spans="1:15" x14ac:dyDescent="0.2">
      <c r="A257">
        <v>255</v>
      </c>
      <c r="B257" t="s">
        <v>1101</v>
      </c>
      <c r="C257" t="s">
        <v>1102</v>
      </c>
      <c r="D257" t="s">
        <v>1103</v>
      </c>
      <c r="E257">
        <v>4.8</v>
      </c>
      <c r="F257" t="s">
        <v>1104</v>
      </c>
      <c r="G257" t="s">
        <v>1105</v>
      </c>
      <c r="H257" t="s">
        <v>1105</v>
      </c>
      <c r="I257" t="s">
        <v>46</v>
      </c>
      <c r="J257">
        <v>1925</v>
      </c>
      <c r="K257" t="s">
        <v>21</v>
      </c>
      <c r="L257" t="s">
        <v>155</v>
      </c>
      <c r="M257" t="s">
        <v>156</v>
      </c>
      <c r="N257" t="s">
        <v>67</v>
      </c>
      <c r="O257">
        <v>-1</v>
      </c>
    </row>
    <row r="258" spans="1:15" x14ac:dyDescent="0.2">
      <c r="A258">
        <v>256</v>
      </c>
      <c r="B258" t="s">
        <v>1106</v>
      </c>
      <c r="C258" t="s">
        <v>1107</v>
      </c>
      <c r="D258" t="s">
        <v>1108</v>
      </c>
      <c r="E258">
        <v>3.8</v>
      </c>
      <c r="F258" t="s">
        <v>1109</v>
      </c>
      <c r="G258" t="s">
        <v>55</v>
      </c>
      <c r="H258" t="s">
        <v>55</v>
      </c>
      <c r="I258" t="s">
        <v>46</v>
      </c>
      <c r="J258">
        <v>2002</v>
      </c>
      <c r="K258" t="s">
        <v>21</v>
      </c>
      <c r="L258" t="s">
        <v>769</v>
      </c>
      <c r="M258" t="s">
        <v>770</v>
      </c>
      <c r="N258" t="s">
        <v>34</v>
      </c>
      <c r="O258" t="s">
        <v>1110</v>
      </c>
    </row>
    <row r="259" spans="1:15" x14ac:dyDescent="0.2">
      <c r="A259">
        <v>257</v>
      </c>
      <c r="B259" t="s">
        <v>1111</v>
      </c>
      <c r="C259" t="s">
        <v>1112</v>
      </c>
      <c r="D259" t="s">
        <v>1113</v>
      </c>
      <c r="E259">
        <v>3.4</v>
      </c>
      <c r="F259" t="s">
        <v>1114</v>
      </c>
      <c r="G259" t="s">
        <v>503</v>
      </c>
      <c r="H259" t="s">
        <v>287</v>
      </c>
      <c r="I259" t="s">
        <v>30</v>
      </c>
      <c r="J259">
        <v>1930</v>
      </c>
      <c r="K259" t="s">
        <v>47</v>
      </c>
      <c r="L259" t="s">
        <v>543</v>
      </c>
      <c r="M259" t="s">
        <v>47</v>
      </c>
      <c r="N259" t="s">
        <v>58</v>
      </c>
      <c r="O259">
        <v>-1</v>
      </c>
    </row>
    <row r="260" spans="1:15" x14ac:dyDescent="0.2">
      <c r="A260">
        <v>258</v>
      </c>
      <c r="B260" t="s">
        <v>14</v>
      </c>
      <c r="C260" t="s">
        <v>1115</v>
      </c>
      <c r="D260" t="s">
        <v>1116</v>
      </c>
      <c r="E260">
        <v>4.3</v>
      </c>
      <c r="F260" t="s">
        <v>1117</v>
      </c>
      <c r="G260" t="s">
        <v>63</v>
      </c>
      <c r="H260" t="s">
        <v>63</v>
      </c>
      <c r="I260" t="s">
        <v>64</v>
      </c>
      <c r="J260">
        <v>1999</v>
      </c>
      <c r="K260" t="s">
        <v>131</v>
      </c>
      <c r="L260" t="s">
        <v>79</v>
      </c>
      <c r="M260" t="s">
        <v>40</v>
      </c>
      <c r="N260" t="s">
        <v>58</v>
      </c>
      <c r="O260">
        <v>-1</v>
      </c>
    </row>
    <row r="261" spans="1:15" x14ac:dyDescent="0.2">
      <c r="A261">
        <v>259</v>
      </c>
      <c r="B261" t="s">
        <v>608</v>
      </c>
      <c r="C261" t="s">
        <v>819</v>
      </c>
      <c r="D261" t="s">
        <v>820</v>
      </c>
      <c r="E261">
        <v>4.8</v>
      </c>
      <c r="F261" t="s">
        <v>37</v>
      </c>
      <c r="G261" t="s">
        <v>38</v>
      </c>
      <c r="H261" t="s">
        <v>38</v>
      </c>
      <c r="I261" t="s">
        <v>20</v>
      </c>
      <c r="J261">
        <v>2010</v>
      </c>
      <c r="K261" t="s">
        <v>21</v>
      </c>
      <c r="L261" t="s">
        <v>39</v>
      </c>
      <c r="M261" t="s">
        <v>40</v>
      </c>
      <c r="N261" t="s">
        <v>41</v>
      </c>
      <c r="O261">
        <v>-1</v>
      </c>
    </row>
    <row r="262" spans="1:15" x14ac:dyDescent="0.2">
      <c r="A262">
        <v>260</v>
      </c>
      <c r="B262" t="s">
        <v>828</v>
      </c>
      <c r="C262" t="s">
        <v>829</v>
      </c>
      <c r="D262" t="s">
        <v>830</v>
      </c>
      <c r="E262">
        <v>3.4</v>
      </c>
      <c r="F262" t="s">
        <v>831</v>
      </c>
      <c r="G262" t="s">
        <v>832</v>
      </c>
      <c r="H262" t="s">
        <v>832</v>
      </c>
      <c r="I262" t="s">
        <v>46</v>
      </c>
      <c r="J262">
        <v>1846</v>
      </c>
      <c r="K262" t="s">
        <v>65</v>
      </c>
      <c r="L262" t="s">
        <v>273</v>
      </c>
      <c r="M262" t="s">
        <v>185</v>
      </c>
      <c r="N262" t="s">
        <v>34</v>
      </c>
      <c r="O262">
        <v>-1</v>
      </c>
    </row>
    <row r="263" spans="1:15" x14ac:dyDescent="0.2">
      <c r="A263">
        <v>261</v>
      </c>
      <c r="B263" t="s">
        <v>1118</v>
      </c>
      <c r="C263">
        <v>-1</v>
      </c>
      <c r="D263" t="s">
        <v>1119</v>
      </c>
      <c r="E263">
        <v>4.3</v>
      </c>
      <c r="F263" t="s">
        <v>1120</v>
      </c>
      <c r="G263" t="s">
        <v>396</v>
      </c>
      <c r="H263" t="s">
        <v>355</v>
      </c>
      <c r="I263" t="s">
        <v>46</v>
      </c>
      <c r="J263">
        <v>1985</v>
      </c>
      <c r="K263" t="s">
        <v>21</v>
      </c>
      <c r="L263" t="s">
        <v>230</v>
      </c>
      <c r="M263" t="s">
        <v>91</v>
      </c>
      <c r="N263" t="s">
        <v>41</v>
      </c>
      <c r="O263">
        <v>-1</v>
      </c>
    </row>
    <row r="264" spans="1:15" x14ac:dyDescent="0.2">
      <c r="A264">
        <v>262</v>
      </c>
      <c r="B264" t="s">
        <v>247</v>
      </c>
      <c r="C264" t="s">
        <v>825</v>
      </c>
      <c r="D264" t="s">
        <v>826</v>
      </c>
      <c r="E264">
        <v>3.9</v>
      </c>
      <c r="F264" t="s">
        <v>827</v>
      </c>
      <c r="G264" t="s">
        <v>122</v>
      </c>
      <c r="H264" t="s">
        <v>122</v>
      </c>
      <c r="I264" t="s">
        <v>56</v>
      </c>
      <c r="J264">
        <v>2005</v>
      </c>
      <c r="K264" t="s">
        <v>21</v>
      </c>
      <c r="L264" t="s">
        <v>90</v>
      </c>
      <c r="M264" t="s">
        <v>91</v>
      </c>
      <c r="N264" t="s">
        <v>58</v>
      </c>
      <c r="O264">
        <v>-1</v>
      </c>
    </row>
    <row r="265" spans="1:15" x14ac:dyDescent="0.2">
      <c r="A265">
        <v>263</v>
      </c>
      <c r="B265" t="s">
        <v>14</v>
      </c>
      <c r="C265" t="s">
        <v>150</v>
      </c>
      <c r="D265" t="s">
        <v>1121</v>
      </c>
      <c r="E265">
        <v>3.4</v>
      </c>
      <c r="F265" t="s">
        <v>1122</v>
      </c>
      <c r="G265" t="s">
        <v>170</v>
      </c>
      <c r="H265" t="s">
        <v>170</v>
      </c>
      <c r="I265" t="s">
        <v>56</v>
      </c>
      <c r="J265">
        <v>1992</v>
      </c>
      <c r="K265" t="s">
        <v>21</v>
      </c>
      <c r="L265" t="s">
        <v>57</v>
      </c>
      <c r="M265" t="s">
        <v>40</v>
      </c>
      <c r="N265" t="s">
        <v>179</v>
      </c>
      <c r="O265">
        <v>-1</v>
      </c>
    </row>
    <row r="266" spans="1:15" x14ac:dyDescent="0.2">
      <c r="A266">
        <v>264</v>
      </c>
      <c r="B266" t="s">
        <v>115</v>
      </c>
      <c r="C266" t="s">
        <v>1123</v>
      </c>
      <c r="D266" t="s">
        <v>1124</v>
      </c>
      <c r="E266">
        <v>3.1</v>
      </c>
      <c r="F266" t="s">
        <v>1125</v>
      </c>
      <c r="G266" t="s">
        <v>1126</v>
      </c>
      <c r="H266" t="s">
        <v>1127</v>
      </c>
      <c r="I266" t="s">
        <v>46</v>
      </c>
      <c r="J266">
        <v>1997</v>
      </c>
      <c r="K266" t="s">
        <v>65</v>
      </c>
      <c r="L266" t="s">
        <v>1053</v>
      </c>
      <c r="M266" t="s">
        <v>133</v>
      </c>
      <c r="N266" t="s">
        <v>113</v>
      </c>
      <c r="O266" t="s">
        <v>1128</v>
      </c>
    </row>
    <row r="267" spans="1:15" x14ac:dyDescent="0.2">
      <c r="A267">
        <v>265</v>
      </c>
      <c r="B267" t="s">
        <v>1129</v>
      </c>
      <c r="C267" t="s">
        <v>1130</v>
      </c>
      <c r="D267" t="s">
        <v>1131</v>
      </c>
      <c r="E267">
        <v>3.2</v>
      </c>
      <c r="F267" t="s">
        <v>540</v>
      </c>
      <c r="G267" t="s">
        <v>541</v>
      </c>
      <c r="H267" t="s">
        <v>542</v>
      </c>
      <c r="I267" t="s">
        <v>104</v>
      </c>
      <c r="J267">
        <v>1958</v>
      </c>
      <c r="K267" t="s">
        <v>154</v>
      </c>
      <c r="L267" t="s">
        <v>543</v>
      </c>
      <c r="M267" t="s">
        <v>47</v>
      </c>
      <c r="N267" t="s">
        <v>67</v>
      </c>
      <c r="O267" t="s">
        <v>544</v>
      </c>
    </row>
    <row r="268" spans="1:15" x14ac:dyDescent="0.2">
      <c r="A268">
        <v>266</v>
      </c>
      <c r="B268" t="s">
        <v>1132</v>
      </c>
      <c r="C268" t="s">
        <v>1133</v>
      </c>
      <c r="D268" t="s">
        <v>1134</v>
      </c>
      <c r="E268">
        <v>4.3</v>
      </c>
      <c r="F268" t="s">
        <v>1135</v>
      </c>
      <c r="G268" t="s">
        <v>1136</v>
      </c>
      <c r="H268" t="s">
        <v>1136</v>
      </c>
      <c r="I268" t="s">
        <v>46</v>
      </c>
      <c r="J268">
        <v>1981</v>
      </c>
      <c r="K268" t="s">
        <v>21</v>
      </c>
      <c r="L268" t="s">
        <v>1137</v>
      </c>
      <c r="M268" t="s">
        <v>173</v>
      </c>
      <c r="N268" t="s">
        <v>58</v>
      </c>
      <c r="O268" t="s">
        <v>1138</v>
      </c>
    </row>
    <row r="269" spans="1:15" x14ac:dyDescent="0.2">
      <c r="A269">
        <v>267</v>
      </c>
      <c r="B269" t="s">
        <v>290</v>
      </c>
      <c r="C269" t="s">
        <v>833</v>
      </c>
      <c r="D269" t="s">
        <v>834</v>
      </c>
      <c r="E269">
        <v>3.6</v>
      </c>
      <c r="F269" t="s">
        <v>835</v>
      </c>
      <c r="G269" t="s">
        <v>328</v>
      </c>
      <c r="H269" t="s">
        <v>836</v>
      </c>
      <c r="I269" t="s">
        <v>104</v>
      </c>
      <c r="J269">
        <v>1851</v>
      </c>
      <c r="K269" t="s">
        <v>21</v>
      </c>
      <c r="L269" t="s">
        <v>155</v>
      </c>
      <c r="M269" t="s">
        <v>156</v>
      </c>
      <c r="N269" t="s">
        <v>113</v>
      </c>
      <c r="O269">
        <v>-1</v>
      </c>
    </row>
    <row r="270" spans="1:15" x14ac:dyDescent="0.2">
      <c r="A270">
        <v>268</v>
      </c>
      <c r="B270" t="s">
        <v>837</v>
      </c>
      <c r="C270" t="s">
        <v>838</v>
      </c>
      <c r="D270" t="s">
        <v>839</v>
      </c>
      <c r="E270">
        <v>3.9</v>
      </c>
      <c r="F270" t="s">
        <v>840</v>
      </c>
      <c r="G270" t="s">
        <v>560</v>
      </c>
      <c r="H270" t="s">
        <v>560</v>
      </c>
      <c r="I270" t="s">
        <v>30</v>
      </c>
      <c r="J270">
        <v>1976</v>
      </c>
      <c r="K270" t="s">
        <v>131</v>
      </c>
      <c r="L270" t="s">
        <v>124</v>
      </c>
      <c r="M270" t="s">
        <v>124</v>
      </c>
      <c r="N270" t="s">
        <v>113</v>
      </c>
      <c r="O270">
        <v>-1</v>
      </c>
    </row>
    <row r="271" spans="1:15" x14ac:dyDescent="0.2">
      <c r="A271">
        <v>269</v>
      </c>
      <c r="B271" t="s">
        <v>241</v>
      </c>
      <c r="C271" t="s">
        <v>841</v>
      </c>
      <c r="D271" t="s">
        <v>842</v>
      </c>
      <c r="E271">
        <v>3.8</v>
      </c>
      <c r="F271" t="s">
        <v>217</v>
      </c>
      <c r="G271" t="s">
        <v>843</v>
      </c>
      <c r="H271" t="s">
        <v>218</v>
      </c>
      <c r="I271" t="s">
        <v>104</v>
      </c>
      <c r="J271">
        <v>1996</v>
      </c>
      <c r="K271" t="s">
        <v>65</v>
      </c>
      <c r="L271" t="s">
        <v>219</v>
      </c>
      <c r="M271" t="s">
        <v>220</v>
      </c>
      <c r="N271" t="s">
        <v>34</v>
      </c>
      <c r="O271">
        <v>-1</v>
      </c>
    </row>
    <row r="272" spans="1:15" x14ac:dyDescent="0.2">
      <c r="A272">
        <v>270</v>
      </c>
      <c r="B272" t="s">
        <v>115</v>
      </c>
      <c r="C272" t="s">
        <v>1139</v>
      </c>
      <c r="D272" t="s">
        <v>1140</v>
      </c>
      <c r="E272">
        <v>2.8</v>
      </c>
      <c r="F272" t="s">
        <v>1141</v>
      </c>
      <c r="G272" t="s">
        <v>1142</v>
      </c>
      <c r="H272" t="s">
        <v>1143</v>
      </c>
      <c r="I272" t="s">
        <v>20</v>
      </c>
      <c r="J272">
        <v>-1</v>
      </c>
      <c r="K272" t="s">
        <v>154</v>
      </c>
      <c r="L272" t="s">
        <v>1144</v>
      </c>
      <c r="M272" t="s">
        <v>780</v>
      </c>
      <c r="N272" t="s">
        <v>23</v>
      </c>
      <c r="O272">
        <v>-1</v>
      </c>
    </row>
    <row r="273" spans="1:15" x14ac:dyDescent="0.2">
      <c r="A273">
        <v>271</v>
      </c>
      <c r="B273" t="s">
        <v>844</v>
      </c>
      <c r="C273">
        <v>-1</v>
      </c>
      <c r="D273" t="s">
        <v>845</v>
      </c>
      <c r="E273">
        <v>4.4000000000000004</v>
      </c>
      <c r="F273" t="s">
        <v>846</v>
      </c>
      <c r="G273" t="s">
        <v>102</v>
      </c>
      <c r="H273" t="s">
        <v>438</v>
      </c>
      <c r="I273" t="s">
        <v>56</v>
      </c>
      <c r="J273">
        <v>2013</v>
      </c>
      <c r="K273" t="s">
        <v>21</v>
      </c>
      <c r="L273" t="s">
        <v>22</v>
      </c>
      <c r="M273" t="s">
        <v>22</v>
      </c>
      <c r="N273" t="s">
        <v>179</v>
      </c>
      <c r="O273">
        <v>-1</v>
      </c>
    </row>
    <row r="274" spans="1:15" x14ac:dyDescent="0.2">
      <c r="A274">
        <v>272</v>
      </c>
      <c r="B274" t="s">
        <v>656</v>
      </c>
      <c r="C274">
        <v>-1</v>
      </c>
      <c r="D274" t="s">
        <v>850</v>
      </c>
      <c r="E274">
        <v>4.0999999999999996</v>
      </c>
      <c r="F274" t="s">
        <v>101</v>
      </c>
      <c r="G274" t="s">
        <v>288</v>
      </c>
      <c r="H274" t="s">
        <v>103</v>
      </c>
      <c r="I274" t="s">
        <v>104</v>
      </c>
      <c r="J274">
        <v>1968</v>
      </c>
      <c r="K274" t="s">
        <v>65</v>
      </c>
      <c r="L274" t="s">
        <v>105</v>
      </c>
      <c r="M274" t="s">
        <v>40</v>
      </c>
      <c r="N274" t="s">
        <v>67</v>
      </c>
      <c r="O274">
        <v>-1</v>
      </c>
    </row>
    <row r="275" spans="1:15" x14ac:dyDescent="0.2">
      <c r="A275">
        <v>273</v>
      </c>
      <c r="B275" t="s">
        <v>847</v>
      </c>
      <c r="C275" t="s">
        <v>848</v>
      </c>
      <c r="D275" t="s">
        <v>849</v>
      </c>
      <c r="E275">
        <v>3.7</v>
      </c>
      <c r="F275" t="s">
        <v>121</v>
      </c>
      <c r="G275" t="s">
        <v>328</v>
      </c>
      <c r="H275" t="s">
        <v>123</v>
      </c>
      <c r="I275" t="s">
        <v>30</v>
      </c>
      <c r="J275">
        <v>1781</v>
      </c>
      <c r="K275" t="s">
        <v>65</v>
      </c>
      <c r="L275" t="s">
        <v>124</v>
      </c>
      <c r="M275" t="s">
        <v>124</v>
      </c>
      <c r="N275" t="s">
        <v>113</v>
      </c>
      <c r="O275" t="s">
        <v>125</v>
      </c>
    </row>
    <row r="276" spans="1:15" x14ac:dyDescent="0.2">
      <c r="A276">
        <v>274</v>
      </c>
      <c r="B276" t="s">
        <v>115</v>
      </c>
      <c r="C276" t="s">
        <v>1145</v>
      </c>
      <c r="D276" t="s">
        <v>1146</v>
      </c>
      <c r="E276">
        <v>3.4</v>
      </c>
      <c r="F276" t="s">
        <v>1147</v>
      </c>
      <c r="G276" t="s">
        <v>96</v>
      </c>
      <c r="H276" t="s">
        <v>96</v>
      </c>
      <c r="I276" t="s">
        <v>56</v>
      </c>
      <c r="J276">
        <v>2013</v>
      </c>
      <c r="K276" t="s">
        <v>21</v>
      </c>
      <c r="L276" t="s">
        <v>145</v>
      </c>
      <c r="M276" t="s">
        <v>91</v>
      </c>
      <c r="N276" t="s">
        <v>58</v>
      </c>
      <c r="O276">
        <v>-1</v>
      </c>
    </row>
    <row r="277" spans="1:15" x14ac:dyDescent="0.2">
      <c r="A277">
        <v>275</v>
      </c>
      <c r="B277" t="s">
        <v>115</v>
      </c>
      <c r="C277" t="s">
        <v>1148</v>
      </c>
      <c r="D277" t="s">
        <v>1149</v>
      </c>
      <c r="E277">
        <v>4</v>
      </c>
      <c r="F277" t="s">
        <v>1150</v>
      </c>
      <c r="G277" t="s">
        <v>1151</v>
      </c>
      <c r="H277" t="s">
        <v>1152</v>
      </c>
      <c r="I277" t="s">
        <v>64</v>
      </c>
      <c r="J277">
        <v>1984</v>
      </c>
      <c r="K277" t="s">
        <v>21</v>
      </c>
      <c r="L277" t="s">
        <v>235</v>
      </c>
      <c r="M277" t="s">
        <v>91</v>
      </c>
      <c r="N277" t="s">
        <v>23</v>
      </c>
      <c r="O277">
        <v>-1</v>
      </c>
    </row>
    <row r="278" spans="1:15" x14ac:dyDescent="0.2">
      <c r="A278">
        <v>276</v>
      </c>
      <c r="B278" t="s">
        <v>856</v>
      </c>
      <c r="C278" t="s">
        <v>857</v>
      </c>
      <c r="D278" t="s">
        <v>858</v>
      </c>
      <c r="E278">
        <v>3.5</v>
      </c>
      <c r="F278" t="s">
        <v>859</v>
      </c>
      <c r="G278" t="s">
        <v>77</v>
      </c>
      <c r="H278" t="s">
        <v>77</v>
      </c>
      <c r="I278" t="s">
        <v>30</v>
      </c>
      <c r="J278">
        <v>1970</v>
      </c>
      <c r="K278" t="s">
        <v>65</v>
      </c>
      <c r="L278" t="s">
        <v>235</v>
      </c>
      <c r="M278" t="s">
        <v>91</v>
      </c>
      <c r="N278" t="s">
        <v>113</v>
      </c>
      <c r="O278" t="s">
        <v>860</v>
      </c>
    </row>
    <row r="279" spans="1:15" x14ac:dyDescent="0.2">
      <c r="A279">
        <v>277</v>
      </c>
      <c r="B279" t="s">
        <v>851</v>
      </c>
      <c r="C279" t="s">
        <v>852</v>
      </c>
      <c r="D279" t="s">
        <v>853</v>
      </c>
      <c r="E279">
        <v>3.8</v>
      </c>
      <c r="F279" t="s">
        <v>854</v>
      </c>
      <c r="G279" t="s">
        <v>855</v>
      </c>
      <c r="H279" t="s">
        <v>855</v>
      </c>
      <c r="I279" t="s">
        <v>20</v>
      </c>
      <c r="J279">
        <v>1981</v>
      </c>
      <c r="K279" t="s">
        <v>21</v>
      </c>
      <c r="L279" t="s">
        <v>155</v>
      </c>
      <c r="M279" t="s">
        <v>156</v>
      </c>
      <c r="N279" t="s">
        <v>50</v>
      </c>
      <c r="O279">
        <v>-1</v>
      </c>
    </row>
    <row r="280" spans="1:15" x14ac:dyDescent="0.2">
      <c r="A280">
        <v>278</v>
      </c>
      <c r="B280" t="s">
        <v>1153</v>
      </c>
      <c r="C280" t="s">
        <v>966</v>
      </c>
      <c r="D280" t="s">
        <v>1154</v>
      </c>
      <c r="E280">
        <v>3.7</v>
      </c>
      <c r="F280" t="s">
        <v>1155</v>
      </c>
      <c r="G280" t="s">
        <v>1156</v>
      </c>
      <c r="H280" t="s">
        <v>1156</v>
      </c>
      <c r="I280" t="s">
        <v>64</v>
      </c>
      <c r="J280">
        <v>1996</v>
      </c>
      <c r="K280" t="s">
        <v>21</v>
      </c>
      <c r="L280" t="s">
        <v>145</v>
      </c>
      <c r="M280" t="s">
        <v>91</v>
      </c>
      <c r="N280" t="s">
        <v>58</v>
      </c>
      <c r="O280">
        <v>-1</v>
      </c>
    </row>
    <row r="281" spans="1:15" x14ac:dyDescent="0.2">
      <c r="A281">
        <v>279</v>
      </c>
      <c r="B281" t="s">
        <v>1157</v>
      </c>
      <c r="C281">
        <v>-1</v>
      </c>
      <c r="D281" t="s">
        <v>1158</v>
      </c>
      <c r="E281">
        <v>4.5999999999999996</v>
      </c>
      <c r="F281" t="s">
        <v>1159</v>
      </c>
      <c r="G281" t="s">
        <v>1160</v>
      </c>
      <c r="H281" t="s">
        <v>130</v>
      </c>
      <c r="I281" t="s">
        <v>56</v>
      </c>
      <c r="J281">
        <v>2002</v>
      </c>
      <c r="K281" t="s">
        <v>21</v>
      </c>
      <c r="L281" t="s">
        <v>79</v>
      </c>
      <c r="M281" t="s">
        <v>40</v>
      </c>
      <c r="N281" t="s">
        <v>58</v>
      </c>
      <c r="O281">
        <v>-1</v>
      </c>
    </row>
    <row r="282" spans="1:15" x14ac:dyDescent="0.2">
      <c r="A282">
        <v>280</v>
      </c>
      <c r="B282" t="s">
        <v>861</v>
      </c>
      <c r="C282">
        <v>-1</v>
      </c>
      <c r="D282" t="s">
        <v>862</v>
      </c>
      <c r="E282">
        <v>3.5</v>
      </c>
      <c r="F282" t="s">
        <v>863</v>
      </c>
      <c r="G282" t="s">
        <v>153</v>
      </c>
      <c r="H282" t="s">
        <v>483</v>
      </c>
      <c r="I282" t="s">
        <v>30</v>
      </c>
      <c r="J282">
        <v>1962</v>
      </c>
      <c r="K282" t="s">
        <v>65</v>
      </c>
      <c r="L282" t="s">
        <v>22</v>
      </c>
      <c r="M282" t="s">
        <v>22</v>
      </c>
      <c r="N282" t="s">
        <v>34</v>
      </c>
      <c r="O282" t="s">
        <v>864</v>
      </c>
    </row>
    <row r="283" spans="1:15" x14ac:dyDescent="0.2">
      <c r="A283">
        <v>281</v>
      </c>
      <c r="B283" t="s">
        <v>14</v>
      </c>
      <c r="C283" t="s">
        <v>1161</v>
      </c>
      <c r="D283" t="s">
        <v>1162</v>
      </c>
      <c r="E283">
        <v>3.5</v>
      </c>
      <c r="F283" t="s">
        <v>1163</v>
      </c>
      <c r="G283" t="s">
        <v>421</v>
      </c>
      <c r="H283" t="s">
        <v>483</v>
      </c>
      <c r="I283" t="s">
        <v>64</v>
      </c>
      <c r="J283">
        <v>2019</v>
      </c>
      <c r="K283" t="s">
        <v>21</v>
      </c>
      <c r="L283" t="s">
        <v>230</v>
      </c>
      <c r="M283" t="s">
        <v>91</v>
      </c>
      <c r="N283" t="s">
        <v>80</v>
      </c>
      <c r="O283">
        <v>-1</v>
      </c>
    </row>
    <row r="284" spans="1:15" x14ac:dyDescent="0.2">
      <c r="A284">
        <v>282</v>
      </c>
      <c r="B284" t="s">
        <v>865</v>
      </c>
      <c r="C284" t="s">
        <v>866</v>
      </c>
      <c r="D284" t="s">
        <v>867</v>
      </c>
      <c r="E284">
        <v>4.2</v>
      </c>
      <c r="F284" t="s">
        <v>776</v>
      </c>
      <c r="G284" t="s">
        <v>777</v>
      </c>
      <c r="H284" t="s">
        <v>778</v>
      </c>
      <c r="I284" t="s">
        <v>30</v>
      </c>
      <c r="J284">
        <v>-1</v>
      </c>
      <c r="K284" t="s">
        <v>154</v>
      </c>
      <c r="L284" t="s">
        <v>779</v>
      </c>
      <c r="M284" t="s">
        <v>780</v>
      </c>
      <c r="N284" t="s">
        <v>58</v>
      </c>
      <c r="O284">
        <v>-1</v>
      </c>
    </row>
    <row r="285" spans="1:15" x14ac:dyDescent="0.2">
      <c r="A285">
        <v>283</v>
      </c>
      <c r="B285" t="s">
        <v>1164</v>
      </c>
      <c r="C285">
        <v>-1</v>
      </c>
      <c r="D285" t="s">
        <v>1165</v>
      </c>
      <c r="E285">
        <v>2.4</v>
      </c>
      <c r="F285" t="s">
        <v>1166</v>
      </c>
      <c r="G285" t="s">
        <v>1167</v>
      </c>
      <c r="H285" t="s">
        <v>1167</v>
      </c>
      <c r="I285" t="s">
        <v>46</v>
      </c>
      <c r="J285">
        <v>-1</v>
      </c>
      <c r="K285" t="s">
        <v>31</v>
      </c>
      <c r="L285">
        <v>-1</v>
      </c>
      <c r="M285">
        <v>-1</v>
      </c>
      <c r="N285" t="s">
        <v>41</v>
      </c>
      <c r="O285">
        <v>-1</v>
      </c>
    </row>
    <row r="286" spans="1:15" x14ac:dyDescent="0.2">
      <c r="A286">
        <v>284</v>
      </c>
      <c r="B286" t="s">
        <v>190</v>
      </c>
      <c r="C286" t="s">
        <v>191</v>
      </c>
      <c r="D286" t="s">
        <v>192</v>
      </c>
      <c r="E286">
        <v>4</v>
      </c>
      <c r="F286" t="s">
        <v>193</v>
      </c>
      <c r="G286" t="s">
        <v>122</v>
      </c>
      <c r="H286" t="s">
        <v>55</v>
      </c>
      <c r="I286" t="s">
        <v>30</v>
      </c>
      <c r="J286">
        <v>1849</v>
      </c>
      <c r="K286" t="s">
        <v>65</v>
      </c>
      <c r="L286" t="s">
        <v>124</v>
      </c>
      <c r="M286" t="s">
        <v>124</v>
      </c>
      <c r="N286" t="s">
        <v>113</v>
      </c>
      <c r="O286">
        <v>-1</v>
      </c>
    </row>
    <row r="287" spans="1:15" x14ac:dyDescent="0.2">
      <c r="A287">
        <v>285</v>
      </c>
      <c r="B287" t="s">
        <v>14</v>
      </c>
      <c r="C287" t="s">
        <v>174</v>
      </c>
      <c r="D287" t="s">
        <v>175</v>
      </c>
      <c r="E287">
        <v>4.3</v>
      </c>
      <c r="F287" t="s">
        <v>176</v>
      </c>
      <c r="G287" t="s">
        <v>177</v>
      </c>
      <c r="H287" t="s">
        <v>178</v>
      </c>
      <c r="I287" t="s">
        <v>56</v>
      </c>
      <c r="J287">
        <v>1935</v>
      </c>
      <c r="K287" t="s">
        <v>154</v>
      </c>
      <c r="L287" t="s">
        <v>172</v>
      </c>
      <c r="M287" t="s">
        <v>173</v>
      </c>
      <c r="N287" t="s">
        <v>179</v>
      </c>
      <c r="O287">
        <v>-1</v>
      </c>
    </row>
    <row r="288" spans="1:15" x14ac:dyDescent="0.2">
      <c r="A288">
        <v>286</v>
      </c>
      <c r="B288" t="s">
        <v>357</v>
      </c>
      <c r="C288">
        <v>-1</v>
      </c>
      <c r="D288" t="s">
        <v>1168</v>
      </c>
      <c r="E288">
        <v>2.5</v>
      </c>
      <c r="F288" t="s">
        <v>1169</v>
      </c>
      <c r="G288" t="s">
        <v>1170</v>
      </c>
      <c r="H288" t="s">
        <v>1170</v>
      </c>
      <c r="I288" t="s">
        <v>46</v>
      </c>
      <c r="J288">
        <v>1978</v>
      </c>
      <c r="K288" t="s">
        <v>21</v>
      </c>
      <c r="L288" t="s">
        <v>145</v>
      </c>
      <c r="M288" t="s">
        <v>91</v>
      </c>
      <c r="N288" t="s">
        <v>23</v>
      </c>
      <c r="O288">
        <v>-1</v>
      </c>
    </row>
    <row r="289" spans="1:15" x14ac:dyDescent="0.2">
      <c r="A289">
        <v>287</v>
      </c>
      <c r="B289" t="s">
        <v>1171</v>
      </c>
      <c r="C289">
        <v>-1</v>
      </c>
      <c r="D289" t="s">
        <v>1172</v>
      </c>
      <c r="E289">
        <v>3.8</v>
      </c>
      <c r="F289" t="s">
        <v>1173</v>
      </c>
      <c r="G289" t="s">
        <v>396</v>
      </c>
      <c r="H289" t="s">
        <v>612</v>
      </c>
      <c r="I289" t="s">
        <v>263</v>
      </c>
      <c r="J289">
        <v>-1</v>
      </c>
      <c r="K289" t="s">
        <v>21</v>
      </c>
      <c r="L289" t="s">
        <v>320</v>
      </c>
      <c r="M289" t="s">
        <v>40</v>
      </c>
      <c r="N289" t="s">
        <v>50</v>
      </c>
      <c r="O289">
        <v>-1</v>
      </c>
    </row>
    <row r="290" spans="1:15" x14ac:dyDescent="0.2">
      <c r="A290">
        <v>288</v>
      </c>
      <c r="B290" t="s">
        <v>1174</v>
      </c>
      <c r="C290" t="s">
        <v>1175</v>
      </c>
      <c r="D290" t="s">
        <v>1176</v>
      </c>
      <c r="E290">
        <v>4.7</v>
      </c>
      <c r="F290" t="s">
        <v>1177</v>
      </c>
      <c r="G290" t="s">
        <v>55</v>
      </c>
      <c r="H290" t="s">
        <v>363</v>
      </c>
      <c r="I290" t="s">
        <v>64</v>
      </c>
      <c r="J290">
        <v>1992</v>
      </c>
      <c r="K290" t="s">
        <v>21</v>
      </c>
      <c r="L290" t="s">
        <v>79</v>
      </c>
      <c r="M290" t="s">
        <v>40</v>
      </c>
      <c r="N290" t="s">
        <v>23</v>
      </c>
      <c r="O290">
        <v>-1</v>
      </c>
    </row>
    <row r="291" spans="1:15" ht="29" customHeight="1" x14ac:dyDescent="0.2">
      <c r="A291" s="3">
        <v>289</v>
      </c>
      <c r="B291" s="3" t="s">
        <v>868</v>
      </c>
      <c r="C291" s="3" t="s">
        <v>869</v>
      </c>
      <c r="D291" s="4" t="s">
        <v>2390</v>
      </c>
      <c r="E291" s="3">
        <v>3.5</v>
      </c>
      <c r="F291" s="3" t="s">
        <v>870</v>
      </c>
      <c r="G291" s="3" t="s">
        <v>261</v>
      </c>
      <c r="H291" s="3" t="s">
        <v>261</v>
      </c>
      <c r="I291" s="3" t="s">
        <v>46</v>
      </c>
      <c r="J291" s="3">
        <v>2010</v>
      </c>
      <c r="K291" s="3" t="s">
        <v>21</v>
      </c>
      <c r="L291" s="3" t="s">
        <v>124</v>
      </c>
      <c r="M291" s="3" t="s">
        <v>124</v>
      </c>
      <c r="N291" s="3" t="s">
        <v>67</v>
      </c>
      <c r="O291" s="3" t="s">
        <v>871</v>
      </c>
    </row>
    <row r="292" spans="1:15" x14ac:dyDescent="0.2">
      <c r="A292">
        <v>290</v>
      </c>
      <c r="B292" t="s">
        <v>247</v>
      </c>
      <c r="C292" t="s">
        <v>1178</v>
      </c>
      <c r="D292" t="s">
        <v>1179</v>
      </c>
      <c r="E292">
        <v>4.4000000000000004</v>
      </c>
      <c r="F292" t="s">
        <v>1180</v>
      </c>
      <c r="G292" t="s">
        <v>1181</v>
      </c>
      <c r="H292" t="s">
        <v>96</v>
      </c>
      <c r="I292" t="s">
        <v>46</v>
      </c>
      <c r="J292">
        <v>2006</v>
      </c>
      <c r="K292" t="s">
        <v>65</v>
      </c>
      <c r="L292" t="s">
        <v>90</v>
      </c>
      <c r="M292" t="s">
        <v>91</v>
      </c>
      <c r="N292" t="s">
        <v>41</v>
      </c>
      <c r="O292" t="s">
        <v>1182</v>
      </c>
    </row>
    <row r="293" spans="1:15" x14ac:dyDescent="0.2">
      <c r="A293">
        <v>291</v>
      </c>
      <c r="B293" t="s">
        <v>1183</v>
      </c>
      <c r="C293" t="s">
        <v>1184</v>
      </c>
      <c r="D293" t="s">
        <v>1185</v>
      </c>
      <c r="E293">
        <v>4.0999999999999996</v>
      </c>
      <c r="F293" t="s">
        <v>1186</v>
      </c>
      <c r="G293" t="s">
        <v>170</v>
      </c>
      <c r="H293" t="s">
        <v>170</v>
      </c>
      <c r="I293" t="s">
        <v>20</v>
      </c>
      <c r="J293">
        <v>2001</v>
      </c>
      <c r="K293" t="s">
        <v>21</v>
      </c>
      <c r="L293" t="s">
        <v>90</v>
      </c>
      <c r="M293" t="s">
        <v>91</v>
      </c>
      <c r="N293" t="s">
        <v>41</v>
      </c>
      <c r="O293" t="s">
        <v>1187</v>
      </c>
    </row>
    <row r="294" spans="1:15" x14ac:dyDescent="0.2">
      <c r="A294">
        <v>292</v>
      </c>
      <c r="B294" t="s">
        <v>608</v>
      </c>
      <c r="C294" t="s">
        <v>872</v>
      </c>
      <c r="D294" t="s">
        <v>873</v>
      </c>
      <c r="E294">
        <v>2.9</v>
      </c>
      <c r="F294" t="s">
        <v>874</v>
      </c>
      <c r="G294" t="s">
        <v>103</v>
      </c>
      <c r="H294" t="s">
        <v>103</v>
      </c>
      <c r="I294" t="s">
        <v>64</v>
      </c>
      <c r="J294">
        <v>1993</v>
      </c>
      <c r="K294" t="s">
        <v>154</v>
      </c>
      <c r="L294" t="s">
        <v>791</v>
      </c>
      <c r="M294" t="s">
        <v>581</v>
      </c>
      <c r="N294" t="s">
        <v>80</v>
      </c>
      <c r="O294" t="s">
        <v>875</v>
      </c>
    </row>
    <row r="295" spans="1:15" x14ac:dyDescent="0.2">
      <c r="A295">
        <v>293</v>
      </c>
      <c r="B295" t="s">
        <v>14</v>
      </c>
      <c r="C295" t="s">
        <v>1188</v>
      </c>
      <c r="D295" t="s">
        <v>1189</v>
      </c>
      <c r="E295">
        <v>2.5</v>
      </c>
      <c r="F295" t="s">
        <v>1190</v>
      </c>
      <c r="G295" t="s">
        <v>1191</v>
      </c>
      <c r="H295" t="s">
        <v>438</v>
      </c>
      <c r="I295" t="s">
        <v>46</v>
      </c>
      <c r="J295">
        <v>1999</v>
      </c>
      <c r="K295" t="s">
        <v>65</v>
      </c>
      <c r="L295" t="s">
        <v>57</v>
      </c>
      <c r="M295" t="s">
        <v>40</v>
      </c>
      <c r="N295" t="s">
        <v>67</v>
      </c>
      <c r="O295" t="s">
        <v>1192</v>
      </c>
    </row>
    <row r="296" spans="1:15" x14ac:dyDescent="0.2">
      <c r="A296">
        <v>294</v>
      </c>
      <c r="B296" t="s">
        <v>1193</v>
      </c>
      <c r="C296">
        <v>-1</v>
      </c>
      <c r="D296" t="s">
        <v>1194</v>
      </c>
      <c r="E296">
        <v>5</v>
      </c>
      <c r="F296" t="s">
        <v>1195</v>
      </c>
      <c r="G296" t="s">
        <v>1196</v>
      </c>
      <c r="H296" t="s">
        <v>1196</v>
      </c>
      <c r="I296" t="s">
        <v>263</v>
      </c>
      <c r="J296">
        <v>2009</v>
      </c>
      <c r="K296" t="s">
        <v>21</v>
      </c>
      <c r="L296" t="s">
        <v>124</v>
      </c>
      <c r="M296" t="s">
        <v>124</v>
      </c>
      <c r="N296" t="s">
        <v>58</v>
      </c>
      <c r="O296">
        <v>-1</v>
      </c>
    </row>
    <row r="297" spans="1:15" x14ac:dyDescent="0.2">
      <c r="A297">
        <v>295</v>
      </c>
      <c r="B297" t="s">
        <v>1197</v>
      </c>
      <c r="C297" t="s">
        <v>1198</v>
      </c>
      <c r="D297" t="s">
        <v>1199</v>
      </c>
      <c r="E297">
        <v>4.2</v>
      </c>
      <c r="F297" t="s">
        <v>1200</v>
      </c>
      <c r="G297" t="s">
        <v>647</v>
      </c>
      <c r="H297" t="s">
        <v>170</v>
      </c>
      <c r="I297" t="s">
        <v>64</v>
      </c>
      <c r="J297">
        <v>1992</v>
      </c>
      <c r="K297" t="s">
        <v>21</v>
      </c>
      <c r="L297" t="s">
        <v>79</v>
      </c>
      <c r="M297" t="s">
        <v>40</v>
      </c>
      <c r="N297" t="s">
        <v>58</v>
      </c>
      <c r="O297" t="s">
        <v>1201</v>
      </c>
    </row>
    <row r="298" spans="1:15" x14ac:dyDescent="0.2">
      <c r="A298">
        <v>296</v>
      </c>
      <c r="B298" t="s">
        <v>14</v>
      </c>
      <c r="C298" t="s">
        <v>1202</v>
      </c>
      <c r="D298" t="s">
        <v>1203</v>
      </c>
      <c r="E298">
        <v>3.9</v>
      </c>
      <c r="F298" t="s">
        <v>1204</v>
      </c>
      <c r="G298" t="s">
        <v>1205</v>
      </c>
      <c r="H298" t="s">
        <v>1205</v>
      </c>
      <c r="I298" t="s">
        <v>46</v>
      </c>
      <c r="J298">
        <v>1966</v>
      </c>
      <c r="K298" t="s">
        <v>21</v>
      </c>
      <c r="L298" t="s">
        <v>105</v>
      </c>
      <c r="M298" t="s">
        <v>40</v>
      </c>
      <c r="N298" t="s">
        <v>41</v>
      </c>
      <c r="O298">
        <v>-1</v>
      </c>
    </row>
    <row r="299" spans="1:15" x14ac:dyDescent="0.2">
      <c r="A299">
        <v>297</v>
      </c>
      <c r="B299" t="s">
        <v>241</v>
      </c>
      <c r="C299">
        <v>-1</v>
      </c>
      <c r="D299" t="s">
        <v>878</v>
      </c>
      <c r="E299">
        <v>5</v>
      </c>
      <c r="F299" t="s">
        <v>879</v>
      </c>
      <c r="G299" t="s">
        <v>880</v>
      </c>
      <c r="H299" t="s">
        <v>881</v>
      </c>
      <c r="I299" t="s">
        <v>263</v>
      </c>
      <c r="J299">
        <v>2019</v>
      </c>
      <c r="K299" t="s">
        <v>65</v>
      </c>
      <c r="L299" t="s">
        <v>320</v>
      </c>
      <c r="M299" t="s">
        <v>40</v>
      </c>
      <c r="N299" t="s">
        <v>58</v>
      </c>
      <c r="O299">
        <v>-1</v>
      </c>
    </row>
    <row r="300" spans="1:15" x14ac:dyDescent="0.2">
      <c r="A300">
        <v>298</v>
      </c>
      <c r="B300" t="s">
        <v>876</v>
      </c>
      <c r="C300">
        <v>-1</v>
      </c>
      <c r="D300" t="s">
        <v>877</v>
      </c>
      <c r="E300">
        <v>5</v>
      </c>
      <c r="F300" t="s">
        <v>559</v>
      </c>
      <c r="G300" t="s">
        <v>560</v>
      </c>
      <c r="H300" t="s">
        <v>560</v>
      </c>
      <c r="I300" t="s">
        <v>56</v>
      </c>
      <c r="J300">
        <v>2013</v>
      </c>
      <c r="K300" t="s">
        <v>65</v>
      </c>
      <c r="L300" t="s">
        <v>124</v>
      </c>
      <c r="M300" t="s">
        <v>124</v>
      </c>
      <c r="N300" t="s">
        <v>58</v>
      </c>
      <c r="O300">
        <v>-1</v>
      </c>
    </row>
    <row r="301" spans="1:15" x14ac:dyDescent="0.2">
      <c r="A301">
        <v>299</v>
      </c>
      <c r="B301" t="s">
        <v>14</v>
      </c>
      <c r="C301" t="s">
        <v>1206</v>
      </c>
      <c r="D301" t="s">
        <v>1207</v>
      </c>
      <c r="E301">
        <v>4.3</v>
      </c>
      <c r="F301" t="s">
        <v>1208</v>
      </c>
      <c r="G301" t="s">
        <v>953</v>
      </c>
      <c r="H301" t="s">
        <v>953</v>
      </c>
      <c r="I301" t="s">
        <v>263</v>
      </c>
      <c r="J301">
        <v>2010</v>
      </c>
      <c r="K301" t="s">
        <v>21</v>
      </c>
      <c r="L301" t="s">
        <v>57</v>
      </c>
      <c r="M301" t="s">
        <v>40</v>
      </c>
      <c r="N301" t="s">
        <v>58</v>
      </c>
      <c r="O301">
        <v>-1</v>
      </c>
    </row>
    <row r="302" spans="1:15" x14ac:dyDescent="0.2">
      <c r="A302">
        <v>300</v>
      </c>
      <c r="B302" t="s">
        <v>888</v>
      </c>
      <c r="C302" t="s">
        <v>889</v>
      </c>
      <c r="D302" t="s">
        <v>890</v>
      </c>
      <c r="E302">
        <v>2.7</v>
      </c>
      <c r="F302" t="s">
        <v>891</v>
      </c>
      <c r="G302" t="s">
        <v>892</v>
      </c>
      <c r="H302" t="s">
        <v>892</v>
      </c>
      <c r="I302" t="s">
        <v>56</v>
      </c>
      <c r="J302">
        <v>1951</v>
      </c>
      <c r="K302" t="s">
        <v>47</v>
      </c>
      <c r="L302" t="s">
        <v>283</v>
      </c>
      <c r="M302" t="s">
        <v>73</v>
      </c>
      <c r="N302" t="s">
        <v>23</v>
      </c>
      <c r="O302">
        <v>-1</v>
      </c>
    </row>
    <row r="303" spans="1:15" x14ac:dyDescent="0.2">
      <c r="A303">
        <v>301</v>
      </c>
      <c r="B303" t="s">
        <v>357</v>
      </c>
      <c r="C303">
        <v>-1</v>
      </c>
      <c r="D303" t="s">
        <v>1209</v>
      </c>
      <c r="E303">
        <v>4.3</v>
      </c>
      <c r="F303" t="s">
        <v>1210</v>
      </c>
      <c r="G303" t="s">
        <v>1211</v>
      </c>
      <c r="H303" t="s">
        <v>1211</v>
      </c>
      <c r="I303" t="s">
        <v>64</v>
      </c>
      <c r="J303">
        <v>1993</v>
      </c>
      <c r="K303" t="s">
        <v>21</v>
      </c>
      <c r="L303" t="s">
        <v>235</v>
      </c>
      <c r="M303" t="s">
        <v>91</v>
      </c>
      <c r="N303" t="s">
        <v>41</v>
      </c>
      <c r="O303">
        <v>-1</v>
      </c>
    </row>
    <row r="304" spans="1:15" x14ac:dyDescent="0.2">
      <c r="A304">
        <v>302</v>
      </c>
      <c r="B304" t="s">
        <v>14</v>
      </c>
      <c r="C304" t="s">
        <v>1212</v>
      </c>
      <c r="D304" t="s">
        <v>1213</v>
      </c>
      <c r="E304">
        <v>3.9</v>
      </c>
      <c r="F304" t="s">
        <v>840</v>
      </c>
      <c r="G304" t="s">
        <v>560</v>
      </c>
      <c r="H304" t="s">
        <v>560</v>
      </c>
      <c r="I304" t="s">
        <v>30</v>
      </c>
      <c r="J304">
        <v>1976</v>
      </c>
      <c r="K304" t="s">
        <v>131</v>
      </c>
      <c r="L304" t="s">
        <v>124</v>
      </c>
      <c r="M304" t="s">
        <v>124</v>
      </c>
      <c r="N304" t="s">
        <v>113</v>
      </c>
      <c r="O304">
        <v>-1</v>
      </c>
    </row>
    <row r="305" spans="1:15" x14ac:dyDescent="0.2">
      <c r="A305">
        <v>303</v>
      </c>
      <c r="B305" t="s">
        <v>14</v>
      </c>
      <c r="C305">
        <v>-1</v>
      </c>
      <c r="D305" t="s">
        <v>1214</v>
      </c>
      <c r="E305">
        <v>4.5</v>
      </c>
      <c r="F305" t="s">
        <v>1215</v>
      </c>
      <c r="G305" t="s">
        <v>1216</v>
      </c>
      <c r="H305" t="s">
        <v>1217</v>
      </c>
      <c r="I305" t="s">
        <v>20</v>
      </c>
      <c r="J305">
        <v>1993</v>
      </c>
      <c r="K305" t="s">
        <v>21</v>
      </c>
      <c r="L305" t="s">
        <v>320</v>
      </c>
      <c r="M305" t="s">
        <v>40</v>
      </c>
      <c r="N305" t="s">
        <v>41</v>
      </c>
      <c r="O305">
        <v>-1</v>
      </c>
    </row>
    <row r="306" spans="1:15" x14ac:dyDescent="0.2">
      <c r="A306">
        <v>304</v>
      </c>
      <c r="B306" t="s">
        <v>1218</v>
      </c>
      <c r="C306">
        <v>-1</v>
      </c>
      <c r="D306" t="s">
        <v>1219</v>
      </c>
      <c r="E306">
        <v>4.2</v>
      </c>
      <c r="F306" t="s">
        <v>229</v>
      </c>
      <c r="G306" t="s">
        <v>1220</v>
      </c>
      <c r="H306" t="s">
        <v>170</v>
      </c>
      <c r="I306" t="s">
        <v>64</v>
      </c>
      <c r="J306">
        <v>2008</v>
      </c>
      <c r="K306" t="s">
        <v>21</v>
      </c>
      <c r="L306" t="s">
        <v>230</v>
      </c>
      <c r="M306" t="s">
        <v>91</v>
      </c>
      <c r="N306" t="s">
        <v>58</v>
      </c>
      <c r="O306">
        <v>-1</v>
      </c>
    </row>
    <row r="307" spans="1:15" x14ac:dyDescent="0.2">
      <c r="A307">
        <v>305</v>
      </c>
      <c r="B307" t="s">
        <v>1221</v>
      </c>
      <c r="C307" t="s">
        <v>1222</v>
      </c>
      <c r="D307" t="s">
        <v>1223</v>
      </c>
      <c r="E307">
        <v>3.4</v>
      </c>
      <c r="F307" t="s">
        <v>1224</v>
      </c>
      <c r="G307" t="s">
        <v>1225</v>
      </c>
      <c r="H307" t="s">
        <v>1225</v>
      </c>
      <c r="I307" t="s">
        <v>20</v>
      </c>
      <c r="J307">
        <v>1939</v>
      </c>
      <c r="K307" t="s">
        <v>154</v>
      </c>
      <c r="L307" t="s">
        <v>155</v>
      </c>
      <c r="M307" t="s">
        <v>156</v>
      </c>
      <c r="N307" t="s">
        <v>58</v>
      </c>
      <c r="O307" t="s">
        <v>1226</v>
      </c>
    </row>
    <row r="308" spans="1:15" x14ac:dyDescent="0.2">
      <c r="A308">
        <v>306</v>
      </c>
      <c r="B308" t="s">
        <v>81</v>
      </c>
      <c r="C308" t="s">
        <v>1227</v>
      </c>
      <c r="D308" t="s">
        <v>1228</v>
      </c>
      <c r="E308">
        <v>3.8</v>
      </c>
      <c r="F308" t="s">
        <v>1229</v>
      </c>
      <c r="G308" t="s">
        <v>301</v>
      </c>
      <c r="H308" t="s">
        <v>301</v>
      </c>
      <c r="I308" t="s">
        <v>46</v>
      </c>
      <c r="J308">
        <v>1917</v>
      </c>
      <c r="K308" t="s">
        <v>154</v>
      </c>
      <c r="L308" t="s">
        <v>1144</v>
      </c>
      <c r="M308" t="s">
        <v>780</v>
      </c>
      <c r="N308" t="s">
        <v>58</v>
      </c>
      <c r="O308" t="s">
        <v>1230</v>
      </c>
    </row>
    <row r="309" spans="1:15" x14ac:dyDescent="0.2">
      <c r="A309">
        <v>307</v>
      </c>
      <c r="B309" t="s">
        <v>882</v>
      </c>
      <c r="C309" t="s">
        <v>883</v>
      </c>
      <c r="D309" t="s">
        <v>884</v>
      </c>
      <c r="E309">
        <v>3.6</v>
      </c>
      <c r="F309" t="s">
        <v>885</v>
      </c>
      <c r="G309" t="s">
        <v>886</v>
      </c>
      <c r="H309" t="s">
        <v>887</v>
      </c>
      <c r="I309" t="s">
        <v>104</v>
      </c>
      <c r="J309">
        <v>2017</v>
      </c>
      <c r="K309" t="s">
        <v>154</v>
      </c>
      <c r="L309" t="s">
        <v>32</v>
      </c>
      <c r="M309" t="s">
        <v>33</v>
      </c>
      <c r="N309" t="s">
        <v>58</v>
      </c>
      <c r="O309">
        <v>-1</v>
      </c>
    </row>
    <row r="310" spans="1:15" x14ac:dyDescent="0.2">
      <c r="A310">
        <v>308</v>
      </c>
      <c r="B310" t="s">
        <v>1231</v>
      </c>
      <c r="C310" t="s">
        <v>1232</v>
      </c>
      <c r="D310" t="s">
        <v>1233</v>
      </c>
      <c r="E310">
        <v>3.3</v>
      </c>
      <c r="F310" t="s">
        <v>1234</v>
      </c>
      <c r="G310" t="s">
        <v>287</v>
      </c>
      <c r="H310" t="s">
        <v>287</v>
      </c>
      <c r="I310" t="s">
        <v>20</v>
      </c>
      <c r="J310">
        <v>1883</v>
      </c>
      <c r="K310" t="s">
        <v>154</v>
      </c>
      <c r="L310" t="s">
        <v>32</v>
      </c>
      <c r="M310" t="s">
        <v>33</v>
      </c>
      <c r="N310" t="s">
        <v>58</v>
      </c>
      <c r="O310">
        <v>-1</v>
      </c>
    </row>
    <row r="311" spans="1:15" x14ac:dyDescent="0.2">
      <c r="A311">
        <v>309</v>
      </c>
      <c r="B311" t="s">
        <v>1235</v>
      </c>
      <c r="C311" t="s">
        <v>1236</v>
      </c>
      <c r="D311" t="s">
        <v>1237</v>
      </c>
      <c r="E311">
        <v>3.4</v>
      </c>
      <c r="F311" t="s">
        <v>1238</v>
      </c>
      <c r="G311" t="s">
        <v>953</v>
      </c>
      <c r="H311" t="s">
        <v>288</v>
      </c>
      <c r="I311" t="s">
        <v>64</v>
      </c>
      <c r="J311">
        <v>2006</v>
      </c>
      <c r="K311" t="s">
        <v>21</v>
      </c>
      <c r="L311" t="s">
        <v>79</v>
      </c>
      <c r="M311" t="s">
        <v>40</v>
      </c>
      <c r="N311" t="s">
        <v>23</v>
      </c>
      <c r="O311">
        <v>-1</v>
      </c>
    </row>
    <row r="312" spans="1:15" x14ac:dyDescent="0.2">
      <c r="A312">
        <v>310</v>
      </c>
      <c r="B312" t="s">
        <v>14</v>
      </c>
      <c r="C312" t="s">
        <v>1239</v>
      </c>
      <c r="D312" t="s">
        <v>1240</v>
      </c>
      <c r="E312">
        <v>3</v>
      </c>
      <c r="F312" t="s">
        <v>1241</v>
      </c>
      <c r="G312" t="s">
        <v>363</v>
      </c>
      <c r="H312" t="s">
        <v>1170</v>
      </c>
      <c r="I312" t="s">
        <v>46</v>
      </c>
      <c r="J312">
        <v>1887</v>
      </c>
      <c r="K312" t="s">
        <v>21</v>
      </c>
      <c r="L312" t="s">
        <v>165</v>
      </c>
      <c r="M312" t="s">
        <v>156</v>
      </c>
      <c r="N312" t="s">
        <v>34</v>
      </c>
      <c r="O312">
        <v>-1</v>
      </c>
    </row>
    <row r="313" spans="1:15" x14ac:dyDescent="0.2">
      <c r="A313">
        <v>311</v>
      </c>
      <c r="B313" t="s">
        <v>241</v>
      </c>
      <c r="C313" t="s">
        <v>897</v>
      </c>
      <c r="D313" t="s">
        <v>898</v>
      </c>
      <c r="E313">
        <v>4</v>
      </c>
      <c r="F313" t="s">
        <v>631</v>
      </c>
      <c r="G313" t="s">
        <v>96</v>
      </c>
      <c r="H313" t="s">
        <v>632</v>
      </c>
      <c r="I313" t="s">
        <v>104</v>
      </c>
      <c r="J313">
        <v>1982</v>
      </c>
      <c r="K313" t="s">
        <v>65</v>
      </c>
      <c r="L313" t="s">
        <v>235</v>
      </c>
      <c r="M313" t="s">
        <v>91</v>
      </c>
      <c r="N313" t="s">
        <v>34</v>
      </c>
      <c r="O313">
        <v>-1</v>
      </c>
    </row>
    <row r="314" spans="1:15" x14ac:dyDescent="0.2">
      <c r="A314">
        <v>312</v>
      </c>
      <c r="B314" t="s">
        <v>14</v>
      </c>
      <c r="C314" t="s">
        <v>1242</v>
      </c>
      <c r="D314" t="s">
        <v>1243</v>
      </c>
      <c r="E314">
        <v>3.7</v>
      </c>
      <c r="F314" t="s">
        <v>1244</v>
      </c>
      <c r="G314" t="s">
        <v>1245</v>
      </c>
      <c r="H314" t="s">
        <v>591</v>
      </c>
      <c r="I314" t="s">
        <v>46</v>
      </c>
      <c r="J314">
        <v>2004</v>
      </c>
      <c r="K314" t="s">
        <v>65</v>
      </c>
      <c r="L314" t="s">
        <v>155</v>
      </c>
      <c r="M314" t="s">
        <v>156</v>
      </c>
      <c r="N314" t="s">
        <v>203</v>
      </c>
      <c r="O314" t="s">
        <v>1246</v>
      </c>
    </row>
    <row r="315" spans="1:15" x14ac:dyDescent="0.2">
      <c r="A315">
        <v>313</v>
      </c>
      <c r="B315" t="s">
        <v>893</v>
      </c>
      <c r="C315" t="s">
        <v>894</v>
      </c>
      <c r="D315" t="s">
        <v>895</v>
      </c>
      <c r="E315">
        <v>4.4000000000000004</v>
      </c>
      <c r="F315" t="s">
        <v>896</v>
      </c>
      <c r="G315" t="s">
        <v>122</v>
      </c>
      <c r="H315" t="s">
        <v>122</v>
      </c>
      <c r="I315" t="s">
        <v>64</v>
      </c>
      <c r="J315">
        <v>2013</v>
      </c>
      <c r="K315" t="s">
        <v>65</v>
      </c>
      <c r="L315" t="s">
        <v>124</v>
      </c>
      <c r="M315" t="s">
        <v>124</v>
      </c>
      <c r="N315" t="s">
        <v>41</v>
      </c>
      <c r="O315">
        <v>-1</v>
      </c>
    </row>
    <row r="316" spans="1:15" x14ac:dyDescent="0.2">
      <c r="A316">
        <v>314</v>
      </c>
      <c r="B316" t="s">
        <v>899</v>
      </c>
      <c r="C316" t="s">
        <v>900</v>
      </c>
      <c r="D316" t="s">
        <v>901</v>
      </c>
      <c r="E316">
        <v>4.3</v>
      </c>
      <c r="F316" t="s">
        <v>902</v>
      </c>
      <c r="G316" t="s">
        <v>903</v>
      </c>
      <c r="H316" t="s">
        <v>210</v>
      </c>
      <c r="I316" t="s">
        <v>64</v>
      </c>
      <c r="J316">
        <v>1967</v>
      </c>
      <c r="K316" t="s">
        <v>21</v>
      </c>
      <c r="L316" t="s">
        <v>57</v>
      </c>
      <c r="M316" t="s">
        <v>40</v>
      </c>
      <c r="N316" t="s">
        <v>58</v>
      </c>
      <c r="O316">
        <v>-1</v>
      </c>
    </row>
    <row r="317" spans="1:15" x14ac:dyDescent="0.2">
      <c r="A317">
        <v>315</v>
      </c>
      <c r="B317" t="s">
        <v>14</v>
      </c>
      <c r="C317">
        <v>-1</v>
      </c>
      <c r="D317" t="s">
        <v>1247</v>
      </c>
      <c r="E317">
        <v>5</v>
      </c>
      <c r="F317" t="s">
        <v>1248</v>
      </c>
      <c r="G317" t="s">
        <v>55</v>
      </c>
      <c r="H317" t="s">
        <v>55</v>
      </c>
      <c r="I317" t="s">
        <v>56</v>
      </c>
      <c r="J317">
        <v>2016</v>
      </c>
      <c r="K317" t="s">
        <v>21</v>
      </c>
      <c r="L317" t="s">
        <v>235</v>
      </c>
      <c r="M317" t="s">
        <v>91</v>
      </c>
      <c r="N317" t="s">
        <v>58</v>
      </c>
      <c r="O317">
        <v>-1</v>
      </c>
    </row>
    <row r="318" spans="1:15" x14ac:dyDescent="0.2">
      <c r="A318">
        <v>316</v>
      </c>
      <c r="B318" t="s">
        <v>204</v>
      </c>
      <c r="C318" t="s">
        <v>174</v>
      </c>
      <c r="D318" t="s">
        <v>205</v>
      </c>
      <c r="E318">
        <v>4</v>
      </c>
      <c r="F318" t="s">
        <v>193</v>
      </c>
      <c r="G318" t="s">
        <v>206</v>
      </c>
      <c r="H318" t="s">
        <v>55</v>
      </c>
      <c r="I318" t="s">
        <v>30</v>
      </c>
      <c r="J318">
        <v>1849</v>
      </c>
      <c r="K318" t="s">
        <v>65</v>
      </c>
      <c r="L318" t="s">
        <v>124</v>
      </c>
      <c r="M318" t="s">
        <v>124</v>
      </c>
      <c r="N318" t="s">
        <v>113</v>
      </c>
      <c r="O318">
        <v>-1</v>
      </c>
    </row>
    <row r="319" spans="1:15" x14ac:dyDescent="0.2">
      <c r="A319">
        <v>317</v>
      </c>
      <c r="B319" t="s">
        <v>14</v>
      </c>
      <c r="C319" t="s">
        <v>186</v>
      </c>
      <c r="D319" t="s">
        <v>187</v>
      </c>
      <c r="E319">
        <v>4</v>
      </c>
      <c r="F319" t="s">
        <v>188</v>
      </c>
      <c r="G319" t="s">
        <v>103</v>
      </c>
      <c r="H319" t="s">
        <v>183</v>
      </c>
      <c r="I319" t="s">
        <v>20</v>
      </c>
      <c r="J319">
        <v>2012</v>
      </c>
      <c r="K319" t="s">
        <v>21</v>
      </c>
      <c r="L319" t="s">
        <v>145</v>
      </c>
      <c r="M319" t="s">
        <v>91</v>
      </c>
      <c r="N319" t="s">
        <v>41</v>
      </c>
      <c r="O319" t="s">
        <v>189</v>
      </c>
    </row>
    <row r="320" spans="1:15" x14ac:dyDescent="0.2">
      <c r="A320">
        <v>318</v>
      </c>
      <c r="B320" t="s">
        <v>1249</v>
      </c>
      <c r="C320" t="s">
        <v>1250</v>
      </c>
      <c r="D320" t="s">
        <v>1251</v>
      </c>
      <c r="E320">
        <v>3.2</v>
      </c>
      <c r="F320" t="s">
        <v>408</v>
      </c>
      <c r="G320" t="s">
        <v>1252</v>
      </c>
      <c r="H320" t="s">
        <v>410</v>
      </c>
      <c r="I320" t="s">
        <v>263</v>
      </c>
      <c r="J320">
        <v>-1</v>
      </c>
      <c r="K320" t="s">
        <v>21</v>
      </c>
      <c r="L320" t="s">
        <v>320</v>
      </c>
      <c r="M320" t="s">
        <v>40</v>
      </c>
      <c r="N320" t="s">
        <v>411</v>
      </c>
      <c r="O320">
        <v>-1</v>
      </c>
    </row>
    <row r="321" spans="1:15" x14ac:dyDescent="0.2">
      <c r="A321">
        <v>319</v>
      </c>
      <c r="B321" t="s">
        <v>247</v>
      </c>
      <c r="C321" t="s">
        <v>904</v>
      </c>
      <c r="D321" t="s">
        <v>905</v>
      </c>
      <c r="E321">
        <v>4.2</v>
      </c>
      <c r="F321" t="s">
        <v>906</v>
      </c>
      <c r="G321" t="s">
        <v>907</v>
      </c>
      <c r="H321" t="s">
        <v>907</v>
      </c>
      <c r="I321" t="s">
        <v>56</v>
      </c>
      <c r="J321">
        <v>2006</v>
      </c>
      <c r="K321" t="s">
        <v>65</v>
      </c>
      <c r="L321" t="s">
        <v>57</v>
      </c>
      <c r="M321" t="s">
        <v>40</v>
      </c>
      <c r="N321" t="s">
        <v>80</v>
      </c>
      <c r="O321" t="s">
        <v>908</v>
      </c>
    </row>
    <row r="322" spans="1:15" x14ac:dyDescent="0.2">
      <c r="A322">
        <v>320</v>
      </c>
      <c r="B322" t="s">
        <v>14</v>
      </c>
      <c r="C322" t="s">
        <v>1253</v>
      </c>
      <c r="D322" t="s">
        <v>1254</v>
      </c>
      <c r="E322">
        <v>3.9</v>
      </c>
      <c r="F322" t="s">
        <v>1255</v>
      </c>
      <c r="G322" t="s">
        <v>1256</v>
      </c>
      <c r="H322" t="s">
        <v>1257</v>
      </c>
      <c r="I322" t="s">
        <v>56</v>
      </c>
      <c r="J322">
        <v>2000</v>
      </c>
      <c r="K322" t="s">
        <v>21</v>
      </c>
      <c r="L322" t="s">
        <v>155</v>
      </c>
      <c r="M322" t="s">
        <v>156</v>
      </c>
      <c r="N322" t="s">
        <v>179</v>
      </c>
      <c r="O322">
        <v>-1</v>
      </c>
    </row>
    <row r="323" spans="1:15" x14ac:dyDescent="0.2">
      <c r="A323">
        <v>321</v>
      </c>
      <c r="B323" t="s">
        <v>1258</v>
      </c>
      <c r="C323">
        <v>-1</v>
      </c>
      <c r="D323" t="s">
        <v>1259</v>
      </c>
      <c r="E323">
        <v>4.3</v>
      </c>
      <c r="F323" t="s">
        <v>1120</v>
      </c>
      <c r="G323" t="s">
        <v>1260</v>
      </c>
      <c r="H323" t="s">
        <v>355</v>
      </c>
      <c r="I323" t="s">
        <v>46</v>
      </c>
      <c r="J323">
        <v>1985</v>
      </c>
      <c r="K323" t="s">
        <v>21</v>
      </c>
      <c r="L323" t="s">
        <v>230</v>
      </c>
      <c r="M323" t="s">
        <v>91</v>
      </c>
      <c r="N323" t="s">
        <v>41</v>
      </c>
      <c r="O323">
        <v>-1</v>
      </c>
    </row>
    <row r="324" spans="1:15" x14ac:dyDescent="0.2">
      <c r="A324">
        <v>322</v>
      </c>
      <c r="B324" t="s">
        <v>913</v>
      </c>
      <c r="C324" t="s">
        <v>914</v>
      </c>
      <c r="D324" t="s">
        <v>915</v>
      </c>
      <c r="E324">
        <v>3.7</v>
      </c>
      <c r="F324" t="s">
        <v>121</v>
      </c>
      <c r="G324" t="s">
        <v>343</v>
      </c>
      <c r="H324" t="s">
        <v>123</v>
      </c>
      <c r="I324" t="s">
        <v>30</v>
      </c>
      <c r="J324">
        <v>1781</v>
      </c>
      <c r="K324" t="s">
        <v>65</v>
      </c>
      <c r="L324" t="s">
        <v>124</v>
      </c>
      <c r="M324" t="s">
        <v>124</v>
      </c>
      <c r="N324" t="s">
        <v>113</v>
      </c>
      <c r="O324" t="s">
        <v>125</v>
      </c>
    </row>
    <row r="325" spans="1:15" x14ac:dyDescent="0.2">
      <c r="A325">
        <v>323</v>
      </c>
      <c r="B325" t="s">
        <v>909</v>
      </c>
      <c r="C325" t="s">
        <v>910</v>
      </c>
      <c r="D325" t="s">
        <v>911</v>
      </c>
      <c r="E325">
        <v>3.6</v>
      </c>
      <c r="F325" t="s">
        <v>912</v>
      </c>
      <c r="G325" t="s">
        <v>632</v>
      </c>
      <c r="H325" t="s">
        <v>632</v>
      </c>
      <c r="I325" t="s">
        <v>56</v>
      </c>
      <c r="J325">
        <v>2006</v>
      </c>
      <c r="K325" t="s">
        <v>131</v>
      </c>
      <c r="L325" t="s">
        <v>112</v>
      </c>
      <c r="M325" t="s">
        <v>98</v>
      </c>
      <c r="N325" t="s">
        <v>41</v>
      </c>
      <c r="O325">
        <v>-1</v>
      </c>
    </row>
    <row r="326" spans="1:15" x14ac:dyDescent="0.2">
      <c r="A326">
        <v>324</v>
      </c>
      <c r="B326" t="s">
        <v>919</v>
      </c>
      <c r="C326" t="s">
        <v>920</v>
      </c>
      <c r="D326" t="s">
        <v>921</v>
      </c>
      <c r="E326">
        <v>3.7</v>
      </c>
      <c r="F326" t="s">
        <v>121</v>
      </c>
      <c r="G326" t="s">
        <v>328</v>
      </c>
      <c r="H326" t="s">
        <v>123</v>
      </c>
      <c r="I326" t="s">
        <v>30</v>
      </c>
      <c r="J326">
        <v>1781</v>
      </c>
      <c r="K326" t="s">
        <v>65</v>
      </c>
      <c r="L326" t="s">
        <v>124</v>
      </c>
      <c r="M326" t="s">
        <v>124</v>
      </c>
      <c r="N326" t="s">
        <v>113</v>
      </c>
      <c r="O326" t="s">
        <v>125</v>
      </c>
    </row>
    <row r="327" spans="1:15" x14ac:dyDescent="0.2">
      <c r="A327">
        <v>325</v>
      </c>
      <c r="B327" t="s">
        <v>608</v>
      </c>
      <c r="C327" t="s">
        <v>476</v>
      </c>
      <c r="D327" t="s">
        <v>916</v>
      </c>
      <c r="E327">
        <v>2.8</v>
      </c>
      <c r="F327" t="s">
        <v>917</v>
      </c>
      <c r="G327" t="s">
        <v>918</v>
      </c>
      <c r="H327" t="s">
        <v>918</v>
      </c>
      <c r="I327" t="s">
        <v>64</v>
      </c>
      <c r="J327">
        <v>2014</v>
      </c>
      <c r="K327" t="s">
        <v>21</v>
      </c>
      <c r="L327" t="s">
        <v>230</v>
      </c>
      <c r="M327" t="s">
        <v>91</v>
      </c>
      <c r="N327" t="s">
        <v>58</v>
      </c>
      <c r="O327">
        <v>-1</v>
      </c>
    </row>
    <row r="328" spans="1:15" x14ac:dyDescent="0.2">
      <c r="A328">
        <v>326</v>
      </c>
      <c r="B328" t="s">
        <v>1261</v>
      </c>
      <c r="C328" t="s">
        <v>1262</v>
      </c>
      <c r="D328" t="s">
        <v>1263</v>
      </c>
      <c r="E328">
        <v>4.2</v>
      </c>
      <c r="F328" t="s">
        <v>1264</v>
      </c>
      <c r="G328" t="s">
        <v>1265</v>
      </c>
      <c r="H328" t="s">
        <v>1265</v>
      </c>
      <c r="I328" t="s">
        <v>20</v>
      </c>
      <c r="J328">
        <v>2004</v>
      </c>
      <c r="K328" t="s">
        <v>21</v>
      </c>
      <c r="L328" t="s">
        <v>283</v>
      </c>
      <c r="M328" t="s">
        <v>73</v>
      </c>
      <c r="N328" t="s">
        <v>23</v>
      </c>
      <c r="O328">
        <v>-1</v>
      </c>
    </row>
    <row r="329" spans="1:15" x14ac:dyDescent="0.2">
      <c r="A329">
        <v>327</v>
      </c>
      <c r="B329" t="s">
        <v>14</v>
      </c>
      <c r="C329">
        <v>-1</v>
      </c>
      <c r="D329" t="s">
        <v>1266</v>
      </c>
      <c r="E329">
        <v>5</v>
      </c>
      <c r="F329" t="s">
        <v>1267</v>
      </c>
      <c r="G329" t="s">
        <v>96</v>
      </c>
      <c r="H329" t="s">
        <v>1268</v>
      </c>
      <c r="I329" t="s">
        <v>56</v>
      </c>
      <c r="J329">
        <v>2016</v>
      </c>
      <c r="K329" t="s">
        <v>21</v>
      </c>
      <c r="L329" t="s">
        <v>230</v>
      </c>
      <c r="M329" t="s">
        <v>91</v>
      </c>
      <c r="N329" t="s">
        <v>80</v>
      </c>
      <c r="O329">
        <v>-1</v>
      </c>
    </row>
    <row r="330" spans="1:15" x14ac:dyDescent="0.2">
      <c r="A330">
        <v>328</v>
      </c>
      <c r="B330" t="s">
        <v>14</v>
      </c>
      <c r="C330" t="s">
        <v>1269</v>
      </c>
      <c r="D330" t="s">
        <v>1270</v>
      </c>
      <c r="E330">
        <v>4</v>
      </c>
      <c r="F330" t="s">
        <v>1271</v>
      </c>
      <c r="G330" t="s">
        <v>96</v>
      </c>
      <c r="H330" t="s">
        <v>422</v>
      </c>
      <c r="I330" t="s">
        <v>263</v>
      </c>
      <c r="J330">
        <v>-1</v>
      </c>
      <c r="K330" t="s">
        <v>21</v>
      </c>
      <c r="L330" t="s">
        <v>230</v>
      </c>
      <c r="M330" t="s">
        <v>91</v>
      </c>
      <c r="N330" t="s">
        <v>264</v>
      </c>
      <c r="O330">
        <v>-1</v>
      </c>
    </row>
    <row r="331" spans="1:15" x14ac:dyDescent="0.2">
      <c r="A331">
        <v>329</v>
      </c>
      <c r="B331" t="s">
        <v>14</v>
      </c>
      <c r="C331">
        <v>-1</v>
      </c>
      <c r="D331" t="s">
        <v>1272</v>
      </c>
      <c r="E331">
        <v>4.5999999999999996</v>
      </c>
      <c r="F331" t="s">
        <v>1273</v>
      </c>
      <c r="G331" t="s">
        <v>96</v>
      </c>
      <c r="H331" t="s">
        <v>96</v>
      </c>
      <c r="I331" t="s">
        <v>56</v>
      </c>
      <c r="J331">
        <v>2012</v>
      </c>
      <c r="K331" t="s">
        <v>21</v>
      </c>
      <c r="L331" t="s">
        <v>90</v>
      </c>
      <c r="M331" t="s">
        <v>91</v>
      </c>
      <c r="N331" t="s">
        <v>58</v>
      </c>
      <c r="O331">
        <v>-1</v>
      </c>
    </row>
    <row r="332" spans="1:15" x14ac:dyDescent="0.2">
      <c r="A332">
        <v>330</v>
      </c>
      <c r="B332" t="s">
        <v>14</v>
      </c>
      <c r="C332" t="s">
        <v>1274</v>
      </c>
      <c r="D332" t="s">
        <v>1275</v>
      </c>
      <c r="E332">
        <v>3.5</v>
      </c>
      <c r="F332" t="s">
        <v>1276</v>
      </c>
      <c r="G332" t="s">
        <v>1277</v>
      </c>
      <c r="H332" t="s">
        <v>1278</v>
      </c>
      <c r="I332" t="s">
        <v>104</v>
      </c>
      <c r="J332">
        <v>1850</v>
      </c>
      <c r="K332" t="s">
        <v>65</v>
      </c>
      <c r="L332" t="s">
        <v>22</v>
      </c>
      <c r="M332" t="s">
        <v>22</v>
      </c>
      <c r="N332" t="s">
        <v>50</v>
      </c>
      <c r="O332">
        <v>-1</v>
      </c>
    </row>
    <row r="333" spans="1:15" x14ac:dyDescent="0.2">
      <c r="A333">
        <v>331</v>
      </c>
      <c r="B333" t="s">
        <v>927</v>
      </c>
      <c r="C333" t="s">
        <v>928</v>
      </c>
      <c r="D333" t="s">
        <v>929</v>
      </c>
      <c r="E333">
        <v>-1</v>
      </c>
      <c r="F333" t="s">
        <v>930</v>
      </c>
      <c r="G333" t="s">
        <v>96</v>
      </c>
      <c r="H333" t="s">
        <v>245</v>
      </c>
      <c r="I333" t="s">
        <v>56</v>
      </c>
      <c r="J333">
        <v>2017</v>
      </c>
      <c r="K333" t="s">
        <v>21</v>
      </c>
      <c r="L333" t="s">
        <v>230</v>
      </c>
      <c r="M333" t="s">
        <v>91</v>
      </c>
      <c r="N333" t="s">
        <v>411</v>
      </c>
      <c r="O333">
        <v>-1</v>
      </c>
    </row>
    <row r="334" spans="1:15" x14ac:dyDescent="0.2">
      <c r="A334">
        <v>332</v>
      </c>
      <c r="B334" t="s">
        <v>247</v>
      </c>
      <c r="C334" t="s">
        <v>1279</v>
      </c>
      <c r="D334" t="s">
        <v>1280</v>
      </c>
      <c r="E334">
        <v>3.2</v>
      </c>
      <c r="F334" t="s">
        <v>957</v>
      </c>
      <c r="G334" t="s">
        <v>1281</v>
      </c>
      <c r="H334" t="s">
        <v>958</v>
      </c>
      <c r="I334" t="s">
        <v>46</v>
      </c>
      <c r="J334">
        <v>2008</v>
      </c>
      <c r="K334" t="s">
        <v>65</v>
      </c>
      <c r="L334" t="s">
        <v>959</v>
      </c>
      <c r="M334" t="s">
        <v>73</v>
      </c>
      <c r="N334" t="s">
        <v>50</v>
      </c>
      <c r="O334" t="s">
        <v>960</v>
      </c>
    </row>
    <row r="335" spans="1:15" x14ac:dyDescent="0.2">
      <c r="A335">
        <v>333</v>
      </c>
      <c r="B335" t="s">
        <v>241</v>
      </c>
      <c r="C335" t="s">
        <v>922</v>
      </c>
      <c r="D335" t="s">
        <v>923</v>
      </c>
      <c r="E335">
        <v>3.3</v>
      </c>
      <c r="F335" t="s">
        <v>924</v>
      </c>
      <c r="G335" t="s">
        <v>925</v>
      </c>
      <c r="H335" t="s">
        <v>328</v>
      </c>
      <c r="I335" t="s">
        <v>46</v>
      </c>
      <c r="J335">
        <v>1982</v>
      </c>
      <c r="K335" t="s">
        <v>21</v>
      </c>
      <c r="L335" t="s">
        <v>155</v>
      </c>
      <c r="M335" t="s">
        <v>156</v>
      </c>
      <c r="N335" t="s">
        <v>179</v>
      </c>
      <c r="O335" t="s">
        <v>926</v>
      </c>
    </row>
    <row r="336" spans="1:15" x14ac:dyDescent="0.2">
      <c r="A336">
        <v>334</v>
      </c>
      <c r="B336" t="s">
        <v>1282</v>
      </c>
      <c r="C336" t="s">
        <v>1283</v>
      </c>
      <c r="D336" t="s">
        <v>1284</v>
      </c>
      <c r="E336">
        <v>3.9</v>
      </c>
      <c r="F336" t="s">
        <v>1285</v>
      </c>
      <c r="G336" t="s">
        <v>1286</v>
      </c>
      <c r="H336" t="s">
        <v>1286</v>
      </c>
      <c r="I336" t="s">
        <v>46</v>
      </c>
      <c r="J336">
        <v>1948</v>
      </c>
      <c r="K336" t="s">
        <v>21</v>
      </c>
      <c r="L336" t="s">
        <v>314</v>
      </c>
      <c r="M336" t="s">
        <v>185</v>
      </c>
      <c r="N336" t="s">
        <v>67</v>
      </c>
      <c r="O336" t="s">
        <v>1287</v>
      </c>
    </row>
    <row r="337" spans="1:15" x14ac:dyDescent="0.2">
      <c r="A337">
        <v>335</v>
      </c>
      <c r="B337" t="s">
        <v>936</v>
      </c>
      <c r="C337" t="s">
        <v>937</v>
      </c>
      <c r="D337" t="s">
        <v>938</v>
      </c>
      <c r="E337">
        <v>3.7</v>
      </c>
      <c r="F337" t="s">
        <v>121</v>
      </c>
      <c r="G337" t="s">
        <v>328</v>
      </c>
      <c r="H337" t="s">
        <v>123</v>
      </c>
      <c r="I337" t="s">
        <v>30</v>
      </c>
      <c r="J337">
        <v>1781</v>
      </c>
      <c r="K337" t="s">
        <v>65</v>
      </c>
      <c r="L337" t="s">
        <v>124</v>
      </c>
      <c r="M337" t="s">
        <v>124</v>
      </c>
      <c r="N337" t="s">
        <v>113</v>
      </c>
      <c r="O337" t="s">
        <v>125</v>
      </c>
    </row>
    <row r="338" spans="1:15" x14ac:dyDescent="0.2">
      <c r="A338">
        <v>336</v>
      </c>
      <c r="B338" t="s">
        <v>247</v>
      </c>
      <c r="C338">
        <v>-1</v>
      </c>
      <c r="D338" t="s">
        <v>1288</v>
      </c>
      <c r="E338">
        <v>3.6</v>
      </c>
      <c r="F338" t="s">
        <v>1289</v>
      </c>
      <c r="G338" t="s">
        <v>1290</v>
      </c>
      <c r="H338" t="s">
        <v>122</v>
      </c>
      <c r="I338" t="s">
        <v>64</v>
      </c>
      <c r="J338">
        <v>1890</v>
      </c>
      <c r="K338" t="s">
        <v>65</v>
      </c>
      <c r="L338" t="s">
        <v>72</v>
      </c>
      <c r="M338" t="s">
        <v>73</v>
      </c>
      <c r="N338" t="s">
        <v>23</v>
      </c>
      <c r="O338">
        <v>-1</v>
      </c>
    </row>
    <row r="339" spans="1:15" x14ac:dyDescent="0.2">
      <c r="A339">
        <v>337</v>
      </c>
      <c r="B339" t="s">
        <v>931</v>
      </c>
      <c r="C339" t="s">
        <v>932</v>
      </c>
      <c r="D339" t="s">
        <v>933</v>
      </c>
      <c r="E339">
        <v>3.6</v>
      </c>
      <c r="F339" t="s">
        <v>934</v>
      </c>
      <c r="G339" t="s">
        <v>935</v>
      </c>
      <c r="H339" t="s">
        <v>935</v>
      </c>
      <c r="I339" t="s">
        <v>46</v>
      </c>
      <c r="J339">
        <v>1935</v>
      </c>
      <c r="K339" t="s">
        <v>154</v>
      </c>
      <c r="L339" t="s">
        <v>32</v>
      </c>
      <c r="M339" t="s">
        <v>33</v>
      </c>
      <c r="N339" t="s">
        <v>41</v>
      </c>
      <c r="O339">
        <v>-1</v>
      </c>
    </row>
    <row r="340" spans="1:15" x14ac:dyDescent="0.2">
      <c r="A340">
        <v>338</v>
      </c>
      <c r="B340" t="s">
        <v>247</v>
      </c>
      <c r="C340">
        <v>-1</v>
      </c>
      <c r="D340" t="s">
        <v>1291</v>
      </c>
      <c r="E340">
        <v>3.7</v>
      </c>
      <c r="F340" t="s">
        <v>1292</v>
      </c>
      <c r="G340" t="s">
        <v>122</v>
      </c>
      <c r="H340" t="s">
        <v>122</v>
      </c>
      <c r="I340" t="s">
        <v>263</v>
      </c>
      <c r="J340">
        <v>2014</v>
      </c>
      <c r="K340" t="s">
        <v>21</v>
      </c>
      <c r="L340" t="s">
        <v>235</v>
      </c>
      <c r="M340" t="s">
        <v>91</v>
      </c>
      <c r="N340" t="s">
        <v>58</v>
      </c>
      <c r="O340">
        <v>-1</v>
      </c>
    </row>
    <row r="341" spans="1:15" x14ac:dyDescent="0.2">
      <c r="A341">
        <v>339</v>
      </c>
      <c r="B341" t="s">
        <v>939</v>
      </c>
      <c r="C341" t="s">
        <v>940</v>
      </c>
      <c r="D341" t="s">
        <v>941</v>
      </c>
      <c r="E341">
        <v>3.4</v>
      </c>
      <c r="F341" t="s">
        <v>942</v>
      </c>
      <c r="G341" t="s">
        <v>55</v>
      </c>
      <c r="H341" t="s">
        <v>943</v>
      </c>
      <c r="I341" t="s">
        <v>46</v>
      </c>
      <c r="J341">
        <v>1948</v>
      </c>
      <c r="K341" t="s">
        <v>65</v>
      </c>
      <c r="L341" t="s">
        <v>155</v>
      </c>
      <c r="M341" t="s">
        <v>156</v>
      </c>
      <c r="N341" t="s">
        <v>67</v>
      </c>
      <c r="O341">
        <v>-1</v>
      </c>
    </row>
    <row r="342" spans="1:15" x14ac:dyDescent="0.2">
      <c r="A342">
        <v>340</v>
      </c>
      <c r="B342" t="s">
        <v>357</v>
      </c>
      <c r="C342">
        <v>-1</v>
      </c>
      <c r="D342" t="s">
        <v>1293</v>
      </c>
      <c r="E342">
        <v>3.6</v>
      </c>
      <c r="F342" t="s">
        <v>1294</v>
      </c>
      <c r="G342" t="s">
        <v>1295</v>
      </c>
      <c r="H342" t="s">
        <v>1295</v>
      </c>
      <c r="I342" t="s">
        <v>64</v>
      </c>
      <c r="J342">
        <v>1996</v>
      </c>
      <c r="K342" t="s">
        <v>21</v>
      </c>
      <c r="L342" t="s">
        <v>235</v>
      </c>
      <c r="M342" t="s">
        <v>91</v>
      </c>
      <c r="N342" t="s">
        <v>41</v>
      </c>
      <c r="O342">
        <v>-1</v>
      </c>
    </row>
    <row r="343" spans="1:15" x14ac:dyDescent="0.2">
      <c r="A343">
        <v>341</v>
      </c>
      <c r="B343" t="s">
        <v>14</v>
      </c>
      <c r="C343" t="s">
        <v>1296</v>
      </c>
      <c r="D343" t="s">
        <v>1297</v>
      </c>
      <c r="E343">
        <v>3.5</v>
      </c>
      <c r="F343" t="s">
        <v>1298</v>
      </c>
      <c r="G343" t="s">
        <v>1299</v>
      </c>
      <c r="H343" t="s">
        <v>1300</v>
      </c>
      <c r="I343" t="s">
        <v>30</v>
      </c>
      <c r="J343">
        <v>1997</v>
      </c>
      <c r="K343" t="s">
        <v>65</v>
      </c>
      <c r="L343" t="s">
        <v>230</v>
      </c>
      <c r="M343" t="s">
        <v>91</v>
      </c>
      <c r="N343" t="s">
        <v>58</v>
      </c>
      <c r="O343" t="s">
        <v>1301</v>
      </c>
    </row>
    <row r="344" spans="1:15" x14ac:dyDescent="0.2">
      <c r="A344">
        <v>342</v>
      </c>
      <c r="B344" t="s">
        <v>1302</v>
      </c>
      <c r="C344" t="s">
        <v>1303</v>
      </c>
      <c r="D344" t="s">
        <v>1304</v>
      </c>
      <c r="E344">
        <v>4.3</v>
      </c>
      <c r="F344" t="s">
        <v>1305</v>
      </c>
      <c r="G344" t="s">
        <v>1306</v>
      </c>
      <c r="H344" t="s">
        <v>1307</v>
      </c>
      <c r="I344" t="s">
        <v>20</v>
      </c>
      <c r="J344">
        <v>1902</v>
      </c>
      <c r="K344" t="s">
        <v>65</v>
      </c>
      <c r="L344" t="s">
        <v>72</v>
      </c>
      <c r="M344" t="s">
        <v>73</v>
      </c>
      <c r="N344" t="s">
        <v>203</v>
      </c>
      <c r="O344">
        <v>-1</v>
      </c>
    </row>
    <row r="345" spans="1:15" x14ac:dyDescent="0.2">
      <c r="A345">
        <v>343</v>
      </c>
      <c r="B345" t="s">
        <v>357</v>
      </c>
      <c r="C345">
        <v>-1</v>
      </c>
      <c r="D345" t="s">
        <v>1308</v>
      </c>
      <c r="E345">
        <v>4.7</v>
      </c>
      <c r="F345" t="s">
        <v>1309</v>
      </c>
      <c r="G345" t="s">
        <v>1211</v>
      </c>
      <c r="H345" t="s">
        <v>1211</v>
      </c>
      <c r="I345" t="s">
        <v>20</v>
      </c>
      <c r="J345">
        <v>1999</v>
      </c>
      <c r="K345" t="s">
        <v>21</v>
      </c>
      <c r="L345" t="s">
        <v>72</v>
      </c>
      <c r="M345" t="s">
        <v>73</v>
      </c>
      <c r="N345" t="s">
        <v>58</v>
      </c>
      <c r="O345">
        <v>-1</v>
      </c>
    </row>
    <row r="346" spans="1:15" x14ac:dyDescent="0.2">
      <c r="A346">
        <v>344</v>
      </c>
      <c r="B346" t="s">
        <v>944</v>
      </c>
      <c r="C346" t="s">
        <v>819</v>
      </c>
      <c r="D346" t="s">
        <v>945</v>
      </c>
      <c r="E346">
        <v>4.0999999999999996</v>
      </c>
      <c r="F346" t="s">
        <v>946</v>
      </c>
      <c r="G346" t="s">
        <v>947</v>
      </c>
      <c r="H346" t="s">
        <v>947</v>
      </c>
      <c r="I346" t="s">
        <v>20</v>
      </c>
      <c r="J346">
        <v>1961</v>
      </c>
      <c r="K346" t="s">
        <v>21</v>
      </c>
      <c r="L346" t="s">
        <v>48</v>
      </c>
      <c r="M346" t="s">
        <v>49</v>
      </c>
      <c r="N346" t="s">
        <v>67</v>
      </c>
      <c r="O346">
        <v>-1</v>
      </c>
    </row>
    <row r="347" spans="1:15" x14ac:dyDescent="0.2">
      <c r="A347">
        <v>345</v>
      </c>
      <c r="B347" t="s">
        <v>14</v>
      </c>
      <c r="C347">
        <v>-1</v>
      </c>
      <c r="D347" t="s">
        <v>951</v>
      </c>
      <c r="E347">
        <v>-1</v>
      </c>
      <c r="F347" t="s">
        <v>952</v>
      </c>
      <c r="G347" t="s">
        <v>443</v>
      </c>
      <c r="H347" t="s">
        <v>953</v>
      </c>
      <c r="I347" t="s">
        <v>289</v>
      </c>
      <c r="J347">
        <v>-1</v>
      </c>
      <c r="K347" t="s">
        <v>21</v>
      </c>
      <c r="L347">
        <v>-1</v>
      </c>
      <c r="M347">
        <v>-1</v>
      </c>
      <c r="N347" t="s">
        <v>58</v>
      </c>
      <c r="O347">
        <v>-1</v>
      </c>
    </row>
    <row r="348" spans="1:15" x14ac:dyDescent="0.2">
      <c r="A348">
        <v>346</v>
      </c>
      <c r="B348" t="s">
        <v>948</v>
      </c>
      <c r="C348" t="s">
        <v>949</v>
      </c>
      <c r="D348" t="s">
        <v>950</v>
      </c>
      <c r="E348">
        <v>2.6</v>
      </c>
      <c r="F348" t="s">
        <v>789</v>
      </c>
      <c r="G348" t="s">
        <v>443</v>
      </c>
      <c r="H348" t="s">
        <v>443</v>
      </c>
      <c r="I348" t="s">
        <v>20</v>
      </c>
      <c r="J348">
        <v>1984</v>
      </c>
      <c r="K348" t="s">
        <v>790</v>
      </c>
      <c r="L348" t="s">
        <v>791</v>
      </c>
      <c r="M348" t="s">
        <v>581</v>
      </c>
      <c r="N348" t="s">
        <v>58</v>
      </c>
      <c r="O348">
        <v>-1</v>
      </c>
    </row>
    <row r="349" spans="1:15" x14ac:dyDescent="0.2">
      <c r="A349">
        <v>347</v>
      </c>
      <c r="B349" t="s">
        <v>14</v>
      </c>
      <c r="C349" t="s">
        <v>1310</v>
      </c>
      <c r="D349" t="s">
        <v>1311</v>
      </c>
      <c r="E349">
        <v>3.6</v>
      </c>
      <c r="F349" t="s">
        <v>1312</v>
      </c>
      <c r="G349" t="s">
        <v>55</v>
      </c>
      <c r="H349" t="s">
        <v>55</v>
      </c>
      <c r="I349" t="s">
        <v>46</v>
      </c>
      <c r="J349">
        <v>1744</v>
      </c>
      <c r="K349" t="s">
        <v>65</v>
      </c>
      <c r="L349" t="s">
        <v>1313</v>
      </c>
      <c r="M349" t="s">
        <v>98</v>
      </c>
      <c r="N349" t="s">
        <v>50</v>
      </c>
      <c r="O349">
        <v>-1</v>
      </c>
    </row>
    <row r="350" spans="1:15" x14ac:dyDescent="0.2">
      <c r="A350">
        <v>348</v>
      </c>
      <c r="B350" t="s">
        <v>14</v>
      </c>
      <c r="C350" t="s">
        <v>194</v>
      </c>
      <c r="D350" t="s">
        <v>195</v>
      </c>
      <c r="E350">
        <v>3.5</v>
      </c>
      <c r="F350" t="s">
        <v>196</v>
      </c>
      <c r="G350" t="s">
        <v>197</v>
      </c>
      <c r="H350" t="s">
        <v>77</v>
      </c>
      <c r="I350" t="s">
        <v>46</v>
      </c>
      <c r="J350">
        <v>1952</v>
      </c>
      <c r="K350" t="s">
        <v>21</v>
      </c>
      <c r="L350" t="s">
        <v>72</v>
      </c>
      <c r="M350" t="s">
        <v>73</v>
      </c>
      <c r="N350" t="s">
        <v>41</v>
      </c>
      <c r="O350">
        <v>-1</v>
      </c>
    </row>
    <row r="351" spans="1:15" x14ac:dyDescent="0.2">
      <c r="A351">
        <v>349</v>
      </c>
      <c r="B351" t="s">
        <v>14</v>
      </c>
      <c r="C351" t="s">
        <v>207</v>
      </c>
      <c r="D351" t="s">
        <v>208</v>
      </c>
      <c r="E351">
        <v>3.6</v>
      </c>
      <c r="F351" t="s">
        <v>209</v>
      </c>
      <c r="G351" t="s">
        <v>210</v>
      </c>
      <c r="H351" t="s">
        <v>210</v>
      </c>
      <c r="I351" t="s">
        <v>46</v>
      </c>
      <c r="J351">
        <v>1997</v>
      </c>
      <c r="K351" t="s">
        <v>21</v>
      </c>
      <c r="L351" t="s">
        <v>66</v>
      </c>
      <c r="M351" t="s">
        <v>66</v>
      </c>
      <c r="N351" t="s">
        <v>50</v>
      </c>
      <c r="O351">
        <v>-1</v>
      </c>
    </row>
    <row r="352" spans="1:15" x14ac:dyDescent="0.2">
      <c r="A352">
        <v>350</v>
      </c>
      <c r="B352" t="s">
        <v>14</v>
      </c>
      <c r="C352" t="s">
        <v>1314</v>
      </c>
      <c r="D352" t="s">
        <v>1315</v>
      </c>
      <c r="E352">
        <v>2.2999999999999998</v>
      </c>
      <c r="F352" t="s">
        <v>1316</v>
      </c>
      <c r="G352" t="s">
        <v>287</v>
      </c>
      <c r="H352" t="s">
        <v>287</v>
      </c>
      <c r="I352" t="s">
        <v>64</v>
      </c>
      <c r="J352">
        <v>2003</v>
      </c>
      <c r="K352" t="s">
        <v>65</v>
      </c>
      <c r="L352" t="s">
        <v>124</v>
      </c>
      <c r="M352" t="s">
        <v>124</v>
      </c>
      <c r="N352" t="s">
        <v>41</v>
      </c>
      <c r="O352">
        <v>-1</v>
      </c>
    </row>
    <row r="353" spans="1:15" x14ac:dyDescent="0.2">
      <c r="A353">
        <v>351</v>
      </c>
      <c r="B353" t="s">
        <v>241</v>
      </c>
      <c r="C353" t="s">
        <v>961</v>
      </c>
      <c r="D353" t="s">
        <v>962</v>
      </c>
      <c r="E353">
        <v>3.9</v>
      </c>
      <c r="F353" t="s">
        <v>963</v>
      </c>
      <c r="G353" t="s">
        <v>964</v>
      </c>
      <c r="H353" t="s">
        <v>964</v>
      </c>
      <c r="I353" t="s">
        <v>56</v>
      </c>
      <c r="J353">
        <v>2009</v>
      </c>
      <c r="K353" t="s">
        <v>21</v>
      </c>
      <c r="L353" t="s">
        <v>515</v>
      </c>
      <c r="M353" t="s">
        <v>73</v>
      </c>
      <c r="N353" t="s">
        <v>23</v>
      </c>
      <c r="O353">
        <v>-1</v>
      </c>
    </row>
    <row r="354" spans="1:15" x14ac:dyDescent="0.2">
      <c r="A354">
        <v>352</v>
      </c>
      <c r="B354" t="s">
        <v>1317</v>
      </c>
      <c r="C354" t="s">
        <v>1318</v>
      </c>
      <c r="D354" t="s">
        <v>1319</v>
      </c>
      <c r="E354">
        <v>4</v>
      </c>
      <c r="F354" t="s">
        <v>188</v>
      </c>
      <c r="G354" t="s">
        <v>547</v>
      </c>
      <c r="H354" t="s">
        <v>183</v>
      </c>
      <c r="I354" t="s">
        <v>20</v>
      </c>
      <c r="J354">
        <v>2012</v>
      </c>
      <c r="K354" t="s">
        <v>21</v>
      </c>
      <c r="L354" t="s">
        <v>145</v>
      </c>
      <c r="M354" t="s">
        <v>91</v>
      </c>
      <c r="N354" t="s">
        <v>41</v>
      </c>
      <c r="O354" t="s">
        <v>189</v>
      </c>
    </row>
    <row r="355" spans="1:15" x14ac:dyDescent="0.2">
      <c r="A355">
        <v>353</v>
      </c>
      <c r="B355" t="s">
        <v>241</v>
      </c>
      <c r="C355" t="s">
        <v>1320</v>
      </c>
      <c r="D355" t="s">
        <v>1321</v>
      </c>
      <c r="E355">
        <v>4.0999999999999996</v>
      </c>
      <c r="F355" t="s">
        <v>1322</v>
      </c>
      <c r="G355" t="s">
        <v>373</v>
      </c>
      <c r="H355" t="s">
        <v>373</v>
      </c>
      <c r="I355" t="s">
        <v>263</v>
      </c>
      <c r="J355">
        <v>2007</v>
      </c>
      <c r="K355" t="s">
        <v>21</v>
      </c>
      <c r="L355" t="s">
        <v>1323</v>
      </c>
      <c r="M355" t="s">
        <v>581</v>
      </c>
      <c r="N355" t="s">
        <v>58</v>
      </c>
      <c r="O355">
        <v>-1</v>
      </c>
    </row>
    <row r="356" spans="1:15" x14ac:dyDescent="0.2">
      <c r="A356">
        <v>354</v>
      </c>
      <c r="B356" t="s">
        <v>954</v>
      </c>
      <c r="C356" t="s">
        <v>955</v>
      </c>
      <c r="D356" t="s">
        <v>956</v>
      </c>
      <c r="E356">
        <v>3.2</v>
      </c>
      <c r="F356" t="s">
        <v>957</v>
      </c>
      <c r="G356" t="s">
        <v>612</v>
      </c>
      <c r="H356" t="s">
        <v>958</v>
      </c>
      <c r="I356" t="s">
        <v>46</v>
      </c>
      <c r="J356">
        <v>2008</v>
      </c>
      <c r="K356" t="s">
        <v>65</v>
      </c>
      <c r="L356" t="s">
        <v>959</v>
      </c>
      <c r="M356" t="s">
        <v>73</v>
      </c>
      <c r="N356" t="s">
        <v>50</v>
      </c>
      <c r="O356" t="s">
        <v>960</v>
      </c>
    </row>
    <row r="357" spans="1:15" x14ac:dyDescent="0.2">
      <c r="A357">
        <v>355</v>
      </c>
      <c r="B357" t="s">
        <v>965</v>
      </c>
      <c r="C357" t="s">
        <v>966</v>
      </c>
      <c r="D357" t="s">
        <v>967</v>
      </c>
      <c r="E357">
        <v>4.7</v>
      </c>
      <c r="F357" t="s">
        <v>968</v>
      </c>
      <c r="G357" t="s">
        <v>333</v>
      </c>
      <c r="H357" t="s">
        <v>483</v>
      </c>
      <c r="I357" t="s">
        <v>56</v>
      </c>
      <c r="J357">
        <v>1996</v>
      </c>
      <c r="K357" t="s">
        <v>21</v>
      </c>
      <c r="L357" t="s">
        <v>22</v>
      </c>
      <c r="M357" t="s">
        <v>22</v>
      </c>
      <c r="N357" t="s">
        <v>80</v>
      </c>
      <c r="O357" t="s">
        <v>969</v>
      </c>
    </row>
    <row r="358" spans="1:15" x14ac:dyDescent="0.2">
      <c r="A358">
        <v>356</v>
      </c>
      <c r="B358" t="s">
        <v>1324</v>
      </c>
      <c r="C358" t="s">
        <v>1325</v>
      </c>
      <c r="D358" t="s">
        <v>1326</v>
      </c>
      <c r="E358">
        <v>4.2</v>
      </c>
      <c r="F358" t="s">
        <v>1327</v>
      </c>
      <c r="G358" t="s">
        <v>343</v>
      </c>
      <c r="H358" t="s">
        <v>754</v>
      </c>
      <c r="I358" t="s">
        <v>56</v>
      </c>
      <c r="J358">
        <v>1987</v>
      </c>
      <c r="K358" t="s">
        <v>21</v>
      </c>
      <c r="L358" t="s">
        <v>79</v>
      </c>
      <c r="M358" t="s">
        <v>40</v>
      </c>
      <c r="N358" t="s">
        <v>179</v>
      </c>
      <c r="O358">
        <v>-1</v>
      </c>
    </row>
    <row r="359" spans="1:15" x14ac:dyDescent="0.2">
      <c r="A359">
        <v>357</v>
      </c>
      <c r="B359" t="s">
        <v>247</v>
      </c>
      <c r="C359" t="s">
        <v>1328</v>
      </c>
      <c r="D359" t="s">
        <v>1329</v>
      </c>
      <c r="E359">
        <v>4.5999999999999996</v>
      </c>
      <c r="F359" t="s">
        <v>1330</v>
      </c>
      <c r="G359" t="s">
        <v>579</v>
      </c>
      <c r="H359" t="s">
        <v>438</v>
      </c>
      <c r="I359" t="s">
        <v>20</v>
      </c>
      <c r="J359">
        <v>1982</v>
      </c>
      <c r="K359" t="s">
        <v>21</v>
      </c>
      <c r="L359" t="s">
        <v>230</v>
      </c>
      <c r="M359" t="s">
        <v>91</v>
      </c>
      <c r="N359" t="s">
        <v>23</v>
      </c>
      <c r="O359">
        <v>-1</v>
      </c>
    </row>
    <row r="360" spans="1:15" x14ac:dyDescent="0.2">
      <c r="A360">
        <v>358</v>
      </c>
      <c r="B360" t="s">
        <v>241</v>
      </c>
      <c r="C360" t="s">
        <v>1331</v>
      </c>
      <c r="D360" t="s">
        <v>1332</v>
      </c>
      <c r="E360">
        <v>3.7</v>
      </c>
      <c r="F360" t="s">
        <v>336</v>
      </c>
      <c r="G360" t="s">
        <v>337</v>
      </c>
      <c r="H360" t="s">
        <v>338</v>
      </c>
      <c r="I360" t="s">
        <v>30</v>
      </c>
      <c r="J360">
        <v>1863</v>
      </c>
      <c r="K360" t="s">
        <v>65</v>
      </c>
      <c r="L360" t="s">
        <v>165</v>
      </c>
      <c r="M360" t="s">
        <v>156</v>
      </c>
      <c r="N360" t="s">
        <v>113</v>
      </c>
      <c r="O360" t="s">
        <v>339</v>
      </c>
    </row>
    <row r="361" spans="1:15" x14ac:dyDescent="0.2">
      <c r="A361">
        <v>359</v>
      </c>
      <c r="B361" t="s">
        <v>241</v>
      </c>
      <c r="C361">
        <v>-1</v>
      </c>
      <c r="D361" t="s">
        <v>970</v>
      </c>
      <c r="E361">
        <v>4</v>
      </c>
      <c r="F361" t="s">
        <v>518</v>
      </c>
      <c r="G361" t="s">
        <v>427</v>
      </c>
      <c r="H361" t="s">
        <v>519</v>
      </c>
      <c r="I361" t="s">
        <v>64</v>
      </c>
      <c r="J361">
        <v>1997</v>
      </c>
      <c r="K361" t="s">
        <v>520</v>
      </c>
      <c r="L361" t="s">
        <v>235</v>
      </c>
      <c r="M361" t="s">
        <v>91</v>
      </c>
      <c r="N361" t="s">
        <v>80</v>
      </c>
      <c r="O361">
        <v>-1</v>
      </c>
    </row>
    <row r="362" spans="1:15" x14ac:dyDescent="0.2">
      <c r="A362">
        <v>360</v>
      </c>
      <c r="B362" t="s">
        <v>1333</v>
      </c>
      <c r="C362">
        <v>-1</v>
      </c>
      <c r="D362" t="s">
        <v>1334</v>
      </c>
      <c r="E362">
        <v>-1</v>
      </c>
      <c r="F362" t="s">
        <v>1335</v>
      </c>
      <c r="G362" t="s">
        <v>1336</v>
      </c>
      <c r="H362" t="s">
        <v>1337</v>
      </c>
      <c r="I362" t="s">
        <v>263</v>
      </c>
      <c r="J362">
        <v>-1</v>
      </c>
      <c r="K362" t="s">
        <v>1338</v>
      </c>
      <c r="L362" t="s">
        <v>1339</v>
      </c>
      <c r="M362" t="s">
        <v>49</v>
      </c>
      <c r="N362" t="s">
        <v>58</v>
      </c>
      <c r="O362">
        <v>-1</v>
      </c>
    </row>
    <row r="363" spans="1:15" x14ac:dyDescent="0.2">
      <c r="A363">
        <v>361</v>
      </c>
      <c r="B363" t="s">
        <v>973</v>
      </c>
      <c r="C363">
        <v>-1</v>
      </c>
      <c r="D363" t="s">
        <v>974</v>
      </c>
      <c r="E363">
        <v>4.5</v>
      </c>
      <c r="F363" t="s">
        <v>573</v>
      </c>
      <c r="G363" t="s">
        <v>574</v>
      </c>
      <c r="H363" t="s">
        <v>183</v>
      </c>
      <c r="I363" t="s">
        <v>56</v>
      </c>
      <c r="J363">
        <v>1999</v>
      </c>
      <c r="K363" t="s">
        <v>21</v>
      </c>
      <c r="L363" t="s">
        <v>230</v>
      </c>
      <c r="M363" t="s">
        <v>91</v>
      </c>
      <c r="N363" t="s">
        <v>411</v>
      </c>
      <c r="O363">
        <v>-1</v>
      </c>
    </row>
    <row r="364" spans="1:15" x14ac:dyDescent="0.2">
      <c r="A364">
        <v>362</v>
      </c>
      <c r="B364" t="s">
        <v>1340</v>
      </c>
      <c r="C364" t="s">
        <v>1341</v>
      </c>
      <c r="D364" t="s">
        <v>1342</v>
      </c>
      <c r="E364">
        <v>3.7</v>
      </c>
      <c r="F364" t="s">
        <v>121</v>
      </c>
      <c r="G364" t="s">
        <v>122</v>
      </c>
      <c r="H364" t="s">
        <v>123</v>
      </c>
      <c r="I364" t="s">
        <v>30</v>
      </c>
      <c r="J364">
        <v>1781</v>
      </c>
      <c r="K364" t="s">
        <v>65</v>
      </c>
      <c r="L364" t="s">
        <v>124</v>
      </c>
      <c r="M364" t="s">
        <v>124</v>
      </c>
      <c r="N364" t="s">
        <v>113</v>
      </c>
      <c r="O364" t="s">
        <v>125</v>
      </c>
    </row>
    <row r="365" spans="1:15" x14ac:dyDescent="0.2">
      <c r="A365">
        <v>363</v>
      </c>
      <c r="B365" t="s">
        <v>971</v>
      </c>
      <c r="C365">
        <v>-1</v>
      </c>
      <c r="D365" t="s">
        <v>972</v>
      </c>
      <c r="E365">
        <v>4.0999999999999996</v>
      </c>
      <c r="F365" t="s">
        <v>753</v>
      </c>
      <c r="G365" t="s">
        <v>96</v>
      </c>
      <c r="H365" t="s">
        <v>754</v>
      </c>
      <c r="I365" t="s">
        <v>64</v>
      </c>
      <c r="J365">
        <v>2008</v>
      </c>
      <c r="K365" t="s">
        <v>65</v>
      </c>
      <c r="L365" t="s">
        <v>124</v>
      </c>
      <c r="M365" t="s">
        <v>124</v>
      </c>
      <c r="N365" t="s">
        <v>58</v>
      </c>
      <c r="O365">
        <v>-1</v>
      </c>
    </row>
    <row r="366" spans="1:15" x14ac:dyDescent="0.2">
      <c r="A366">
        <v>364</v>
      </c>
      <c r="B366" t="s">
        <v>1343</v>
      </c>
      <c r="C366" t="s">
        <v>1344</v>
      </c>
      <c r="D366" t="s">
        <v>1345</v>
      </c>
      <c r="E366">
        <v>4.4000000000000004</v>
      </c>
      <c r="F366" t="s">
        <v>1346</v>
      </c>
      <c r="G366" t="s">
        <v>1347</v>
      </c>
      <c r="H366" t="s">
        <v>590</v>
      </c>
      <c r="I366" t="s">
        <v>64</v>
      </c>
      <c r="J366">
        <v>1929</v>
      </c>
      <c r="K366" t="s">
        <v>21</v>
      </c>
      <c r="L366" t="s">
        <v>695</v>
      </c>
      <c r="M366" t="s">
        <v>40</v>
      </c>
      <c r="N366" t="s">
        <v>80</v>
      </c>
      <c r="O366" t="s">
        <v>1348</v>
      </c>
    </row>
    <row r="367" spans="1:15" x14ac:dyDescent="0.2">
      <c r="A367">
        <v>365</v>
      </c>
      <c r="B367" t="s">
        <v>978</v>
      </c>
      <c r="C367">
        <v>-1</v>
      </c>
      <c r="D367" t="s">
        <v>979</v>
      </c>
      <c r="E367">
        <v>5</v>
      </c>
      <c r="F367" t="s">
        <v>980</v>
      </c>
      <c r="G367" t="s">
        <v>396</v>
      </c>
      <c r="H367" t="s">
        <v>396</v>
      </c>
      <c r="I367" t="s">
        <v>64</v>
      </c>
      <c r="J367">
        <v>2004</v>
      </c>
      <c r="K367" t="s">
        <v>21</v>
      </c>
      <c r="L367" t="s">
        <v>230</v>
      </c>
      <c r="M367" t="s">
        <v>91</v>
      </c>
      <c r="N367" t="s">
        <v>58</v>
      </c>
      <c r="O367">
        <v>-1</v>
      </c>
    </row>
    <row r="368" spans="1:15" x14ac:dyDescent="0.2">
      <c r="A368">
        <v>366</v>
      </c>
      <c r="B368" t="s">
        <v>975</v>
      </c>
      <c r="C368" t="s">
        <v>976</v>
      </c>
      <c r="D368" t="s">
        <v>977</v>
      </c>
      <c r="E368">
        <v>3.7</v>
      </c>
      <c r="F368" t="s">
        <v>201</v>
      </c>
      <c r="G368" t="s">
        <v>202</v>
      </c>
      <c r="H368" t="s">
        <v>202</v>
      </c>
      <c r="I368" t="s">
        <v>104</v>
      </c>
      <c r="J368">
        <v>1852</v>
      </c>
      <c r="K368" t="s">
        <v>65</v>
      </c>
      <c r="L368" t="s">
        <v>155</v>
      </c>
      <c r="M368" t="s">
        <v>156</v>
      </c>
      <c r="N368" t="s">
        <v>203</v>
      </c>
      <c r="O368">
        <v>-1</v>
      </c>
    </row>
    <row r="369" spans="1:15" x14ac:dyDescent="0.2">
      <c r="A369">
        <v>367</v>
      </c>
      <c r="B369" t="s">
        <v>1349</v>
      </c>
      <c r="C369" t="s">
        <v>1350</v>
      </c>
      <c r="D369" t="s">
        <v>1351</v>
      </c>
      <c r="E369">
        <v>3.9</v>
      </c>
      <c r="F369" t="s">
        <v>840</v>
      </c>
      <c r="G369" t="s">
        <v>560</v>
      </c>
      <c r="H369" t="s">
        <v>560</v>
      </c>
      <c r="I369" t="s">
        <v>30</v>
      </c>
      <c r="J369">
        <v>1976</v>
      </c>
      <c r="K369" t="s">
        <v>131</v>
      </c>
      <c r="L369" t="s">
        <v>124</v>
      </c>
      <c r="M369" t="s">
        <v>124</v>
      </c>
      <c r="N369" t="s">
        <v>113</v>
      </c>
      <c r="O369">
        <v>-1</v>
      </c>
    </row>
    <row r="370" spans="1:15" x14ac:dyDescent="0.2">
      <c r="A370">
        <v>368</v>
      </c>
      <c r="B370" t="s">
        <v>1352</v>
      </c>
      <c r="C370" t="s">
        <v>712</v>
      </c>
      <c r="D370" t="s">
        <v>1353</v>
      </c>
      <c r="E370">
        <v>3.6</v>
      </c>
      <c r="F370" t="s">
        <v>835</v>
      </c>
      <c r="G370" t="s">
        <v>836</v>
      </c>
      <c r="H370" t="s">
        <v>836</v>
      </c>
      <c r="I370" t="s">
        <v>104</v>
      </c>
      <c r="J370">
        <v>1851</v>
      </c>
      <c r="K370" t="s">
        <v>21</v>
      </c>
      <c r="L370" t="s">
        <v>155</v>
      </c>
      <c r="M370" t="s">
        <v>156</v>
      </c>
      <c r="N370" t="s">
        <v>113</v>
      </c>
      <c r="O370">
        <v>-1</v>
      </c>
    </row>
    <row r="371" spans="1:15" x14ac:dyDescent="0.2">
      <c r="A371">
        <v>369</v>
      </c>
      <c r="B371" t="s">
        <v>986</v>
      </c>
      <c r="C371" t="s">
        <v>987</v>
      </c>
      <c r="D371" t="s">
        <v>988</v>
      </c>
      <c r="E371">
        <v>3</v>
      </c>
      <c r="F371" t="s">
        <v>989</v>
      </c>
      <c r="G371" t="s">
        <v>170</v>
      </c>
      <c r="H371" t="s">
        <v>170</v>
      </c>
      <c r="I371" t="s">
        <v>20</v>
      </c>
      <c r="J371">
        <v>2015</v>
      </c>
      <c r="K371" t="s">
        <v>21</v>
      </c>
      <c r="L371" t="s">
        <v>124</v>
      </c>
      <c r="M371" t="s">
        <v>124</v>
      </c>
      <c r="N371" t="s">
        <v>58</v>
      </c>
      <c r="O371">
        <v>-1</v>
      </c>
    </row>
    <row r="372" spans="1:15" x14ac:dyDescent="0.2">
      <c r="A372">
        <v>370</v>
      </c>
      <c r="B372" t="s">
        <v>1354</v>
      </c>
      <c r="C372" t="s">
        <v>1355</v>
      </c>
      <c r="D372" t="s">
        <v>1356</v>
      </c>
      <c r="E372">
        <v>3.4</v>
      </c>
      <c r="F372" t="s">
        <v>534</v>
      </c>
      <c r="G372" t="s">
        <v>287</v>
      </c>
      <c r="H372" t="s">
        <v>536</v>
      </c>
      <c r="I372" t="s">
        <v>30</v>
      </c>
      <c r="J372">
        <v>1996</v>
      </c>
      <c r="K372" t="s">
        <v>131</v>
      </c>
      <c r="L372" t="s">
        <v>230</v>
      </c>
      <c r="M372" t="s">
        <v>91</v>
      </c>
      <c r="N372" t="s">
        <v>113</v>
      </c>
      <c r="O372" t="s">
        <v>537</v>
      </c>
    </row>
    <row r="373" spans="1:15" x14ac:dyDescent="0.2">
      <c r="A373">
        <v>371</v>
      </c>
      <c r="B373" t="s">
        <v>247</v>
      </c>
      <c r="C373" t="s">
        <v>1357</v>
      </c>
      <c r="D373" t="s">
        <v>1358</v>
      </c>
      <c r="E373">
        <v>4.0999999999999996</v>
      </c>
      <c r="F373" t="s">
        <v>101</v>
      </c>
      <c r="G373" t="s">
        <v>103</v>
      </c>
      <c r="H373" t="s">
        <v>103</v>
      </c>
      <c r="I373" t="s">
        <v>104</v>
      </c>
      <c r="J373">
        <v>1968</v>
      </c>
      <c r="K373" t="s">
        <v>65</v>
      </c>
      <c r="L373" t="s">
        <v>105</v>
      </c>
      <c r="M373" t="s">
        <v>40</v>
      </c>
      <c r="N373" t="s">
        <v>67</v>
      </c>
      <c r="O373">
        <v>-1</v>
      </c>
    </row>
    <row r="374" spans="1:15" x14ac:dyDescent="0.2">
      <c r="A374">
        <v>372</v>
      </c>
      <c r="B374" t="s">
        <v>1359</v>
      </c>
      <c r="C374" t="s">
        <v>1360</v>
      </c>
      <c r="D374" t="s">
        <v>1361</v>
      </c>
      <c r="E374">
        <v>3.8</v>
      </c>
      <c r="F374" t="s">
        <v>213</v>
      </c>
      <c r="G374" t="s">
        <v>122</v>
      </c>
      <c r="H374" t="s">
        <v>214</v>
      </c>
      <c r="I374" t="s">
        <v>30</v>
      </c>
      <c r="J374">
        <v>1996</v>
      </c>
      <c r="K374" t="s">
        <v>65</v>
      </c>
      <c r="L374" t="s">
        <v>124</v>
      </c>
      <c r="M374" t="s">
        <v>124</v>
      </c>
      <c r="N374" t="s">
        <v>113</v>
      </c>
      <c r="O374">
        <v>-1</v>
      </c>
    </row>
    <row r="375" spans="1:15" x14ac:dyDescent="0.2">
      <c r="A375">
        <v>373</v>
      </c>
      <c r="B375" t="s">
        <v>1362</v>
      </c>
      <c r="C375">
        <v>-1</v>
      </c>
      <c r="D375" t="s">
        <v>1363</v>
      </c>
      <c r="E375">
        <v>5</v>
      </c>
      <c r="F375" t="s">
        <v>1364</v>
      </c>
      <c r="G375" t="s">
        <v>985</v>
      </c>
      <c r="H375" t="s">
        <v>985</v>
      </c>
      <c r="I375" t="s">
        <v>263</v>
      </c>
      <c r="J375">
        <v>2005</v>
      </c>
      <c r="K375" t="s">
        <v>21</v>
      </c>
      <c r="L375" t="s">
        <v>79</v>
      </c>
      <c r="M375" t="s">
        <v>40</v>
      </c>
      <c r="N375" t="s">
        <v>138</v>
      </c>
      <c r="O375">
        <v>-1</v>
      </c>
    </row>
    <row r="376" spans="1:15" x14ac:dyDescent="0.2">
      <c r="A376">
        <v>374</v>
      </c>
      <c r="B376" t="s">
        <v>14</v>
      </c>
      <c r="C376">
        <v>-1</v>
      </c>
      <c r="D376" t="s">
        <v>1365</v>
      </c>
      <c r="E376">
        <v>3.6</v>
      </c>
      <c r="F376" t="s">
        <v>1366</v>
      </c>
      <c r="G376" t="s">
        <v>96</v>
      </c>
      <c r="H376" t="s">
        <v>396</v>
      </c>
      <c r="I376" t="s">
        <v>46</v>
      </c>
      <c r="J376">
        <v>-1</v>
      </c>
      <c r="K376" t="s">
        <v>131</v>
      </c>
      <c r="L376" t="s">
        <v>320</v>
      </c>
      <c r="M376" t="s">
        <v>40</v>
      </c>
      <c r="N376" t="s">
        <v>58</v>
      </c>
      <c r="O376">
        <v>-1</v>
      </c>
    </row>
    <row r="377" spans="1:15" x14ac:dyDescent="0.2">
      <c r="A377">
        <v>375</v>
      </c>
      <c r="B377" t="s">
        <v>1367</v>
      </c>
      <c r="C377" t="s">
        <v>1368</v>
      </c>
      <c r="D377" t="s">
        <v>1369</v>
      </c>
      <c r="E377">
        <v>4</v>
      </c>
      <c r="F377" t="s">
        <v>631</v>
      </c>
      <c r="G377" t="s">
        <v>96</v>
      </c>
      <c r="H377" t="s">
        <v>632</v>
      </c>
      <c r="I377" t="s">
        <v>104</v>
      </c>
      <c r="J377">
        <v>1982</v>
      </c>
      <c r="K377" t="s">
        <v>65</v>
      </c>
      <c r="L377" t="s">
        <v>235</v>
      </c>
      <c r="M377" t="s">
        <v>91</v>
      </c>
      <c r="N377" t="s">
        <v>34</v>
      </c>
      <c r="O377">
        <v>-1</v>
      </c>
    </row>
    <row r="378" spans="1:15" x14ac:dyDescent="0.2">
      <c r="A378">
        <v>376</v>
      </c>
      <c r="B378" t="s">
        <v>1370</v>
      </c>
      <c r="C378" t="s">
        <v>1371</v>
      </c>
      <c r="D378" t="s">
        <v>1372</v>
      </c>
      <c r="E378">
        <v>3.9</v>
      </c>
      <c r="F378" t="s">
        <v>1373</v>
      </c>
      <c r="G378" t="s">
        <v>1374</v>
      </c>
      <c r="H378" t="s">
        <v>1374</v>
      </c>
      <c r="I378" t="s">
        <v>46</v>
      </c>
      <c r="J378">
        <v>1947</v>
      </c>
      <c r="K378" t="s">
        <v>154</v>
      </c>
      <c r="L378" t="s">
        <v>105</v>
      </c>
      <c r="M378" t="s">
        <v>40</v>
      </c>
      <c r="N378" t="s">
        <v>50</v>
      </c>
      <c r="O378" t="s">
        <v>1375</v>
      </c>
    </row>
    <row r="379" spans="1:15" x14ac:dyDescent="0.2">
      <c r="A379">
        <v>377</v>
      </c>
      <c r="B379" t="s">
        <v>1376</v>
      </c>
      <c r="C379" t="s">
        <v>1377</v>
      </c>
      <c r="D379" t="s">
        <v>1378</v>
      </c>
      <c r="E379">
        <v>-1</v>
      </c>
      <c r="F379" t="s">
        <v>1379</v>
      </c>
      <c r="G379" t="s">
        <v>96</v>
      </c>
      <c r="H379" t="s">
        <v>96</v>
      </c>
      <c r="I379" t="s">
        <v>64</v>
      </c>
      <c r="J379">
        <v>-1</v>
      </c>
      <c r="K379" t="s">
        <v>154</v>
      </c>
      <c r="L379">
        <v>-1</v>
      </c>
      <c r="M379">
        <v>-1</v>
      </c>
      <c r="N379" t="s">
        <v>58</v>
      </c>
      <c r="O379">
        <v>-1</v>
      </c>
    </row>
    <row r="380" spans="1:15" x14ac:dyDescent="0.2">
      <c r="A380">
        <v>378</v>
      </c>
      <c r="B380" t="s">
        <v>14</v>
      </c>
      <c r="C380">
        <v>-1</v>
      </c>
      <c r="D380" t="s">
        <v>1380</v>
      </c>
      <c r="E380">
        <v>4.2</v>
      </c>
      <c r="F380" t="s">
        <v>1381</v>
      </c>
      <c r="G380" t="s">
        <v>102</v>
      </c>
      <c r="H380" t="s">
        <v>1382</v>
      </c>
      <c r="I380" t="s">
        <v>64</v>
      </c>
      <c r="J380">
        <v>1999</v>
      </c>
      <c r="K380" t="s">
        <v>131</v>
      </c>
      <c r="L380" t="s">
        <v>320</v>
      </c>
      <c r="M380" t="s">
        <v>40</v>
      </c>
      <c r="N380" t="s">
        <v>41</v>
      </c>
      <c r="O380">
        <v>-1</v>
      </c>
    </row>
    <row r="381" spans="1:15" x14ac:dyDescent="0.2">
      <c r="A381">
        <v>379</v>
      </c>
      <c r="B381" t="s">
        <v>1383</v>
      </c>
      <c r="C381" t="s">
        <v>1384</v>
      </c>
      <c r="D381" t="s">
        <v>1385</v>
      </c>
      <c r="E381">
        <v>4.4000000000000004</v>
      </c>
      <c r="F381" t="s">
        <v>420</v>
      </c>
      <c r="G381" t="s">
        <v>421</v>
      </c>
      <c r="H381" t="s">
        <v>422</v>
      </c>
      <c r="I381" t="s">
        <v>263</v>
      </c>
      <c r="J381">
        <v>2015</v>
      </c>
      <c r="K381" t="s">
        <v>21</v>
      </c>
      <c r="L381" t="s">
        <v>145</v>
      </c>
      <c r="M381" t="s">
        <v>91</v>
      </c>
      <c r="N381" t="s">
        <v>58</v>
      </c>
      <c r="O381">
        <v>-1</v>
      </c>
    </row>
    <row r="382" spans="1:15" x14ac:dyDescent="0.2">
      <c r="A382">
        <v>380</v>
      </c>
      <c r="B382" t="s">
        <v>211</v>
      </c>
      <c r="C382" t="s">
        <v>52</v>
      </c>
      <c r="D382" t="s">
        <v>212</v>
      </c>
      <c r="E382">
        <v>3.8</v>
      </c>
      <c r="F382" t="s">
        <v>213</v>
      </c>
      <c r="G382" t="s">
        <v>122</v>
      </c>
      <c r="H382" t="s">
        <v>214</v>
      </c>
      <c r="I382" t="s">
        <v>30</v>
      </c>
      <c r="J382">
        <v>1996</v>
      </c>
      <c r="K382" t="s">
        <v>65</v>
      </c>
      <c r="L382" t="s">
        <v>124</v>
      </c>
      <c r="M382" t="s">
        <v>124</v>
      </c>
      <c r="N382" t="s">
        <v>113</v>
      </c>
      <c r="O382">
        <v>-1</v>
      </c>
    </row>
    <row r="383" spans="1:15" x14ac:dyDescent="0.2">
      <c r="A383">
        <v>381</v>
      </c>
      <c r="B383" t="s">
        <v>14</v>
      </c>
      <c r="C383" t="s">
        <v>215</v>
      </c>
      <c r="D383" t="s">
        <v>216</v>
      </c>
      <c r="E383">
        <v>3.8</v>
      </c>
      <c r="F383" t="s">
        <v>217</v>
      </c>
      <c r="G383" t="s">
        <v>218</v>
      </c>
      <c r="H383" t="s">
        <v>218</v>
      </c>
      <c r="I383" t="s">
        <v>104</v>
      </c>
      <c r="J383">
        <v>1996</v>
      </c>
      <c r="K383" t="s">
        <v>65</v>
      </c>
      <c r="L383" t="s">
        <v>219</v>
      </c>
      <c r="M383" t="s">
        <v>220</v>
      </c>
      <c r="N383" t="s">
        <v>34</v>
      </c>
      <c r="O383">
        <v>-1</v>
      </c>
    </row>
    <row r="384" spans="1:15" x14ac:dyDescent="0.2">
      <c r="A384">
        <v>382</v>
      </c>
      <c r="B384" t="s">
        <v>241</v>
      </c>
      <c r="C384" t="s">
        <v>1386</v>
      </c>
      <c r="D384" t="s">
        <v>1387</v>
      </c>
      <c r="E384">
        <v>2.2000000000000002</v>
      </c>
      <c r="F384" t="s">
        <v>1388</v>
      </c>
      <c r="G384" t="s">
        <v>63</v>
      </c>
      <c r="H384" t="s">
        <v>153</v>
      </c>
      <c r="I384" t="s">
        <v>20</v>
      </c>
      <c r="J384">
        <v>1993</v>
      </c>
      <c r="K384" t="s">
        <v>131</v>
      </c>
      <c r="L384" t="s">
        <v>57</v>
      </c>
      <c r="M384" t="s">
        <v>40</v>
      </c>
      <c r="N384" t="s">
        <v>23</v>
      </c>
      <c r="O384" t="s">
        <v>1389</v>
      </c>
    </row>
    <row r="385" spans="1:15" x14ac:dyDescent="0.2">
      <c r="A385">
        <v>383</v>
      </c>
      <c r="B385" t="s">
        <v>981</v>
      </c>
      <c r="C385" t="s">
        <v>982</v>
      </c>
      <c r="D385" t="s">
        <v>983</v>
      </c>
      <c r="E385">
        <v>2.9</v>
      </c>
      <c r="F385" t="s">
        <v>984</v>
      </c>
      <c r="G385" t="s">
        <v>985</v>
      </c>
      <c r="H385" t="s">
        <v>985</v>
      </c>
      <c r="I385" t="s">
        <v>64</v>
      </c>
      <c r="J385">
        <v>-1</v>
      </c>
      <c r="K385" t="s">
        <v>65</v>
      </c>
      <c r="L385" t="s">
        <v>124</v>
      </c>
      <c r="M385" t="s">
        <v>124</v>
      </c>
      <c r="N385" t="s">
        <v>58</v>
      </c>
      <c r="O385">
        <v>-1</v>
      </c>
    </row>
    <row r="386" spans="1:15" x14ac:dyDescent="0.2">
      <c r="A386">
        <v>384</v>
      </c>
      <c r="B386" t="s">
        <v>1390</v>
      </c>
      <c r="C386" t="s">
        <v>1391</v>
      </c>
      <c r="D386" t="s">
        <v>1392</v>
      </c>
      <c r="E386">
        <v>4.0999999999999996</v>
      </c>
      <c r="F386" t="s">
        <v>101</v>
      </c>
      <c r="G386" t="s">
        <v>1393</v>
      </c>
      <c r="H386" t="s">
        <v>103</v>
      </c>
      <c r="I386" t="s">
        <v>104</v>
      </c>
      <c r="J386">
        <v>1968</v>
      </c>
      <c r="K386" t="s">
        <v>65</v>
      </c>
      <c r="L386" t="s">
        <v>105</v>
      </c>
      <c r="M386" t="s">
        <v>40</v>
      </c>
      <c r="N386" t="s">
        <v>67</v>
      </c>
      <c r="O386">
        <v>-1</v>
      </c>
    </row>
    <row r="387" spans="1:15" x14ac:dyDescent="0.2">
      <c r="A387">
        <v>385</v>
      </c>
      <c r="B387" t="s">
        <v>357</v>
      </c>
      <c r="C387">
        <v>-1</v>
      </c>
      <c r="D387" t="s">
        <v>1394</v>
      </c>
      <c r="E387">
        <v>4.3</v>
      </c>
      <c r="F387" t="s">
        <v>1395</v>
      </c>
      <c r="G387" t="s">
        <v>355</v>
      </c>
      <c r="H387" t="s">
        <v>355</v>
      </c>
      <c r="I387" t="s">
        <v>46</v>
      </c>
      <c r="J387">
        <v>1864</v>
      </c>
      <c r="K387" t="s">
        <v>21</v>
      </c>
      <c r="L387" t="s">
        <v>1396</v>
      </c>
      <c r="M387" t="s">
        <v>1397</v>
      </c>
      <c r="N387" t="s">
        <v>34</v>
      </c>
      <c r="O387">
        <v>-1</v>
      </c>
    </row>
    <row r="388" spans="1:15" x14ac:dyDescent="0.2">
      <c r="A388">
        <v>386</v>
      </c>
      <c r="B388" t="s">
        <v>247</v>
      </c>
      <c r="C388" t="s">
        <v>994</v>
      </c>
      <c r="D388" t="s">
        <v>995</v>
      </c>
      <c r="E388">
        <v>3.7</v>
      </c>
      <c r="F388" t="s">
        <v>996</v>
      </c>
      <c r="G388" t="s">
        <v>997</v>
      </c>
      <c r="H388" t="s">
        <v>153</v>
      </c>
      <c r="I388" t="s">
        <v>20</v>
      </c>
      <c r="J388">
        <v>-1</v>
      </c>
      <c r="K388" t="s">
        <v>21</v>
      </c>
      <c r="L388" t="s">
        <v>235</v>
      </c>
      <c r="M388" t="s">
        <v>91</v>
      </c>
      <c r="N388" t="s">
        <v>58</v>
      </c>
      <c r="O388">
        <v>-1</v>
      </c>
    </row>
    <row r="389" spans="1:15" x14ac:dyDescent="0.2">
      <c r="A389">
        <v>387</v>
      </c>
      <c r="B389" t="s">
        <v>1398</v>
      </c>
      <c r="C389" t="s">
        <v>42</v>
      </c>
      <c r="D389" t="s">
        <v>1399</v>
      </c>
      <c r="E389">
        <v>3.8</v>
      </c>
      <c r="F389" t="s">
        <v>44</v>
      </c>
      <c r="G389" t="s">
        <v>45</v>
      </c>
      <c r="H389" t="s">
        <v>45</v>
      </c>
      <c r="I389" t="s">
        <v>46</v>
      </c>
      <c r="J389">
        <v>1965</v>
      </c>
      <c r="K389" t="s">
        <v>47</v>
      </c>
      <c r="L389" t="s">
        <v>48</v>
      </c>
      <c r="M389" t="s">
        <v>49</v>
      </c>
      <c r="N389" t="s">
        <v>50</v>
      </c>
      <c r="O389" t="s">
        <v>51</v>
      </c>
    </row>
    <row r="390" spans="1:15" x14ac:dyDescent="0.2">
      <c r="A390">
        <v>388</v>
      </c>
      <c r="B390" t="s">
        <v>247</v>
      </c>
      <c r="C390" t="s">
        <v>1400</v>
      </c>
      <c r="D390" t="s">
        <v>1401</v>
      </c>
      <c r="E390">
        <v>3.6</v>
      </c>
      <c r="F390" t="s">
        <v>835</v>
      </c>
      <c r="G390" t="s">
        <v>836</v>
      </c>
      <c r="H390" t="s">
        <v>836</v>
      </c>
      <c r="I390" t="s">
        <v>104</v>
      </c>
      <c r="J390">
        <v>1851</v>
      </c>
      <c r="K390" t="s">
        <v>21</v>
      </c>
      <c r="L390" t="s">
        <v>155</v>
      </c>
      <c r="M390" t="s">
        <v>156</v>
      </c>
      <c r="N390" t="s">
        <v>113</v>
      </c>
      <c r="O390">
        <v>-1</v>
      </c>
    </row>
    <row r="391" spans="1:15" x14ac:dyDescent="0.2">
      <c r="A391">
        <v>389</v>
      </c>
      <c r="B391" t="s">
        <v>247</v>
      </c>
      <c r="C391">
        <v>-1</v>
      </c>
      <c r="D391" t="s">
        <v>1402</v>
      </c>
      <c r="E391">
        <v>4</v>
      </c>
      <c r="F391" t="s">
        <v>1403</v>
      </c>
      <c r="G391" t="s">
        <v>953</v>
      </c>
      <c r="H391" t="s">
        <v>1404</v>
      </c>
      <c r="I391" t="s">
        <v>64</v>
      </c>
      <c r="J391">
        <v>1998</v>
      </c>
      <c r="K391" t="s">
        <v>65</v>
      </c>
      <c r="L391" t="s">
        <v>1053</v>
      </c>
      <c r="M391" t="s">
        <v>133</v>
      </c>
      <c r="N391" t="s">
        <v>58</v>
      </c>
      <c r="O391">
        <v>-1</v>
      </c>
    </row>
    <row r="392" spans="1:15" x14ac:dyDescent="0.2">
      <c r="A392">
        <v>390</v>
      </c>
      <c r="B392" t="s">
        <v>990</v>
      </c>
      <c r="C392" t="s">
        <v>991</v>
      </c>
      <c r="D392" t="s">
        <v>992</v>
      </c>
      <c r="E392">
        <v>4.7</v>
      </c>
      <c r="F392" t="s">
        <v>993</v>
      </c>
      <c r="G392" t="s">
        <v>778</v>
      </c>
      <c r="H392" t="s">
        <v>778</v>
      </c>
      <c r="I392" t="s">
        <v>56</v>
      </c>
      <c r="J392">
        <v>2013</v>
      </c>
      <c r="K392" t="s">
        <v>21</v>
      </c>
      <c r="L392" t="s">
        <v>124</v>
      </c>
      <c r="M392" t="s">
        <v>124</v>
      </c>
      <c r="N392" t="s">
        <v>138</v>
      </c>
      <c r="O392">
        <v>-1</v>
      </c>
    </row>
    <row r="393" spans="1:15" x14ac:dyDescent="0.2">
      <c r="A393">
        <v>391</v>
      </c>
      <c r="B393" t="s">
        <v>1405</v>
      </c>
      <c r="C393" t="s">
        <v>1406</v>
      </c>
      <c r="D393" t="s">
        <v>1407</v>
      </c>
      <c r="E393">
        <v>3.5</v>
      </c>
      <c r="F393" t="s">
        <v>233</v>
      </c>
      <c r="G393" t="s">
        <v>483</v>
      </c>
      <c r="H393" t="s">
        <v>234</v>
      </c>
      <c r="I393" t="s">
        <v>46</v>
      </c>
      <c r="J393">
        <v>1969</v>
      </c>
      <c r="K393" t="s">
        <v>21</v>
      </c>
      <c r="L393" t="s">
        <v>235</v>
      </c>
      <c r="M393" t="s">
        <v>91</v>
      </c>
      <c r="N393" t="s">
        <v>67</v>
      </c>
      <c r="O393" t="s">
        <v>236</v>
      </c>
    </row>
    <row r="394" spans="1:15" x14ac:dyDescent="0.2">
      <c r="A394">
        <v>392</v>
      </c>
      <c r="B394" t="s">
        <v>1000</v>
      </c>
      <c r="C394" t="s">
        <v>1001</v>
      </c>
      <c r="D394" t="s">
        <v>1002</v>
      </c>
      <c r="E394">
        <v>3.3</v>
      </c>
      <c r="F394" t="s">
        <v>84</v>
      </c>
      <c r="G394" t="s">
        <v>85</v>
      </c>
      <c r="H394" t="s">
        <v>85</v>
      </c>
      <c r="I394" t="s">
        <v>30</v>
      </c>
      <c r="J394">
        <v>2014</v>
      </c>
      <c r="K394" t="s">
        <v>86</v>
      </c>
      <c r="L394" t="s">
        <v>32</v>
      </c>
      <c r="M394" t="s">
        <v>33</v>
      </c>
      <c r="N394" t="s">
        <v>50</v>
      </c>
      <c r="O394">
        <v>-1</v>
      </c>
    </row>
    <row r="395" spans="1:15" x14ac:dyDescent="0.2">
      <c r="A395">
        <v>393</v>
      </c>
      <c r="B395" t="s">
        <v>998</v>
      </c>
      <c r="C395">
        <v>-1</v>
      </c>
      <c r="D395" t="s">
        <v>999</v>
      </c>
      <c r="E395">
        <v>3.8</v>
      </c>
      <c r="F395" t="s">
        <v>737</v>
      </c>
      <c r="G395" t="s">
        <v>738</v>
      </c>
      <c r="H395" t="s">
        <v>632</v>
      </c>
      <c r="I395" t="s">
        <v>46</v>
      </c>
      <c r="J395">
        <v>1997</v>
      </c>
      <c r="K395" t="s">
        <v>65</v>
      </c>
      <c r="L395" t="s">
        <v>124</v>
      </c>
      <c r="M395" t="s">
        <v>124</v>
      </c>
      <c r="N395" t="s">
        <v>50</v>
      </c>
      <c r="O395" t="s">
        <v>739</v>
      </c>
    </row>
    <row r="396" spans="1:15" x14ac:dyDescent="0.2">
      <c r="A396">
        <v>394</v>
      </c>
      <c r="B396" t="s">
        <v>1008</v>
      </c>
      <c r="C396" t="s">
        <v>1009</v>
      </c>
      <c r="D396" t="s">
        <v>1010</v>
      </c>
      <c r="E396">
        <v>4.4000000000000004</v>
      </c>
      <c r="F396" t="s">
        <v>896</v>
      </c>
      <c r="G396" t="s">
        <v>122</v>
      </c>
      <c r="H396" t="s">
        <v>122</v>
      </c>
      <c r="I396" t="s">
        <v>64</v>
      </c>
      <c r="J396">
        <v>2013</v>
      </c>
      <c r="K396" t="s">
        <v>65</v>
      </c>
      <c r="L396" t="s">
        <v>124</v>
      </c>
      <c r="M396" t="s">
        <v>124</v>
      </c>
      <c r="N396" t="s">
        <v>41</v>
      </c>
      <c r="O396">
        <v>-1</v>
      </c>
    </row>
    <row r="397" spans="1:15" x14ac:dyDescent="0.2">
      <c r="A397">
        <v>395</v>
      </c>
      <c r="B397" t="s">
        <v>14</v>
      </c>
      <c r="C397">
        <v>-1</v>
      </c>
      <c r="D397" t="s">
        <v>1408</v>
      </c>
      <c r="E397">
        <v>3.6</v>
      </c>
      <c r="F397" t="s">
        <v>1409</v>
      </c>
      <c r="G397" t="s">
        <v>96</v>
      </c>
      <c r="H397" t="s">
        <v>1410</v>
      </c>
      <c r="I397" t="s">
        <v>46</v>
      </c>
      <c r="J397">
        <v>2016</v>
      </c>
      <c r="K397" t="s">
        <v>47</v>
      </c>
      <c r="L397" t="s">
        <v>543</v>
      </c>
      <c r="M397" t="s">
        <v>47</v>
      </c>
      <c r="N397" t="s">
        <v>58</v>
      </c>
      <c r="O397">
        <v>-1</v>
      </c>
    </row>
    <row r="398" spans="1:15" x14ac:dyDescent="0.2">
      <c r="A398">
        <v>396</v>
      </c>
      <c r="B398" t="s">
        <v>14</v>
      </c>
      <c r="C398" t="s">
        <v>1411</v>
      </c>
      <c r="D398" t="s">
        <v>1412</v>
      </c>
      <c r="E398">
        <v>3.3</v>
      </c>
      <c r="F398" t="s">
        <v>1413</v>
      </c>
      <c r="G398" t="s">
        <v>96</v>
      </c>
      <c r="H398" t="s">
        <v>96</v>
      </c>
      <c r="I398" t="s">
        <v>64</v>
      </c>
      <c r="J398">
        <v>2008</v>
      </c>
      <c r="K398" t="s">
        <v>21</v>
      </c>
      <c r="L398" t="s">
        <v>57</v>
      </c>
      <c r="M398" t="s">
        <v>40</v>
      </c>
      <c r="N398" t="s">
        <v>58</v>
      </c>
      <c r="O398">
        <v>-1</v>
      </c>
    </row>
    <row r="399" spans="1:15" x14ac:dyDescent="0.2">
      <c r="A399">
        <v>397</v>
      </c>
      <c r="B399" t="s">
        <v>1414</v>
      </c>
      <c r="C399" t="s">
        <v>1415</v>
      </c>
      <c r="D399" t="s">
        <v>1416</v>
      </c>
      <c r="E399">
        <v>3.4</v>
      </c>
      <c r="F399" t="s">
        <v>1417</v>
      </c>
      <c r="G399" t="s">
        <v>1418</v>
      </c>
      <c r="H399" t="s">
        <v>1418</v>
      </c>
      <c r="I399" t="s">
        <v>64</v>
      </c>
      <c r="J399">
        <v>1991</v>
      </c>
      <c r="K399" t="s">
        <v>65</v>
      </c>
      <c r="L399" t="s">
        <v>1419</v>
      </c>
      <c r="M399" t="s">
        <v>220</v>
      </c>
      <c r="N399" t="s">
        <v>23</v>
      </c>
      <c r="O399">
        <v>-1</v>
      </c>
    </row>
    <row r="400" spans="1:15" x14ac:dyDescent="0.2">
      <c r="A400">
        <v>398</v>
      </c>
      <c r="B400" t="s">
        <v>1003</v>
      </c>
      <c r="C400" t="s">
        <v>1004</v>
      </c>
      <c r="D400" t="s">
        <v>1005</v>
      </c>
      <c r="E400">
        <v>4</v>
      </c>
      <c r="F400" t="s">
        <v>1006</v>
      </c>
      <c r="G400" t="s">
        <v>1007</v>
      </c>
      <c r="H400" t="s">
        <v>1007</v>
      </c>
      <c r="I400" t="s">
        <v>56</v>
      </c>
      <c r="J400">
        <v>2002</v>
      </c>
      <c r="K400" t="s">
        <v>21</v>
      </c>
      <c r="L400" t="s">
        <v>235</v>
      </c>
      <c r="M400" t="s">
        <v>91</v>
      </c>
      <c r="N400" t="s">
        <v>411</v>
      </c>
      <c r="O400">
        <v>-1</v>
      </c>
    </row>
    <row r="401" spans="1:15" x14ac:dyDescent="0.2">
      <c r="A401">
        <v>399</v>
      </c>
      <c r="B401" t="s">
        <v>247</v>
      </c>
      <c r="C401" t="s">
        <v>1420</v>
      </c>
      <c r="D401" t="s">
        <v>1421</v>
      </c>
      <c r="E401">
        <v>4.4000000000000004</v>
      </c>
      <c r="F401" t="s">
        <v>420</v>
      </c>
      <c r="G401" t="s">
        <v>103</v>
      </c>
      <c r="H401" t="s">
        <v>422</v>
      </c>
      <c r="I401" t="s">
        <v>263</v>
      </c>
      <c r="J401">
        <v>2015</v>
      </c>
      <c r="K401" t="s">
        <v>21</v>
      </c>
      <c r="L401" t="s">
        <v>145</v>
      </c>
      <c r="M401" t="s">
        <v>91</v>
      </c>
      <c r="N401" t="s">
        <v>58</v>
      </c>
      <c r="O401">
        <v>-1</v>
      </c>
    </row>
    <row r="402" spans="1:15" x14ac:dyDescent="0.2">
      <c r="A402">
        <v>400</v>
      </c>
      <c r="B402" t="s">
        <v>1422</v>
      </c>
      <c r="C402" t="s">
        <v>1423</v>
      </c>
      <c r="D402" t="s">
        <v>1424</v>
      </c>
      <c r="E402">
        <v>3.8</v>
      </c>
      <c r="F402" t="s">
        <v>1425</v>
      </c>
      <c r="G402" t="s">
        <v>953</v>
      </c>
      <c r="H402" t="s">
        <v>1426</v>
      </c>
      <c r="I402" t="s">
        <v>20</v>
      </c>
      <c r="J402">
        <v>2010</v>
      </c>
      <c r="K402" t="s">
        <v>21</v>
      </c>
      <c r="L402" t="s">
        <v>235</v>
      </c>
      <c r="M402" t="s">
        <v>91</v>
      </c>
      <c r="N402" t="s">
        <v>58</v>
      </c>
      <c r="O402" t="s">
        <v>1427</v>
      </c>
    </row>
    <row r="403" spans="1:15" x14ac:dyDescent="0.2">
      <c r="A403">
        <v>401</v>
      </c>
      <c r="B403" t="s">
        <v>1428</v>
      </c>
      <c r="C403" t="s">
        <v>1429</v>
      </c>
      <c r="D403" t="s">
        <v>1430</v>
      </c>
      <c r="E403">
        <v>3.5</v>
      </c>
      <c r="F403" t="s">
        <v>1431</v>
      </c>
      <c r="G403" t="s">
        <v>287</v>
      </c>
      <c r="H403" t="s">
        <v>287</v>
      </c>
      <c r="I403" t="s">
        <v>46</v>
      </c>
      <c r="J403">
        <v>2007</v>
      </c>
      <c r="K403" t="s">
        <v>21</v>
      </c>
      <c r="L403" t="s">
        <v>105</v>
      </c>
      <c r="M403" t="s">
        <v>40</v>
      </c>
      <c r="N403" t="s">
        <v>58</v>
      </c>
      <c r="O403">
        <v>-1</v>
      </c>
    </row>
    <row r="404" spans="1:15" x14ac:dyDescent="0.2">
      <c r="A404">
        <v>402</v>
      </c>
      <c r="B404" t="s">
        <v>1011</v>
      </c>
      <c r="C404">
        <v>-1</v>
      </c>
      <c r="D404" t="s">
        <v>1012</v>
      </c>
      <c r="E404">
        <v>4.2</v>
      </c>
      <c r="F404" t="s">
        <v>776</v>
      </c>
      <c r="G404" t="s">
        <v>777</v>
      </c>
      <c r="H404" t="s">
        <v>778</v>
      </c>
      <c r="I404" t="s">
        <v>30</v>
      </c>
      <c r="J404">
        <v>-1</v>
      </c>
      <c r="K404" t="s">
        <v>154</v>
      </c>
      <c r="L404" t="s">
        <v>779</v>
      </c>
      <c r="M404" t="s">
        <v>780</v>
      </c>
      <c r="N404" t="s">
        <v>58</v>
      </c>
      <c r="O404">
        <v>-1</v>
      </c>
    </row>
    <row r="405" spans="1:15" x14ac:dyDescent="0.2">
      <c r="A405">
        <v>403</v>
      </c>
      <c r="B405" t="s">
        <v>241</v>
      </c>
      <c r="C405" t="s">
        <v>1432</v>
      </c>
      <c r="D405" t="s">
        <v>1433</v>
      </c>
      <c r="E405">
        <v>3.5</v>
      </c>
      <c r="F405" t="s">
        <v>1434</v>
      </c>
      <c r="G405" t="s">
        <v>590</v>
      </c>
      <c r="H405" t="s">
        <v>590</v>
      </c>
      <c r="I405" t="s">
        <v>46</v>
      </c>
      <c r="J405">
        <v>2017</v>
      </c>
      <c r="K405" t="s">
        <v>65</v>
      </c>
      <c r="L405" t="s">
        <v>155</v>
      </c>
      <c r="M405" t="s">
        <v>156</v>
      </c>
      <c r="N405" t="s">
        <v>58</v>
      </c>
      <c r="O405">
        <v>-1</v>
      </c>
    </row>
    <row r="406" spans="1:15" x14ac:dyDescent="0.2">
      <c r="A406">
        <v>404</v>
      </c>
      <c r="B406" t="s">
        <v>115</v>
      </c>
      <c r="C406">
        <v>-1</v>
      </c>
      <c r="D406" t="s">
        <v>1435</v>
      </c>
      <c r="E406">
        <v>4.4000000000000004</v>
      </c>
      <c r="F406" t="s">
        <v>1015</v>
      </c>
      <c r="G406" t="s">
        <v>1436</v>
      </c>
      <c r="H406" t="s">
        <v>1016</v>
      </c>
      <c r="I406" t="s">
        <v>56</v>
      </c>
      <c r="J406">
        <v>2010</v>
      </c>
      <c r="K406" t="s">
        <v>21</v>
      </c>
      <c r="L406" t="s">
        <v>320</v>
      </c>
      <c r="M406" t="s">
        <v>40</v>
      </c>
      <c r="N406" t="s">
        <v>80</v>
      </c>
      <c r="O406">
        <v>-1</v>
      </c>
    </row>
    <row r="407" spans="1:15" x14ac:dyDescent="0.2">
      <c r="A407">
        <v>405</v>
      </c>
      <c r="B407" t="s">
        <v>1437</v>
      </c>
      <c r="C407">
        <v>-1</v>
      </c>
      <c r="D407" t="s">
        <v>1438</v>
      </c>
      <c r="E407">
        <v>-1</v>
      </c>
      <c r="F407" t="s">
        <v>1439</v>
      </c>
      <c r="G407" t="s">
        <v>122</v>
      </c>
      <c r="H407">
        <v>-1</v>
      </c>
      <c r="I407">
        <v>-1</v>
      </c>
      <c r="J407">
        <v>-1</v>
      </c>
      <c r="K407">
        <v>-1</v>
      </c>
      <c r="L407">
        <v>-1</v>
      </c>
      <c r="M407">
        <v>-1</v>
      </c>
      <c r="N407">
        <v>-1</v>
      </c>
      <c r="O407">
        <v>-1</v>
      </c>
    </row>
    <row r="408" spans="1:15" x14ac:dyDescent="0.2">
      <c r="A408">
        <v>406</v>
      </c>
      <c r="B408" t="s">
        <v>1440</v>
      </c>
      <c r="C408" t="s">
        <v>1441</v>
      </c>
      <c r="D408" t="s">
        <v>1442</v>
      </c>
      <c r="E408">
        <v>2.9</v>
      </c>
      <c r="F408" t="s">
        <v>54</v>
      </c>
      <c r="G408" t="s">
        <v>77</v>
      </c>
      <c r="H408" t="s">
        <v>55</v>
      </c>
      <c r="I408" t="s">
        <v>56</v>
      </c>
      <c r="J408">
        <v>1998</v>
      </c>
      <c r="K408" t="s">
        <v>21</v>
      </c>
      <c r="L408" t="s">
        <v>57</v>
      </c>
      <c r="M408" t="s">
        <v>40</v>
      </c>
      <c r="N408" t="s">
        <v>58</v>
      </c>
      <c r="O408" t="s">
        <v>59</v>
      </c>
    </row>
    <row r="409" spans="1:15" x14ac:dyDescent="0.2">
      <c r="A409">
        <v>407</v>
      </c>
      <c r="B409" t="s">
        <v>1038</v>
      </c>
      <c r="C409" t="s">
        <v>1443</v>
      </c>
      <c r="D409" t="s">
        <v>1444</v>
      </c>
      <c r="E409">
        <v>3.9</v>
      </c>
      <c r="F409" t="s">
        <v>1445</v>
      </c>
      <c r="G409" t="s">
        <v>1446</v>
      </c>
      <c r="H409" t="s">
        <v>1446</v>
      </c>
      <c r="I409" t="s">
        <v>20</v>
      </c>
      <c r="J409">
        <v>1937</v>
      </c>
      <c r="K409" t="s">
        <v>154</v>
      </c>
      <c r="L409" t="s">
        <v>72</v>
      </c>
      <c r="M409" t="s">
        <v>73</v>
      </c>
      <c r="N409" t="s">
        <v>58</v>
      </c>
      <c r="O409" t="s">
        <v>1447</v>
      </c>
    </row>
    <row r="410" spans="1:15" x14ac:dyDescent="0.2">
      <c r="A410">
        <v>408</v>
      </c>
      <c r="B410" t="s">
        <v>1013</v>
      </c>
      <c r="C410">
        <v>-1</v>
      </c>
      <c r="D410" t="s">
        <v>1014</v>
      </c>
      <c r="E410">
        <v>4.4000000000000004</v>
      </c>
      <c r="F410" t="s">
        <v>1015</v>
      </c>
      <c r="G410" t="s">
        <v>96</v>
      </c>
      <c r="H410" t="s">
        <v>1016</v>
      </c>
      <c r="I410" t="s">
        <v>56</v>
      </c>
      <c r="J410">
        <v>2010</v>
      </c>
      <c r="K410" t="s">
        <v>21</v>
      </c>
      <c r="L410" t="s">
        <v>320</v>
      </c>
      <c r="M410" t="s">
        <v>40</v>
      </c>
      <c r="N410" t="s">
        <v>80</v>
      </c>
      <c r="O410">
        <v>-1</v>
      </c>
    </row>
    <row r="411" spans="1:15" x14ac:dyDescent="0.2">
      <c r="A411">
        <v>409</v>
      </c>
      <c r="B411" t="s">
        <v>1022</v>
      </c>
      <c r="C411" t="s">
        <v>1001</v>
      </c>
      <c r="D411" t="s">
        <v>1023</v>
      </c>
      <c r="E411">
        <v>3.3</v>
      </c>
      <c r="F411" t="s">
        <v>84</v>
      </c>
      <c r="G411" t="s">
        <v>85</v>
      </c>
      <c r="H411" t="s">
        <v>85</v>
      </c>
      <c r="I411" t="s">
        <v>30</v>
      </c>
      <c r="J411">
        <v>2014</v>
      </c>
      <c r="K411" t="s">
        <v>86</v>
      </c>
      <c r="L411" t="s">
        <v>32</v>
      </c>
      <c r="M411" t="s">
        <v>33</v>
      </c>
      <c r="N411" t="s">
        <v>50</v>
      </c>
      <c r="O411">
        <v>-1</v>
      </c>
    </row>
    <row r="412" spans="1:15" x14ac:dyDescent="0.2">
      <c r="A412">
        <v>410</v>
      </c>
      <c r="B412" t="s">
        <v>115</v>
      </c>
      <c r="C412" t="s">
        <v>1448</v>
      </c>
      <c r="D412" t="s">
        <v>1449</v>
      </c>
      <c r="E412">
        <v>3.7</v>
      </c>
      <c r="F412" t="s">
        <v>1450</v>
      </c>
      <c r="G412" t="s">
        <v>288</v>
      </c>
      <c r="H412" t="s">
        <v>288</v>
      </c>
      <c r="I412" t="s">
        <v>20</v>
      </c>
      <c r="J412">
        <v>1989</v>
      </c>
      <c r="K412" t="s">
        <v>21</v>
      </c>
      <c r="L412" t="s">
        <v>230</v>
      </c>
      <c r="M412" t="s">
        <v>91</v>
      </c>
      <c r="N412" t="s">
        <v>41</v>
      </c>
      <c r="O412" t="s">
        <v>1451</v>
      </c>
    </row>
    <row r="413" spans="1:15" x14ac:dyDescent="0.2">
      <c r="A413">
        <v>411</v>
      </c>
      <c r="B413" t="s">
        <v>1452</v>
      </c>
      <c r="C413" t="s">
        <v>1453</v>
      </c>
      <c r="D413" t="s">
        <v>1454</v>
      </c>
      <c r="E413">
        <v>3.6</v>
      </c>
      <c r="F413" t="s">
        <v>835</v>
      </c>
      <c r="G413" t="s">
        <v>328</v>
      </c>
      <c r="H413" t="s">
        <v>836</v>
      </c>
      <c r="I413" t="s">
        <v>104</v>
      </c>
      <c r="J413">
        <v>1851</v>
      </c>
      <c r="K413" t="s">
        <v>21</v>
      </c>
      <c r="L413" t="s">
        <v>155</v>
      </c>
      <c r="M413" t="s">
        <v>156</v>
      </c>
      <c r="N413" t="s">
        <v>113</v>
      </c>
      <c r="O413">
        <v>-1</v>
      </c>
    </row>
    <row r="414" spans="1:15" x14ac:dyDescent="0.2">
      <c r="A414">
        <v>412</v>
      </c>
      <c r="B414" t="s">
        <v>14</v>
      </c>
      <c r="C414" t="s">
        <v>231</v>
      </c>
      <c r="D414" t="s">
        <v>232</v>
      </c>
      <c r="E414">
        <v>3.5</v>
      </c>
      <c r="F414" t="s">
        <v>233</v>
      </c>
      <c r="G414" t="s">
        <v>234</v>
      </c>
      <c r="H414" t="s">
        <v>234</v>
      </c>
      <c r="I414" t="s">
        <v>46</v>
      </c>
      <c r="J414">
        <v>1969</v>
      </c>
      <c r="K414" t="s">
        <v>21</v>
      </c>
      <c r="L414" t="s">
        <v>235</v>
      </c>
      <c r="M414" t="s">
        <v>91</v>
      </c>
      <c r="N414" t="s">
        <v>67</v>
      </c>
      <c r="O414" t="s">
        <v>236</v>
      </c>
    </row>
    <row r="415" spans="1:15" x14ac:dyDescent="0.2">
      <c r="A415">
        <v>413</v>
      </c>
      <c r="B415" t="s">
        <v>14</v>
      </c>
      <c r="C415" t="s">
        <v>221</v>
      </c>
      <c r="D415" t="s">
        <v>222</v>
      </c>
      <c r="E415">
        <v>4.7</v>
      </c>
      <c r="F415" t="s">
        <v>223</v>
      </c>
      <c r="G415" t="s">
        <v>224</v>
      </c>
      <c r="H415" t="s">
        <v>224</v>
      </c>
      <c r="I415" t="s">
        <v>64</v>
      </c>
      <c r="J415">
        <v>1974</v>
      </c>
      <c r="K415" t="s">
        <v>21</v>
      </c>
      <c r="L415" t="s">
        <v>124</v>
      </c>
      <c r="M415" t="s">
        <v>124</v>
      </c>
      <c r="N415" t="s">
        <v>58</v>
      </c>
      <c r="O415" t="s">
        <v>225</v>
      </c>
    </row>
    <row r="416" spans="1:15" x14ac:dyDescent="0.2">
      <c r="A416">
        <v>414</v>
      </c>
      <c r="B416" t="s">
        <v>1017</v>
      </c>
      <c r="C416" t="s">
        <v>1018</v>
      </c>
      <c r="D416" t="s">
        <v>1019</v>
      </c>
      <c r="E416">
        <v>3.9</v>
      </c>
      <c r="F416" t="s">
        <v>1020</v>
      </c>
      <c r="G416" t="s">
        <v>96</v>
      </c>
      <c r="H416" t="s">
        <v>96</v>
      </c>
      <c r="I416" t="s">
        <v>64</v>
      </c>
      <c r="J416">
        <v>2007</v>
      </c>
      <c r="K416" t="s">
        <v>21</v>
      </c>
      <c r="L416" t="s">
        <v>90</v>
      </c>
      <c r="M416" t="s">
        <v>91</v>
      </c>
      <c r="N416" t="s">
        <v>179</v>
      </c>
      <c r="O416" t="s">
        <v>1021</v>
      </c>
    </row>
    <row r="417" spans="1:15" x14ac:dyDescent="0.2">
      <c r="A417">
        <v>415</v>
      </c>
      <c r="B417" t="s">
        <v>1302</v>
      </c>
      <c r="C417" t="s">
        <v>1455</v>
      </c>
      <c r="D417" t="s">
        <v>1456</v>
      </c>
      <c r="E417">
        <v>3.7</v>
      </c>
      <c r="F417" t="s">
        <v>1457</v>
      </c>
      <c r="G417" t="s">
        <v>170</v>
      </c>
      <c r="H417" t="s">
        <v>170</v>
      </c>
      <c r="I417" t="s">
        <v>30</v>
      </c>
      <c r="J417">
        <v>1928</v>
      </c>
      <c r="K417" t="s">
        <v>65</v>
      </c>
      <c r="L417" t="s">
        <v>235</v>
      </c>
      <c r="M417" t="s">
        <v>91</v>
      </c>
      <c r="N417" t="s">
        <v>203</v>
      </c>
      <c r="O417" t="s">
        <v>1458</v>
      </c>
    </row>
    <row r="418" spans="1:15" x14ac:dyDescent="0.2">
      <c r="A418">
        <v>416</v>
      </c>
      <c r="B418" t="s">
        <v>1024</v>
      </c>
      <c r="C418" t="s">
        <v>1025</v>
      </c>
      <c r="D418" t="s">
        <v>1026</v>
      </c>
      <c r="E418">
        <v>4.0999999999999996</v>
      </c>
      <c r="F418" t="s">
        <v>1027</v>
      </c>
      <c r="G418" t="s">
        <v>144</v>
      </c>
      <c r="H418" t="s">
        <v>144</v>
      </c>
      <c r="I418" t="s">
        <v>56</v>
      </c>
      <c r="J418">
        <v>2010</v>
      </c>
      <c r="K418" t="s">
        <v>21</v>
      </c>
      <c r="L418" t="s">
        <v>90</v>
      </c>
      <c r="M418" t="s">
        <v>91</v>
      </c>
      <c r="N418" t="s">
        <v>23</v>
      </c>
      <c r="O418" t="s">
        <v>1028</v>
      </c>
    </row>
    <row r="419" spans="1:15" x14ac:dyDescent="0.2">
      <c r="A419">
        <v>417</v>
      </c>
      <c r="B419" t="s">
        <v>1459</v>
      </c>
      <c r="C419" t="s">
        <v>1460</v>
      </c>
      <c r="D419" t="s">
        <v>1461</v>
      </c>
      <c r="E419">
        <v>3.1</v>
      </c>
      <c r="F419" t="s">
        <v>1462</v>
      </c>
      <c r="G419" t="s">
        <v>1463</v>
      </c>
      <c r="H419" t="s">
        <v>1464</v>
      </c>
      <c r="I419" t="s">
        <v>104</v>
      </c>
      <c r="J419">
        <v>1875</v>
      </c>
      <c r="K419" t="s">
        <v>21</v>
      </c>
      <c r="L419" t="s">
        <v>273</v>
      </c>
      <c r="M419" t="s">
        <v>185</v>
      </c>
      <c r="N419" t="s">
        <v>113</v>
      </c>
      <c r="O419">
        <v>-1</v>
      </c>
    </row>
    <row r="420" spans="1:15" x14ac:dyDescent="0.2">
      <c r="A420">
        <v>418</v>
      </c>
      <c r="B420" t="s">
        <v>668</v>
      </c>
      <c r="C420">
        <v>-1</v>
      </c>
      <c r="D420" t="s">
        <v>1029</v>
      </c>
      <c r="E420">
        <v>4.2</v>
      </c>
      <c r="F420" t="s">
        <v>1030</v>
      </c>
      <c r="G420" t="s">
        <v>579</v>
      </c>
      <c r="H420" t="s">
        <v>55</v>
      </c>
      <c r="I420" t="s">
        <v>56</v>
      </c>
      <c r="J420">
        <v>2014</v>
      </c>
      <c r="K420" t="s">
        <v>21</v>
      </c>
      <c r="L420" t="s">
        <v>959</v>
      </c>
      <c r="M420" t="s">
        <v>73</v>
      </c>
      <c r="N420" t="s">
        <v>58</v>
      </c>
      <c r="O420">
        <v>-1</v>
      </c>
    </row>
    <row r="421" spans="1:15" x14ac:dyDescent="0.2">
      <c r="A421">
        <v>419</v>
      </c>
      <c r="B421" t="s">
        <v>1465</v>
      </c>
      <c r="C421" t="s">
        <v>1466</v>
      </c>
      <c r="D421" t="s">
        <v>1467</v>
      </c>
      <c r="E421">
        <v>3.6</v>
      </c>
      <c r="F421" t="s">
        <v>835</v>
      </c>
      <c r="G421" t="s">
        <v>836</v>
      </c>
      <c r="H421" t="s">
        <v>836</v>
      </c>
      <c r="I421" t="s">
        <v>104</v>
      </c>
      <c r="J421">
        <v>1851</v>
      </c>
      <c r="K421" t="s">
        <v>21</v>
      </c>
      <c r="L421" t="s">
        <v>155</v>
      </c>
      <c r="M421" t="s">
        <v>156</v>
      </c>
      <c r="N421" t="s">
        <v>113</v>
      </c>
      <c r="O421">
        <v>-1</v>
      </c>
    </row>
    <row r="422" spans="1:15" x14ac:dyDescent="0.2">
      <c r="A422">
        <v>420</v>
      </c>
      <c r="B422" t="s">
        <v>1468</v>
      </c>
      <c r="C422" t="s">
        <v>1469</v>
      </c>
      <c r="D422" t="s">
        <v>1470</v>
      </c>
      <c r="E422">
        <v>3</v>
      </c>
      <c r="F422" t="s">
        <v>1471</v>
      </c>
      <c r="G422" t="s">
        <v>1472</v>
      </c>
      <c r="H422" t="s">
        <v>1473</v>
      </c>
      <c r="I422" t="s">
        <v>30</v>
      </c>
      <c r="J422">
        <v>1981</v>
      </c>
      <c r="K422" t="s">
        <v>65</v>
      </c>
      <c r="L422" t="s">
        <v>230</v>
      </c>
      <c r="M422" t="s">
        <v>91</v>
      </c>
      <c r="N422" t="s">
        <v>113</v>
      </c>
      <c r="O422" t="s">
        <v>1474</v>
      </c>
    </row>
    <row r="423" spans="1:15" x14ac:dyDescent="0.2">
      <c r="A423">
        <v>421</v>
      </c>
      <c r="B423" t="s">
        <v>247</v>
      </c>
      <c r="C423" t="s">
        <v>1475</v>
      </c>
      <c r="D423" t="s">
        <v>1476</v>
      </c>
      <c r="E423">
        <v>3.5</v>
      </c>
      <c r="F423" t="s">
        <v>1477</v>
      </c>
      <c r="G423" t="s">
        <v>1478</v>
      </c>
      <c r="H423" t="s">
        <v>1478</v>
      </c>
      <c r="I423" t="s">
        <v>20</v>
      </c>
      <c r="J423">
        <v>2013</v>
      </c>
      <c r="K423" t="s">
        <v>21</v>
      </c>
      <c r="L423" t="s">
        <v>32</v>
      </c>
      <c r="M423" t="s">
        <v>33</v>
      </c>
      <c r="N423" t="s">
        <v>58</v>
      </c>
      <c r="O423">
        <v>-1</v>
      </c>
    </row>
    <row r="424" spans="1:15" x14ac:dyDescent="0.2">
      <c r="A424">
        <v>422</v>
      </c>
      <c r="B424" t="s">
        <v>1031</v>
      </c>
      <c r="C424">
        <v>-1</v>
      </c>
      <c r="D424" t="s">
        <v>1032</v>
      </c>
      <c r="E424">
        <v>4.5999999999999996</v>
      </c>
      <c r="F424" t="s">
        <v>1033</v>
      </c>
      <c r="G424" t="s">
        <v>1034</v>
      </c>
      <c r="H424" t="s">
        <v>1034</v>
      </c>
      <c r="I424" t="s">
        <v>64</v>
      </c>
      <c r="J424">
        <v>2013</v>
      </c>
      <c r="K424" t="s">
        <v>131</v>
      </c>
      <c r="L424" t="s">
        <v>124</v>
      </c>
      <c r="M424" t="s">
        <v>124</v>
      </c>
      <c r="N424" t="s">
        <v>58</v>
      </c>
      <c r="O424">
        <v>-1</v>
      </c>
    </row>
    <row r="425" spans="1:15" x14ac:dyDescent="0.2">
      <c r="A425">
        <v>423</v>
      </c>
      <c r="B425" t="s">
        <v>899</v>
      </c>
      <c r="C425">
        <v>-1</v>
      </c>
      <c r="D425" t="s">
        <v>1479</v>
      </c>
      <c r="E425">
        <v>3.3</v>
      </c>
      <c r="F425" t="s">
        <v>1480</v>
      </c>
      <c r="G425" t="s">
        <v>1481</v>
      </c>
      <c r="H425" t="s">
        <v>38</v>
      </c>
      <c r="I425" t="s">
        <v>56</v>
      </c>
      <c r="J425">
        <v>1981</v>
      </c>
      <c r="K425" t="s">
        <v>21</v>
      </c>
      <c r="L425" t="s">
        <v>320</v>
      </c>
      <c r="M425" t="s">
        <v>40</v>
      </c>
      <c r="N425" t="s">
        <v>411</v>
      </c>
      <c r="O425">
        <v>-1</v>
      </c>
    </row>
    <row r="426" spans="1:15" x14ac:dyDescent="0.2">
      <c r="A426">
        <v>424</v>
      </c>
      <c r="B426" t="s">
        <v>1035</v>
      </c>
      <c r="C426">
        <v>-1</v>
      </c>
      <c r="D426" t="s">
        <v>1036</v>
      </c>
      <c r="E426">
        <v>-1</v>
      </c>
      <c r="F426" t="s">
        <v>1037</v>
      </c>
      <c r="G426" t="s">
        <v>55</v>
      </c>
      <c r="H426" t="s">
        <v>55</v>
      </c>
      <c r="I426" t="s">
        <v>263</v>
      </c>
      <c r="J426">
        <v>-1</v>
      </c>
      <c r="K426" t="s">
        <v>289</v>
      </c>
      <c r="L426">
        <v>-1</v>
      </c>
      <c r="M426">
        <v>-1</v>
      </c>
      <c r="N426" t="s">
        <v>58</v>
      </c>
      <c r="O426">
        <v>-1</v>
      </c>
    </row>
    <row r="427" spans="1:15" x14ac:dyDescent="0.2">
      <c r="A427">
        <v>425</v>
      </c>
      <c r="B427" t="s">
        <v>1038</v>
      </c>
      <c r="C427" t="s">
        <v>1039</v>
      </c>
      <c r="D427" t="s">
        <v>1040</v>
      </c>
      <c r="E427">
        <v>3.6</v>
      </c>
      <c r="F427" t="s">
        <v>1041</v>
      </c>
      <c r="G427" t="s">
        <v>1042</v>
      </c>
      <c r="H427" t="s">
        <v>1042</v>
      </c>
      <c r="I427" t="s">
        <v>46</v>
      </c>
      <c r="J427">
        <v>1986</v>
      </c>
      <c r="K427" t="s">
        <v>21</v>
      </c>
      <c r="L427" t="s">
        <v>1043</v>
      </c>
      <c r="M427" t="s">
        <v>1044</v>
      </c>
      <c r="N427" t="s">
        <v>41</v>
      </c>
      <c r="O427">
        <v>-1</v>
      </c>
    </row>
    <row r="428" spans="1:15" ht="25" customHeight="1" x14ac:dyDescent="0.2">
      <c r="A428">
        <v>426</v>
      </c>
      <c r="B428" t="s">
        <v>1482</v>
      </c>
      <c r="C428" t="s">
        <v>1483</v>
      </c>
      <c r="D428" s="2" t="s">
        <v>2386</v>
      </c>
      <c r="E428">
        <v>3.5</v>
      </c>
      <c r="F428" t="s">
        <v>870</v>
      </c>
      <c r="G428" t="s">
        <v>261</v>
      </c>
      <c r="H428" t="s">
        <v>261</v>
      </c>
      <c r="I428" t="s">
        <v>46</v>
      </c>
      <c r="J428">
        <v>2010</v>
      </c>
      <c r="K428" t="s">
        <v>21</v>
      </c>
      <c r="L428" t="s">
        <v>124</v>
      </c>
      <c r="M428" t="s">
        <v>124</v>
      </c>
      <c r="N428" t="s">
        <v>67</v>
      </c>
      <c r="O428" t="s">
        <v>871</v>
      </c>
    </row>
    <row r="429" spans="1:15" x14ac:dyDescent="0.2">
      <c r="A429">
        <v>427</v>
      </c>
      <c r="B429" t="s">
        <v>1045</v>
      </c>
      <c r="C429" t="s">
        <v>1046</v>
      </c>
      <c r="D429" t="s">
        <v>1047</v>
      </c>
      <c r="E429">
        <v>4</v>
      </c>
      <c r="F429" t="s">
        <v>1048</v>
      </c>
      <c r="G429" t="s">
        <v>1049</v>
      </c>
      <c r="H429" t="s">
        <v>1050</v>
      </c>
      <c r="I429" t="s">
        <v>46</v>
      </c>
      <c r="J429">
        <v>1977</v>
      </c>
      <c r="K429" t="s">
        <v>86</v>
      </c>
      <c r="L429" t="s">
        <v>32</v>
      </c>
      <c r="M429" t="s">
        <v>33</v>
      </c>
      <c r="N429" t="s">
        <v>23</v>
      </c>
      <c r="O429">
        <v>-1</v>
      </c>
    </row>
    <row r="430" spans="1:15" x14ac:dyDescent="0.2">
      <c r="A430">
        <v>428</v>
      </c>
      <c r="B430" t="s">
        <v>1484</v>
      </c>
      <c r="C430" t="s">
        <v>1485</v>
      </c>
      <c r="D430" t="s">
        <v>1486</v>
      </c>
      <c r="E430">
        <v>3.7</v>
      </c>
      <c r="F430" t="s">
        <v>1487</v>
      </c>
      <c r="G430" t="s">
        <v>1488</v>
      </c>
      <c r="H430" t="s">
        <v>170</v>
      </c>
      <c r="I430" t="s">
        <v>20</v>
      </c>
      <c r="J430">
        <v>1973</v>
      </c>
      <c r="K430" t="s">
        <v>65</v>
      </c>
      <c r="L430" t="s">
        <v>1489</v>
      </c>
      <c r="M430" t="s">
        <v>73</v>
      </c>
      <c r="N430" t="s">
        <v>50</v>
      </c>
      <c r="O430">
        <v>-1</v>
      </c>
    </row>
    <row r="431" spans="1:15" x14ac:dyDescent="0.2">
      <c r="A431">
        <v>429</v>
      </c>
      <c r="B431" t="s">
        <v>1054</v>
      </c>
      <c r="C431" t="s">
        <v>1055</v>
      </c>
      <c r="D431" t="s">
        <v>1056</v>
      </c>
      <c r="E431">
        <v>2.4</v>
      </c>
      <c r="F431" t="s">
        <v>1057</v>
      </c>
      <c r="G431" t="s">
        <v>1058</v>
      </c>
      <c r="H431" t="s">
        <v>1059</v>
      </c>
      <c r="I431" t="s">
        <v>20</v>
      </c>
      <c r="J431">
        <v>-1</v>
      </c>
      <c r="K431" t="s">
        <v>21</v>
      </c>
      <c r="L431" t="s">
        <v>184</v>
      </c>
      <c r="M431" t="s">
        <v>185</v>
      </c>
      <c r="N431" t="s">
        <v>41</v>
      </c>
      <c r="O431">
        <v>-1</v>
      </c>
    </row>
    <row r="432" spans="1:15" x14ac:dyDescent="0.2">
      <c r="A432">
        <v>430</v>
      </c>
      <c r="B432" t="s">
        <v>247</v>
      </c>
      <c r="C432" t="s">
        <v>1490</v>
      </c>
      <c r="D432" t="s">
        <v>1491</v>
      </c>
      <c r="E432">
        <v>3.2</v>
      </c>
      <c r="F432" t="s">
        <v>1492</v>
      </c>
      <c r="G432" t="s">
        <v>55</v>
      </c>
      <c r="H432" t="s">
        <v>55</v>
      </c>
      <c r="I432" t="s">
        <v>20</v>
      </c>
      <c r="J432">
        <v>2003</v>
      </c>
      <c r="K432" t="s">
        <v>21</v>
      </c>
      <c r="L432" t="s">
        <v>105</v>
      </c>
      <c r="M432" t="s">
        <v>40</v>
      </c>
      <c r="N432" t="s">
        <v>58</v>
      </c>
      <c r="O432" t="s">
        <v>1493</v>
      </c>
    </row>
    <row r="433" spans="1:15" x14ac:dyDescent="0.2">
      <c r="A433">
        <v>431</v>
      </c>
      <c r="B433" t="s">
        <v>1494</v>
      </c>
      <c r="C433" t="s">
        <v>1495</v>
      </c>
      <c r="D433" t="s">
        <v>1496</v>
      </c>
      <c r="E433">
        <v>2.1</v>
      </c>
      <c r="F433" t="s">
        <v>1497</v>
      </c>
      <c r="G433" t="s">
        <v>1498</v>
      </c>
      <c r="H433" t="s">
        <v>1498</v>
      </c>
      <c r="I433" t="s">
        <v>64</v>
      </c>
      <c r="J433">
        <v>-1</v>
      </c>
      <c r="K433" t="s">
        <v>65</v>
      </c>
      <c r="L433" t="s">
        <v>124</v>
      </c>
      <c r="M433" t="s">
        <v>124</v>
      </c>
      <c r="N433" t="s">
        <v>80</v>
      </c>
      <c r="O433">
        <v>-1</v>
      </c>
    </row>
    <row r="434" spans="1:15" x14ac:dyDescent="0.2">
      <c r="A434">
        <v>432</v>
      </c>
      <c r="B434" t="s">
        <v>241</v>
      </c>
      <c r="C434">
        <v>-1</v>
      </c>
      <c r="D434" t="s">
        <v>1051</v>
      </c>
      <c r="E434">
        <v>4.5</v>
      </c>
      <c r="F434" t="s">
        <v>1052</v>
      </c>
      <c r="G434" t="s">
        <v>96</v>
      </c>
      <c r="H434" t="s">
        <v>328</v>
      </c>
      <c r="I434" t="s">
        <v>64</v>
      </c>
      <c r="J434">
        <v>1999</v>
      </c>
      <c r="K434" t="s">
        <v>21</v>
      </c>
      <c r="L434" t="s">
        <v>1053</v>
      </c>
      <c r="M434" t="s">
        <v>133</v>
      </c>
      <c r="N434" t="s">
        <v>58</v>
      </c>
      <c r="O434">
        <v>-1</v>
      </c>
    </row>
    <row r="435" spans="1:15" x14ac:dyDescent="0.2">
      <c r="A435">
        <v>433</v>
      </c>
      <c r="B435" t="s">
        <v>1499</v>
      </c>
      <c r="C435" t="s">
        <v>1500</v>
      </c>
      <c r="D435" t="s">
        <v>1501</v>
      </c>
      <c r="E435">
        <v>3.7</v>
      </c>
      <c r="F435" t="s">
        <v>121</v>
      </c>
      <c r="G435" t="s">
        <v>122</v>
      </c>
      <c r="H435" t="s">
        <v>123</v>
      </c>
      <c r="I435" t="s">
        <v>30</v>
      </c>
      <c r="J435">
        <v>1781</v>
      </c>
      <c r="K435" t="s">
        <v>65</v>
      </c>
      <c r="L435" t="s">
        <v>124</v>
      </c>
      <c r="M435" t="s">
        <v>124</v>
      </c>
      <c r="N435" t="s">
        <v>113</v>
      </c>
      <c r="O435" t="s">
        <v>125</v>
      </c>
    </row>
    <row r="436" spans="1:15" x14ac:dyDescent="0.2">
      <c r="A436">
        <v>434</v>
      </c>
      <c r="B436" t="s">
        <v>1060</v>
      </c>
      <c r="C436" t="s">
        <v>787</v>
      </c>
      <c r="D436" t="s">
        <v>1061</v>
      </c>
      <c r="E436">
        <v>2.6</v>
      </c>
      <c r="F436" t="s">
        <v>789</v>
      </c>
      <c r="G436" t="s">
        <v>443</v>
      </c>
      <c r="H436" t="s">
        <v>443</v>
      </c>
      <c r="I436" t="s">
        <v>20</v>
      </c>
      <c r="J436">
        <v>1984</v>
      </c>
      <c r="K436" t="s">
        <v>790</v>
      </c>
      <c r="L436" t="s">
        <v>791</v>
      </c>
      <c r="M436" t="s">
        <v>581</v>
      </c>
      <c r="N436" t="s">
        <v>58</v>
      </c>
      <c r="O436">
        <v>-1</v>
      </c>
    </row>
    <row r="437" spans="1:15" x14ac:dyDescent="0.2">
      <c r="A437">
        <v>435</v>
      </c>
      <c r="B437" t="s">
        <v>241</v>
      </c>
      <c r="C437" t="s">
        <v>1502</v>
      </c>
      <c r="D437" t="s">
        <v>1503</v>
      </c>
      <c r="E437">
        <v>4.4000000000000004</v>
      </c>
      <c r="F437" t="s">
        <v>714</v>
      </c>
      <c r="G437" t="s">
        <v>170</v>
      </c>
      <c r="H437" t="s">
        <v>170</v>
      </c>
      <c r="I437" t="s">
        <v>64</v>
      </c>
      <c r="J437">
        <v>2008</v>
      </c>
      <c r="K437" t="s">
        <v>21</v>
      </c>
      <c r="L437" t="s">
        <v>79</v>
      </c>
      <c r="M437" t="s">
        <v>40</v>
      </c>
      <c r="N437" t="s">
        <v>23</v>
      </c>
      <c r="O437">
        <v>-1</v>
      </c>
    </row>
    <row r="438" spans="1:15" x14ac:dyDescent="0.2">
      <c r="A438">
        <v>436</v>
      </c>
      <c r="B438" t="s">
        <v>1062</v>
      </c>
      <c r="C438">
        <v>-1</v>
      </c>
      <c r="D438" t="s">
        <v>1063</v>
      </c>
      <c r="E438">
        <v>4.0999999999999996</v>
      </c>
      <c r="F438" t="s">
        <v>1064</v>
      </c>
      <c r="G438" t="s">
        <v>1065</v>
      </c>
      <c r="H438" t="s">
        <v>55</v>
      </c>
      <c r="I438" t="s">
        <v>263</v>
      </c>
      <c r="J438">
        <v>2007</v>
      </c>
      <c r="K438" t="s">
        <v>21</v>
      </c>
      <c r="L438" t="s">
        <v>230</v>
      </c>
      <c r="M438" t="s">
        <v>91</v>
      </c>
      <c r="N438" t="s">
        <v>411</v>
      </c>
      <c r="O438">
        <v>-1</v>
      </c>
    </row>
    <row r="439" spans="1:15" x14ac:dyDescent="0.2">
      <c r="A439">
        <v>437</v>
      </c>
      <c r="B439" t="s">
        <v>1504</v>
      </c>
      <c r="C439" t="s">
        <v>1505</v>
      </c>
      <c r="D439" t="s">
        <v>1506</v>
      </c>
      <c r="E439">
        <v>3.7</v>
      </c>
      <c r="F439" t="s">
        <v>1507</v>
      </c>
      <c r="G439" t="s">
        <v>1508</v>
      </c>
      <c r="H439" t="s">
        <v>1508</v>
      </c>
      <c r="I439" t="s">
        <v>20</v>
      </c>
      <c r="J439">
        <v>1966</v>
      </c>
      <c r="K439" t="s">
        <v>86</v>
      </c>
      <c r="L439" t="s">
        <v>32</v>
      </c>
      <c r="M439" t="s">
        <v>33</v>
      </c>
      <c r="N439" t="s">
        <v>41</v>
      </c>
      <c r="O439">
        <v>-1</v>
      </c>
    </row>
    <row r="440" spans="1:15" x14ac:dyDescent="0.2">
      <c r="A440">
        <v>438</v>
      </c>
      <c r="B440" t="s">
        <v>357</v>
      </c>
      <c r="C440">
        <v>-1</v>
      </c>
      <c r="D440" t="s">
        <v>1509</v>
      </c>
      <c r="E440">
        <v>3.1</v>
      </c>
      <c r="F440" t="s">
        <v>1510</v>
      </c>
      <c r="G440" t="s">
        <v>1181</v>
      </c>
      <c r="H440" t="s">
        <v>1181</v>
      </c>
      <c r="I440" t="s">
        <v>64</v>
      </c>
      <c r="J440">
        <v>2002</v>
      </c>
      <c r="K440" t="s">
        <v>21</v>
      </c>
      <c r="L440" t="s">
        <v>145</v>
      </c>
      <c r="M440" t="s">
        <v>91</v>
      </c>
      <c r="N440" t="s">
        <v>80</v>
      </c>
      <c r="O440" t="s">
        <v>1511</v>
      </c>
    </row>
    <row r="441" spans="1:15" x14ac:dyDescent="0.2">
      <c r="A441">
        <v>439</v>
      </c>
      <c r="B441" t="s">
        <v>357</v>
      </c>
      <c r="C441">
        <v>-1</v>
      </c>
      <c r="D441" t="s">
        <v>1512</v>
      </c>
      <c r="E441">
        <v>3.7</v>
      </c>
      <c r="F441" t="s">
        <v>1450</v>
      </c>
      <c r="G441" t="s">
        <v>1513</v>
      </c>
      <c r="H441" t="s">
        <v>288</v>
      </c>
      <c r="I441" t="s">
        <v>20</v>
      </c>
      <c r="J441">
        <v>1989</v>
      </c>
      <c r="K441" t="s">
        <v>21</v>
      </c>
      <c r="L441" t="s">
        <v>230</v>
      </c>
      <c r="M441" t="s">
        <v>91</v>
      </c>
      <c r="N441" t="s">
        <v>41</v>
      </c>
      <c r="O441" t="s">
        <v>1451</v>
      </c>
    </row>
    <row r="442" spans="1:15" x14ac:dyDescent="0.2">
      <c r="A442">
        <v>440</v>
      </c>
      <c r="B442" t="s">
        <v>1514</v>
      </c>
      <c r="C442">
        <v>-1</v>
      </c>
      <c r="D442" t="s">
        <v>1515</v>
      </c>
      <c r="E442">
        <v>2.7</v>
      </c>
      <c r="F442" t="s">
        <v>1516</v>
      </c>
      <c r="G442" t="s">
        <v>55</v>
      </c>
      <c r="H442" t="s">
        <v>55</v>
      </c>
      <c r="I442" t="s">
        <v>46</v>
      </c>
      <c r="J442">
        <v>1966</v>
      </c>
      <c r="K442" t="s">
        <v>65</v>
      </c>
      <c r="L442" t="s">
        <v>72</v>
      </c>
      <c r="M442" t="s">
        <v>73</v>
      </c>
      <c r="N442" t="s">
        <v>113</v>
      </c>
      <c r="O442" t="s">
        <v>1517</v>
      </c>
    </row>
    <row r="443" spans="1:15" x14ac:dyDescent="0.2">
      <c r="A443">
        <v>441</v>
      </c>
      <c r="B443" t="s">
        <v>1518</v>
      </c>
      <c r="C443">
        <v>-1</v>
      </c>
      <c r="D443" t="s">
        <v>1519</v>
      </c>
      <c r="E443">
        <v>3.8</v>
      </c>
      <c r="F443" t="s">
        <v>213</v>
      </c>
      <c r="G443" t="s">
        <v>122</v>
      </c>
      <c r="H443" t="s">
        <v>214</v>
      </c>
      <c r="I443" t="s">
        <v>30</v>
      </c>
      <c r="J443">
        <v>1996</v>
      </c>
      <c r="K443" t="s">
        <v>65</v>
      </c>
      <c r="L443" t="s">
        <v>124</v>
      </c>
      <c r="M443" t="s">
        <v>124</v>
      </c>
      <c r="N443" t="s">
        <v>113</v>
      </c>
      <c r="O443">
        <v>-1</v>
      </c>
    </row>
    <row r="444" spans="1:15" x14ac:dyDescent="0.2">
      <c r="A444">
        <v>442</v>
      </c>
      <c r="B444" t="s">
        <v>1066</v>
      </c>
      <c r="C444" t="s">
        <v>1067</v>
      </c>
      <c r="D444" t="s">
        <v>1068</v>
      </c>
      <c r="E444">
        <v>3.5</v>
      </c>
      <c r="F444" t="s">
        <v>1069</v>
      </c>
      <c r="G444" t="s">
        <v>1070</v>
      </c>
      <c r="H444" t="s">
        <v>1070</v>
      </c>
      <c r="I444" t="s">
        <v>20</v>
      </c>
      <c r="J444">
        <v>1996</v>
      </c>
      <c r="K444" t="s">
        <v>154</v>
      </c>
      <c r="L444" t="s">
        <v>32</v>
      </c>
      <c r="M444" t="s">
        <v>33</v>
      </c>
      <c r="N444" t="s">
        <v>50</v>
      </c>
      <c r="O444">
        <v>-1</v>
      </c>
    </row>
    <row r="445" spans="1:15" x14ac:dyDescent="0.2">
      <c r="A445">
        <v>443</v>
      </c>
      <c r="B445" t="s">
        <v>1071</v>
      </c>
      <c r="C445" t="s">
        <v>1072</v>
      </c>
      <c r="D445" t="s">
        <v>1073</v>
      </c>
      <c r="E445">
        <v>3</v>
      </c>
      <c r="F445" t="s">
        <v>1074</v>
      </c>
      <c r="G445" t="s">
        <v>1075</v>
      </c>
      <c r="H445" t="s">
        <v>1075</v>
      </c>
      <c r="I445" t="s">
        <v>30</v>
      </c>
      <c r="J445">
        <v>1958</v>
      </c>
      <c r="K445" t="s">
        <v>21</v>
      </c>
      <c r="L445" t="s">
        <v>1076</v>
      </c>
      <c r="M445" t="s">
        <v>98</v>
      </c>
      <c r="N445" t="s">
        <v>113</v>
      </c>
      <c r="O445" t="s">
        <v>1077</v>
      </c>
    </row>
    <row r="446" spans="1:15" x14ac:dyDescent="0.2">
      <c r="A446">
        <v>444</v>
      </c>
      <c r="B446" t="s">
        <v>265</v>
      </c>
      <c r="C446" t="s">
        <v>147</v>
      </c>
      <c r="D446" t="s">
        <v>266</v>
      </c>
      <c r="E446">
        <v>4.2</v>
      </c>
      <c r="F446" t="s">
        <v>149</v>
      </c>
      <c r="G446" t="s">
        <v>96</v>
      </c>
      <c r="H446" t="s">
        <v>96</v>
      </c>
      <c r="I446" t="s">
        <v>56</v>
      </c>
      <c r="J446">
        <v>2010</v>
      </c>
      <c r="K446" t="s">
        <v>21</v>
      </c>
      <c r="L446" t="s">
        <v>145</v>
      </c>
      <c r="M446" t="s">
        <v>91</v>
      </c>
      <c r="N446" t="s">
        <v>58</v>
      </c>
      <c r="O446">
        <v>-1</v>
      </c>
    </row>
    <row r="447" spans="1:15" x14ac:dyDescent="0.2">
      <c r="A447">
        <v>445</v>
      </c>
      <c r="B447" t="s">
        <v>14</v>
      </c>
      <c r="C447">
        <v>-1</v>
      </c>
      <c r="D447" t="s">
        <v>256</v>
      </c>
      <c r="E447">
        <v>4.0999999999999996</v>
      </c>
      <c r="F447" t="s">
        <v>257</v>
      </c>
      <c r="G447" t="s">
        <v>170</v>
      </c>
      <c r="H447" t="s">
        <v>170</v>
      </c>
      <c r="I447" t="s">
        <v>64</v>
      </c>
      <c r="J447">
        <v>2015</v>
      </c>
      <c r="K447" t="s">
        <v>21</v>
      </c>
      <c r="L447" t="s">
        <v>145</v>
      </c>
      <c r="M447" t="s">
        <v>91</v>
      </c>
      <c r="N447" t="s">
        <v>58</v>
      </c>
      <c r="O447">
        <v>-1</v>
      </c>
    </row>
    <row r="448" spans="1:15" x14ac:dyDescent="0.2">
      <c r="A448">
        <v>446</v>
      </c>
      <c r="B448" t="s">
        <v>1520</v>
      </c>
      <c r="C448" t="s">
        <v>1521</v>
      </c>
      <c r="D448" t="s">
        <v>1522</v>
      </c>
      <c r="E448">
        <v>3.9</v>
      </c>
      <c r="F448" t="s">
        <v>1523</v>
      </c>
      <c r="G448" t="s">
        <v>55</v>
      </c>
      <c r="H448" t="s">
        <v>1524</v>
      </c>
      <c r="I448" t="s">
        <v>30</v>
      </c>
      <c r="J448">
        <v>1913</v>
      </c>
      <c r="K448" t="s">
        <v>65</v>
      </c>
      <c r="L448" t="s">
        <v>124</v>
      </c>
      <c r="M448" t="s">
        <v>124</v>
      </c>
      <c r="N448" t="s">
        <v>113</v>
      </c>
      <c r="O448" t="s">
        <v>1525</v>
      </c>
    </row>
    <row r="449" spans="1:15" x14ac:dyDescent="0.2">
      <c r="A449">
        <v>447</v>
      </c>
      <c r="B449" t="s">
        <v>247</v>
      </c>
      <c r="C449" t="s">
        <v>545</v>
      </c>
      <c r="D449" t="s">
        <v>1526</v>
      </c>
      <c r="E449">
        <v>4</v>
      </c>
      <c r="F449" t="s">
        <v>152</v>
      </c>
      <c r="G449" t="s">
        <v>153</v>
      </c>
      <c r="H449" t="s">
        <v>153</v>
      </c>
      <c r="I449" t="s">
        <v>20</v>
      </c>
      <c r="J449">
        <v>1915</v>
      </c>
      <c r="K449" t="s">
        <v>154</v>
      </c>
      <c r="L449" t="s">
        <v>155</v>
      </c>
      <c r="M449" t="s">
        <v>156</v>
      </c>
      <c r="N449" t="s">
        <v>50</v>
      </c>
      <c r="O449">
        <v>-1</v>
      </c>
    </row>
    <row r="450" spans="1:15" x14ac:dyDescent="0.2">
      <c r="A450">
        <v>448</v>
      </c>
      <c r="B450" t="s">
        <v>1081</v>
      </c>
      <c r="C450" t="s">
        <v>1082</v>
      </c>
      <c r="D450" t="s">
        <v>1083</v>
      </c>
      <c r="E450">
        <v>3.3</v>
      </c>
      <c r="F450" t="s">
        <v>1084</v>
      </c>
      <c r="G450" t="s">
        <v>551</v>
      </c>
      <c r="H450" t="s">
        <v>551</v>
      </c>
      <c r="I450" t="s">
        <v>20</v>
      </c>
      <c r="J450">
        <v>1964</v>
      </c>
      <c r="K450" t="s">
        <v>21</v>
      </c>
      <c r="L450" t="s">
        <v>184</v>
      </c>
      <c r="M450" t="s">
        <v>185</v>
      </c>
      <c r="N450" t="s">
        <v>58</v>
      </c>
      <c r="O450">
        <v>-1</v>
      </c>
    </row>
    <row r="451" spans="1:15" x14ac:dyDescent="0.2">
      <c r="A451">
        <v>449</v>
      </c>
      <c r="B451" t="s">
        <v>241</v>
      </c>
      <c r="C451" t="s">
        <v>1527</v>
      </c>
      <c r="D451" t="s">
        <v>1528</v>
      </c>
      <c r="E451">
        <v>4.4000000000000004</v>
      </c>
      <c r="F451" t="s">
        <v>1529</v>
      </c>
      <c r="G451" t="s">
        <v>1530</v>
      </c>
      <c r="H451" t="s">
        <v>1530</v>
      </c>
      <c r="I451" t="s">
        <v>46</v>
      </c>
      <c r="J451">
        <v>1984</v>
      </c>
      <c r="K451" t="s">
        <v>21</v>
      </c>
      <c r="L451" t="s">
        <v>235</v>
      </c>
      <c r="M451" t="s">
        <v>91</v>
      </c>
      <c r="N451" t="s">
        <v>67</v>
      </c>
      <c r="O451">
        <v>-1</v>
      </c>
    </row>
    <row r="452" spans="1:15" x14ac:dyDescent="0.2">
      <c r="A452">
        <v>450</v>
      </c>
      <c r="B452" t="s">
        <v>247</v>
      </c>
      <c r="C452" t="s">
        <v>1531</v>
      </c>
      <c r="D452" t="s">
        <v>1532</v>
      </c>
      <c r="E452">
        <v>3.4</v>
      </c>
      <c r="F452" t="s">
        <v>1533</v>
      </c>
      <c r="G452" t="s">
        <v>643</v>
      </c>
      <c r="H452" t="s">
        <v>438</v>
      </c>
      <c r="I452" t="s">
        <v>64</v>
      </c>
      <c r="J452">
        <v>1999</v>
      </c>
      <c r="K452" t="s">
        <v>21</v>
      </c>
      <c r="L452" t="s">
        <v>230</v>
      </c>
      <c r="M452" t="s">
        <v>91</v>
      </c>
      <c r="N452" t="s">
        <v>80</v>
      </c>
      <c r="O452">
        <v>-1</v>
      </c>
    </row>
    <row r="453" spans="1:15" x14ac:dyDescent="0.2">
      <c r="A453">
        <v>451</v>
      </c>
      <c r="B453" t="s">
        <v>247</v>
      </c>
      <c r="C453">
        <v>-1</v>
      </c>
      <c r="D453" t="s">
        <v>1534</v>
      </c>
      <c r="E453">
        <v>4.0999999999999996</v>
      </c>
      <c r="F453" t="s">
        <v>1535</v>
      </c>
      <c r="G453" t="s">
        <v>55</v>
      </c>
      <c r="H453" t="s">
        <v>319</v>
      </c>
      <c r="I453" t="s">
        <v>56</v>
      </c>
      <c r="J453">
        <v>2003</v>
      </c>
      <c r="K453" t="s">
        <v>21</v>
      </c>
      <c r="L453" t="s">
        <v>320</v>
      </c>
      <c r="M453" t="s">
        <v>40</v>
      </c>
      <c r="N453" t="s">
        <v>179</v>
      </c>
      <c r="O453">
        <v>-1</v>
      </c>
    </row>
    <row r="454" spans="1:15" x14ac:dyDescent="0.2">
      <c r="A454">
        <v>452</v>
      </c>
      <c r="B454" t="s">
        <v>1536</v>
      </c>
      <c r="C454" t="s">
        <v>1537</v>
      </c>
      <c r="D454" t="s">
        <v>1538</v>
      </c>
      <c r="E454">
        <v>3.3</v>
      </c>
      <c r="F454" t="s">
        <v>327</v>
      </c>
      <c r="G454" t="s">
        <v>170</v>
      </c>
      <c r="H454" t="s">
        <v>328</v>
      </c>
      <c r="I454" t="s">
        <v>30</v>
      </c>
      <c r="J454">
        <v>1912</v>
      </c>
      <c r="K454" t="s">
        <v>21</v>
      </c>
      <c r="L454" t="s">
        <v>155</v>
      </c>
      <c r="M454" t="s">
        <v>156</v>
      </c>
      <c r="N454" t="s">
        <v>113</v>
      </c>
      <c r="O454" t="s">
        <v>329</v>
      </c>
    </row>
    <row r="455" spans="1:15" x14ac:dyDescent="0.2">
      <c r="A455">
        <v>453</v>
      </c>
      <c r="B455" t="s">
        <v>1539</v>
      </c>
      <c r="C455">
        <v>-1</v>
      </c>
      <c r="D455" t="s">
        <v>1540</v>
      </c>
      <c r="E455">
        <v>5</v>
      </c>
      <c r="F455" t="s">
        <v>559</v>
      </c>
      <c r="G455" t="s">
        <v>560</v>
      </c>
      <c r="H455" t="s">
        <v>560</v>
      </c>
      <c r="I455" t="s">
        <v>56</v>
      </c>
      <c r="J455">
        <v>2013</v>
      </c>
      <c r="K455" t="s">
        <v>65</v>
      </c>
      <c r="L455" t="s">
        <v>124</v>
      </c>
      <c r="M455" t="s">
        <v>124</v>
      </c>
      <c r="N455" t="s">
        <v>58</v>
      </c>
      <c r="O455">
        <v>-1</v>
      </c>
    </row>
    <row r="456" spans="1:15" x14ac:dyDescent="0.2">
      <c r="A456">
        <v>454</v>
      </c>
      <c r="B456" t="s">
        <v>1541</v>
      </c>
      <c r="C456" t="s">
        <v>1542</v>
      </c>
      <c r="D456" t="s">
        <v>1543</v>
      </c>
      <c r="E456">
        <v>2.9</v>
      </c>
      <c r="F456" t="s">
        <v>1544</v>
      </c>
      <c r="G456" t="s">
        <v>560</v>
      </c>
      <c r="H456" t="s">
        <v>96</v>
      </c>
      <c r="I456" t="s">
        <v>64</v>
      </c>
      <c r="J456">
        <v>2012</v>
      </c>
      <c r="K456" t="s">
        <v>131</v>
      </c>
      <c r="L456" t="s">
        <v>124</v>
      </c>
      <c r="M456" t="s">
        <v>124</v>
      </c>
      <c r="N456" t="s">
        <v>58</v>
      </c>
      <c r="O456" t="s">
        <v>1545</v>
      </c>
    </row>
    <row r="457" spans="1:15" x14ac:dyDescent="0.2">
      <c r="A457">
        <v>455</v>
      </c>
      <c r="B457" t="s">
        <v>1087</v>
      </c>
      <c r="C457" t="s">
        <v>1088</v>
      </c>
      <c r="D457" t="s">
        <v>1089</v>
      </c>
      <c r="E457">
        <v>2.7</v>
      </c>
      <c r="F457" t="s">
        <v>1090</v>
      </c>
      <c r="G457" t="s">
        <v>643</v>
      </c>
      <c r="H457" t="s">
        <v>643</v>
      </c>
      <c r="I457" t="s">
        <v>64</v>
      </c>
      <c r="J457">
        <v>1961</v>
      </c>
      <c r="K457" t="s">
        <v>21</v>
      </c>
      <c r="L457" t="s">
        <v>124</v>
      </c>
      <c r="M457" t="s">
        <v>124</v>
      </c>
      <c r="N457" t="s">
        <v>80</v>
      </c>
      <c r="O457">
        <v>-1</v>
      </c>
    </row>
    <row r="458" spans="1:15" x14ac:dyDescent="0.2">
      <c r="A458">
        <v>456</v>
      </c>
      <c r="B458" t="s">
        <v>1078</v>
      </c>
      <c r="C458" t="s">
        <v>932</v>
      </c>
      <c r="D458" t="s">
        <v>1079</v>
      </c>
      <c r="E458">
        <v>3.6</v>
      </c>
      <c r="F458" t="s">
        <v>934</v>
      </c>
      <c r="G458" t="s">
        <v>1080</v>
      </c>
      <c r="H458" t="s">
        <v>935</v>
      </c>
      <c r="I458" t="s">
        <v>46</v>
      </c>
      <c r="J458">
        <v>1935</v>
      </c>
      <c r="K458" t="s">
        <v>154</v>
      </c>
      <c r="L458" t="s">
        <v>32</v>
      </c>
      <c r="M458" t="s">
        <v>33</v>
      </c>
      <c r="N458" t="s">
        <v>41</v>
      </c>
      <c r="O458">
        <v>-1</v>
      </c>
    </row>
    <row r="459" spans="1:15" x14ac:dyDescent="0.2">
      <c r="A459">
        <v>457</v>
      </c>
      <c r="B459" t="s">
        <v>1085</v>
      </c>
      <c r="C459">
        <v>-1</v>
      </c>
      <c r="D459" t="s">
        <v>1086</v>
      </c>
      <c r="E459">
        <v>4.2</v>
      </c>
      <c r="F459" t="s">
        <v>776</v>
      </c>
      <c r="G459" t="s">
        <v>777</v>
      </c>
      <c r="H459" t="s">
        <v>778</v>
      </c>
      <c r="I459" t="s">
        <v>30</v>
      </c>
      <c r="J459">
        <v>-1</v>
      </c>
      <c r="K459" t="s">
        <v>154</v>
      </c>
      <c r="L459" t="s">
        <v>779</v>
      </c>
      <c r="M459" t="s">
        <v>780</v>
      </c>
      <c r="N459" t="s">
        <v>58</v>
      </c>
      <c r="O459">
        <v>-1</v>
      </c>
    </row>
    <row r="460" spans="1:15" x14ac:dyDescent="0.2">
      <c r="A460">
        <v>458</v>
      </c>
      <c r="B460" t="s">
        <v>1546</v>
      </c>
      <c r="C460" t="s">
        <v>1547</v>
      </c>
      <c r="D460" t="s">
        <v>1548</v>
      </c>
      <c r="E460">
        <v>3.1</v>
      </c>
      <c r="F460" t="s">
        <v>1462</v>
      </c>
      <c r="G460" t="s">
        <v>1464</v>
      </c>
      <c r="H460" t="s">
        <v>1464</v>
      </c>
      <c r="I460" t="s">
        <v>104</v>
      </c>
      <c r="J460">
        <v>1875</v>
      </c>
      <c r="K460" t="s">
        <v>21</v>
      </c>
      <c r="L460" t="s">
        <v>273</v>
      </c>
      <c r="M460" t="s">
        <v>185</v>
      </c>
      <c r="N460" t="s">
        <v>113</v>
      </c>
      <c r="O460">
        <v>-1</v>
      </c>
    </row>
    <row r="461" spans="1:15" x14ac:dyDescent="0.2">
      <c r="A461">
        <v>459</v>
      </c>
      <c r="B461" t="s">
        <v>1549</v>
      </c>
      <c r="C461" t="s">
        <v>1550</v>
      </c>
      <c r="D461" t="s">
        <v>1551</v>
      </c>
      <c r="E461">
        <v>3.3</v>
      </c>
      <c r="F461" t="s">
        <v>1552</v>
      </c>
      <c r="G461" t="s">
        <v>1553</v>
      </c>
      <c r="H461" t="s">
        <v>1553</v>
      </c>
      <c r="I461" t="s">
        <v>20</v>
      </c>
      <c r="J461">
        <v>1989</v>
      </c>
      <c r="K461" t="s">
        <v>21</v>
      </c>
      <c r="L461" t="s">
        <v>155</v>
      </c>
      <c r="M461" t="s">
        <v>156</v>
      </c>
      <c r="N461" t="s">
        <v>50</v>
      </c>
      <c r="O461">
        <v>-1</v>
      </c>
    </row>
    <row r="462" spans="1:15" x14ac:dyDescent="0.2">
      <c r="A462">
        <v>460</v>
      </c>
      <c r="B462" t="s">
        <v>1554</v>
      </c>
      <c r="C462">
        <v>-1</v>
      </c>
      <c r="D462" t="s">
        <v>1555</v>
      </c>
      <c r="E462">
        <v>3.8</v>
      </c>
      <c r="F462" t="s">
        <v>213</v>
      </c>
      <c r="G462" t="s">
        <v>122</v>
      </c>
      <c r="H462" t="s">
        <v>214</v>
      </c>
      <c r="I462" t="s">
        <v>30</v>
      </c>
      <c r="J462">
        <v>1996</v>
      </c>
      <c r="K462" t="s">
        <v>65</v>
      </c>
      <c r="L462" t="s">
        <v>124</v>
      </c>
      <c r="M462" t="s">
        <v>124</v>
      </c>
      <c r="N462" t="s">
        <v>113</v>
      </c>
      <c r="O462">
        <v>-1</v>
      </c>
    </row>
    <row r="463" spans="1:15" x14ac:dyDescent="0.2">
      <c r="A463">
        <v>461</v>
      </c>
      <c r="B463" t="s">
        <v>1091</v>
      </c>
      <c r="C463" t="s">
        <v>1556</v>
      </c>
      <c r="D463" t="s">
        <v>1557</v>
      </c>
      <c r="E463">
        <v>4.5</v>
      </c>
      <c r="F463" t="s">
        <v>1558</v>
      </c>
      <c r="G463" t="s">
        <v>421</v>
      </c>
      <c r="H463" t="s">
        <v>421</v>
      </c>
      <c r="I463" t="s">
        <v>56</v>
      </c>
      <c r="J463">
        <v>1996</v>
      </c>
      <c r="K463" t="s">
        <v>21</v>
      </c>
      <c r="L463" t="s">
        <v>79</v>
      </c>
      <c r="M463" t="s">
        <v>40</v>
      </c>
      <c r="N463" t="s">
        <v>80</v>
      </c>
      <c r="O463">
        <v>-1</v>
      </c>
    </row>
    <row r="464" spans="1:15" x14ac:dyDescent="0.2">
      <c r="A464">
        <v>462</v>
      </c>
      <c r="B464" t="s">
        <v>1559</v>
      </c>
      <c r="C464" t="s">
        <v>1560</v>
      </c>
      <c r="D464" t="s">
        <v>1561</v>
      </c>
      <c r="E464">
        <v>3.9</v>
      </c>
      <c r="F464" t="s">
        <v>514</v>
      </c>
      <c r="G464" t="s">
        <v>170</v>
      </c>
      <c r="H464" t="s">
        <v>170</v>
      </c>
      <c r="I464" t="s">
        <v>104</v>
      </c>
      <c r="J464">
        <v>1968</v>
      </c>
      <c r="K464" t="s">
        <v>65</v>
      </c>
      <c r="L464" t="s">
        <v>515</v>
      </c>
      <c r="M464" t="s">
        <v>73</v>
      </c>
      <c r="N464" t="s">
        <v>67</v>
      </c>
      <c r="O464">
        <v>-1</v>
      </c>
    </row>
    <row r="465" spans="1:15" x14ac:dyDescent="0.2">
      <c r="A465">
        <v>463</v>
      </c>
      <c r="B465" t="s">
        <v>1562</v>
      </c>
      <c r="C465" t="s">
        <v>1563</v>
      </c>
      <c r="D465" t="s">
        <v>1564</v>
      </c>
      <c r="E465">
        <v>3.2</v>
      </c>
      <c r="F465" t="s">
        <v>540</v>
      </c>
      <c r="G465" t="s">
        <v>1565</v>
      </c>
      <c r="H465" t="s">
        <v>542</v>
      </c>
      <c r="I465" t="s">
        <v>104</v>
      </c>
      <c r="J465">
        <v>1958</v>
      </c>
      <c r="K465" t="s">
        <v>154</v>
      </c>
      <c r="L465" t="s">
        <v>543</v>
      </c>
      <c r="M465" t="s">
        <v>47</v>
      </c>
      <c r="N465" t="s">
        <v>67</v>
      </c>
      <c r="O465" t="s">
        <v>544</v>
      </c>
    </row>
    <row r="466" spans="1:15" x14ac:dyDescent="0.2">
      <c r="A466">
        <v>464</v>
      </c>
      <c r="B466" t="s">
        <v>1566</v>
      </c>
      <c r="C466" t="s">
        <v>1567</v>
      </c>
      <c r="D466" t="s">
        <v>1568</v>
      </c>
      <c r="E466">
        <v>3.3</v>
      </c>
      <c r="F466" t="s">
        <v>1569</v>
      </c>
      <c r="G466" t="s">
        <v>122</v>
      </c>
      <c r="H466" t="s">
        <v>122</v>
      </c>
      <c r="I466" t="s">
        <v>263</v>
      </c>
      <c r="J466">
        <v>1976</v>
      </c>
      <c r="K466" t="s">
        <v>21</v>
      </c>
      <c r="L466" t="s">
        <v>1396</v>
      </c>
      <c r="M466" t="s">
        <v>1397</v>
      </c>
      <c r="N466" t="s">
        <v>58</v>
      </c>
      <c r="O466">
        <v>-1</v>
      </c>
    </row>
    <row r="467" spans="1:15" x14ac:dyDescent="0.2">
      <c r="A467">
        <v>465</v>
      </c>
      <c r="B467" t="s">
        <v>1570</v>
      </c>
      <c r="C467">
        <v>-1</v>
      </c>
      <c r="D467" t="s">
        <v>1571</v>
      </c>
      <c r="E467">
        <v>2.9</v>
      </c>
      <c r="F467" t="s">
        <v>730</v>
      </c>
      <c r="G467" t="s">
        <v>731</v>
      </c>
      <c r="H467" t="s">
        <v>732</v>
      </c>
      <c r="I467" t="s">
        <v>46</v>
      </c>
      <c r="J467">
        <v>1971</v>
      </c>
      <c r="K467" t="s">
        <v>21</v>
      </c>
      <c r="L467" t="s">
        <v>273</v>
      </c>
      <c r="M467" t="s">
        <v>185</v>
      </c>
      <c r="N467" t="s">
        <v>67</v>
      </c>
      <c r="O467" t="s">
        <v>733</v>
      </c>
    </row>
    <row r="468" spans="1:15" x14ac:dyDescent="0.2">
      <c r="A468">
        <v>466</v>
      </c>
      <c r="B468" t="s">
        <v>1572</v>
      </c>
      <c r="C468" t="s">
        <v>1573</v>
      </c>
      <c r="D468" t="s">
        <v>1574</v>
      </c>
      <c r="E468">
        <v>3.1</v>
      </c>
      <c r="F468" t="s">
        <v>1462</v>
      </c>
      <c r="G468" t="s">
        <v>1464</v>
      </c>
      <c r="H468" t="s">
        <v>1464</v>
      </c>
      <c r="I468" t="s">
        <v>104</v>
      </c>
      <c r="J468">
        <v>1875</v>
      </c>
      <c r="K468" t="s">
        <v>21</v>
      </c>
      <c r="L468" t="s">
        <v>273</v>
      </c>
      <c r="M468" t="s">
        <v>185</v>
      </c>
      <c r="N468" t="s">
        <v>113</v>
      </c>
      <c r="O468">
        <v>-1</v>
      </c>
    </row>
    <row r="469" spans="1:15" x14ac:dyDescent="0.2">
      <c r="A469">
        <v>467</v>
      </c>
      <c r="B469" t="s">
        <v>1575</v>
      </c>
      <c r="C469" t="s">
        <v>1576</v>
      </c>
      <c r="D469" t="s">
        <v>1577</v>
      </c>
      <c r="E469">
        <v>2.4</v>
      </c>
      <c r="F469" t="s">
        <v>1578</v>
      </c>
      <c r="G469" t="s">
        <v>343</v>
      </c>
      <c r="H469" t="s">
        <v>343</v>
      </c>
      <c r="I469" t="s">
        <v>20</v>
      </c>
      <c r="J469">
        <v>2006</v>
      </c>
      <c r="K469" t="s">
        <v>21</v>
      </c>
      <c r="L469" t="s">
        <v>124</v>
      </c>
      <c r="M469" t="s">
        <v>124</v>
      </c>
      <c r="N469" t="s">
        <v>23</v>
      </c>
      <c r="O469">
        <v>-1</v>
      </c>
    </row>
    <row r="470" spans="1:15" x14ac:dyDescent="0.2">
      <c r="A470">
        <v>468</v>
      </c>
      <c r="B470" t="s">
        <v>1579</v>
      </c>
      <c r="C470" t="s">
        <v>1580</v>
      </c>
      <c r="D470" t="s">
        <v>1581</v>
      </c>
      <c r="E470">
        <v>4.8</v>
      </c>
      <c r="F470" t="s">
        <v>1582</v>
      </c>
      <c r="G470" t="s">
        <v>96</v>
      </c>
      <c r="H470" t="s">
        <v>96</v>
      </c>
      <c r="I470" t="s">
        <v>56</v>
      </c>
      <c r="J470">
        <v>2011</v>
      </c>
      <c r="K470" t="s">
        <v>21</v>
      </c>
      <c r="L470" t="s">
        <v>235</v>
      </c>
      <c r="M470" t="s">
        <v>91</v>
      </c>
      <c r="N470" t="s">
        <v>80</v>
      </c>
      <c r="O470">
        <v>-1</v>
      </c>
    </row>
    <row r="471" spans="1:15" x14ac:dyDescent="0.2">
      <c r="A471">
        <v>469</v>
      </c>
      <c r="B471" t="s">
        <v>1583</v>
      </c>
      <c r="C471" t="s">
        <v>1584</v>
      </c>
      <c r="D471" t="s">
        <v>1585</v>
      </c>
      <c r="E471">
        <v>2.9</v>
      </c>
      <c r="F471" t="s">
        <v>1586</v>
      </c>
      <c r="G471" t="s">
        <v>1587</v>
      </c>
      <c r="H471" t="s">
        <v>1588</v>
      </c>
      <c r="I471" t="s">
        <v>46</v>
      </c>
      <c r="J471">
        <v>2015</v>
      </c>
      <c r="K471" t="s">
        <v>21</v>
      </c>
      <c r="L471" t="s">
        <v>124</v>
      </c>
      <c r="M471" t="s">
        <v>124</v>
      </c>
      <c r="N471" t="s">
        <v>58</v>
      </c>
      <c r="O471">
        <v>-1</v>
      </c>
    </row>
    <row r="472" spans="1:15" x14ac:dyDescent="0.2">
      <c r="A472">
        <v>470</v>
      </c>
      <c r="B472" t="s">
        <v>1589</v>
      </c>
      <c r="C472" t="s">
        <v>1590</v>
      </c>
      <c r="D472" t="s">
        <v>1591</v>
      </c>
      <c r="E472">
        <v>2.9</v>
      </c>
      <c r="F472" t="s">
        <v>1586</v>
      </c>
      <c r="G472" t="s">
        <v>1592</v>
      </c>
      <c r="H472" t="s">
        <v>1588</v>
      </c>
      <c r="I472" t="s">
        <v>46</v>
      </c>
      <c r="J472">
        <v>2015</v>
      </c>
      <c r="K472" t="s">
        <v>21</v>
      </c>
      <c r="L472" t="s">
        <v>124</v>
      </c>
      <c r="M472" t="s">
        <v>124</v>
      </c>
      <c r="N472" t="s">
        <v>58</v>
      </c>
      <c r="O472">
        <v>-1</v>
      </c>
    </row>
    <row r="473" spans="1:15" x14ac:dyDescent="0.2">
      <c r="A473">
        <v>471</v>
      </c>
      <c r="B473" t="s">
        <v>1593</v>
      </c>
      <c r="C473" t="s">
        <v>1594</v>
      </c>
      <c r="D473" t="s">
        <v>1595</v>
      </c>
      <c r="E473">
        <v>3.4</v>
      </c>
      <c r="F473" t="s">
        <v>1596</v>
      </c>
      <c r="G473" t="s">
        <v>1597</v>
      </c>
      <c r="H473" t="s">
        <v>1597</v>
      </c>
      <c r="I473" t="s">
        <v>46</v>
      </c>
      <c r="J473">
        <v>1988</v>
      </c>
      <c r="K473" t="s">
        <v>21</v>
      </c>
      <c r="L473" t="s">
        <v>155</v>
      </c>
      <c r="M473" t="s">
        <v>156</v>
      </c>
      <c r="N473" t="s">
        <v>41</v>
      </c>
      <c r="O473">
        <v>-1</v>
      </c>
    </row>
    <row r="474" spans="1:15" x14ac:dyDescent="0.2">
      <c r="A474">
        <v>472</v>
      </c>
      <c r="B474" t="s">
        <v>1598</v>
      </c>
      <c r="C474" t="s">
        <v>1599</v>
      </c>
      <c r="D474" t="s">
        <v>1600</v>
      </c>
      <c r="E474">
        <v>-1</v>
      </c>
      <c r="F474" t="s">
        <v>1601</v>
      </c>
      <c r="G474" t="s">
        <v>122</v>
      </c>
      <c r="H474" t="s">
        <v>1126</v>
      </c>
      <c r="I474" t="s">
        <v>289</v>
      </c>
      <c r="J474">
        <v>-1</v>
      </c>
      <c r="K474" t="s">
        <v>21</v>
      </c>
      <c r="L474">
        <v>-1</v>
      </c>
      <c r="M474">
        <v>-1</v>
      </c>
      <c r="N474" t="s">
        <v>58</v>
      </c>
      <c r="O474">
        <v>-1</v>
      </c>
    </row>
    <row r="475" spans="1:15" x14ac:dyDescent="0.2">
      <c r="A475">
        <v>473</v>
      </c>
      <c r="B475" t="s">
        <v>1602</v>
      </c>
      <c r="C475" t="s">
        <v>1603</v>
      </c>
      <c r="D475" t="s">
        <v>1604</v>
      </c>
      <c r="E475">
        <v>2.6</v>
      </c>
      <c r="F475" t="s">
        <v>789</v>
      </c>
      <c r="G475" t="s">
        <v>443</v>
      </c>
      <c r="H475" t="s">
        <v>443</v>
      </c>
      <c r="I475" t="s">
        <v>20</v>
      </c>
      <c r="J475">
        <v>1984</v>
      </c>
      <c r="K475" t="s">
        <v>790</v>
      </c>
      <c r="L475" t="s">
        <v>791</v>
      </c>
      <c r="M475" t="s">
        <v>581</v>
      </c>
      <c r="N475" t="s">
        <v>58</v>
      </c>
      <c r="O475">
        <v>-1</v>
      </c>
    </row>
    <row r="476" spans="1:15" x14ac:dyDescent="0.2">
      <c r="A476">
        <v>474</v>
      </c>
      <c r="B476" t="s">
        <v>247</v>
      </c>
      <c r="C476">
        <v>-1</v>
      </c>
      <c r="D476" t="s">
        <v>1605</v>
      </c>
      <c r="E476">
        <v>4.8</v>
      </c>
      <c r="F476" t="s">
        <v>1606</v>
      </c>
      <c r="G476" t="s">
        <v>953</v>
      </c>
      <c r="H476" t="s">
        <v>1191</v>
      </c>
      <c r="I476" t="s">
        <v>64</v>
      </c>
      <c r="J476">
        <v>2015</v>
      </c>
      <c r="K476" t="s">
        <v>21</v>
      </c>
      <c r="L476" t="s">
        <v>230</v>
      </c>
      <c r="M476" t="s">
        <v>91</v>
      </c>
      <c r="N476" t="s">
        <v>80</v>
      </c>
      <c r="O476" t="s">
        <v>1607</v>
      </c>
    </row>
    <row r="477" spans="1:15" x14ac:dyDescent="0.2">
      <c r="A477">
        <v>475</v>
      </c>
      <c r="B477" t="s">
        <v>1608</v>
      </c>
      <c r="C477">
        <v>-1</v>
      </c>
      <c r="D477" t="s">
        <v>1609</v>
      </c>
      <c r="E477">
        <v>4.5999999999999996</v>
      </c>
      <c r="F477" t="s">
        <v>1273</v>
      </c>
      <c r="G477" t="s">
        <v>96</v>
      </c>
      <c r="H477" t="s">
        <v>96</v>
      </c>
      <c r="I477" t="s">
        <v>56</v>
      </c>
      <c r="J477">
        <v>2012</v>
      </c>
      <c r="K477" t="s">
        <v>21</v>
      </c>
      <c r="L477" t="s">
        <v>90</v>
      </c>
      <c r="M477" t="s">
        <v>91</v>
      </c>
      <c r="N477" t="s">
        <v>58</v>
      </c>
      <c r="O477">
        <v>-1</v>
      </c>
    </row>
    <row r="478" spans="1:15" x14ac:dyDescent="0.2">
      <c r="A478">
        <v>476</v>
      </c>
      <c r="B478" t="s">
        <v>14</v>
      </c>
      <c r="C478" t="s">
        <v>321</v>
      </c>
      <c r="D478" t="s">
        <v>322</v>
      </c>
      <c r="E478">
        <v>3.8</v>
      </c>
      <c r="F478" t="s">
        <v>323</v>
      </c>
      <c r="G478" t="s">
        <v>324</v>
      </c>
      <c r="H478" t="s">
        <v>324</v>
      </c>
      <c r="I478" t="s">
        <v>20</v>
      </c>
      <c r="J478">
        <v>1984</v>
      </c>
      <c r="K478" t="s">
        <v>131</v>
      </c>
      <c r="L478" t="s">
        <v>57</v>
      </c>
      <c r="M478" t="s">
        <v>40</v>
      </c>
      <c r="N478" t="s">
        <v>58</v>
      </c>
      <c r="O478">
        <v>-1</v>
      </c>
    </row>
    <row r="479" spans="1:15" x14ac:dyDescent="0.2">
      <c r="A479">
        <v>477</v>
      </c>
      <c r="B479" t="s">
        <v>14</v>
      </c>
      <c r="C479" t="s">
        <v>284</v>
      </c>
      <c r="D479" t="s">
        <v>285</v>
      </c>
      <c r="E479">
        <v>5</v>
      </c>
      <c r="F479" t="s">
        <v>286</v>
      </c>
      <c r="G479" t="s">
        <v>287</v>
      </c>
      <c r="H479" t="s">
        <v>288</v>
      </c>
      <c r="I479" t="s">
        <v>289</v>
      </c>
      <c r="J479">
        <v>-1</v>
      </c>
      <c r="K479" t="s">
        <v>21</v>
      </c>
      <c r="L479" t="s">
        <v>145</v>
      </c>
      <c r="M479" t="s">
        <v>91</v>
      </c>
      <c r="N479" t="s">
        <v>58</v>
      </c>
      <c r="O479">
        <v>-1</v>
      </c>
    </row>
    <row r="480" spans="1:15" x14ac:dyDescent="0.2">
      <c r="A480">
        <v>478</v>
      </c>
      <c r="B480" t="s">
        <v>1610</v>
      </c>
      <c r="C480">
        <v>-1</v>
      </c>
      <c r="D480" t="s">
        <v>1611</v>
      </c>
      <c r="E480">
        <v>4.3</v>
      </c>
      <c r="F480" t="s">
        <v>143</v>
      </c>
      <c r="G480" t="s">
        <v>55</v>
      </c>
      <c r="H480" t="s">
        <v>144</v>
      </c>
      <c r="I480" t="s">
        <v>64</v>
      </c>
      <c r="J480">
        <v>2011</v>
      </c>
      <c r="K480" t="s">
        <v>21</v>
      </c>
      <c r="L480" t="s">
        <v>145</v>
      </c>
      <c r="M480" t="s">
        <v>91</v>
      </c>
      <c r="N480" t="s">
        <v>58</v>
      </c>
      <c r="O480">
        <v>-1</v>
      </c>
    </row>
    <row r="481" spans="1:15" x14ac:dyDescent="0.2">
      <c r="A481">
        <v>479</v>
      </c>
      <c r="B481" t="s">
        <v>1612</v>
      </c>
      <c r="C481" t="s">
        <v>1613</v>
      </c>
      <c r="D481" t="s">
        <v>1614</v>
      </c>
      <c r="E481">
        <v>3.6</v>
      </c>
      <c r="F481" t="s">
        <v>835</v>
      </c>
      <c r="G481" t="s">
        <v>328</v>
      </c>
      <c r="H481" t="s">
        <v>836</v>
      </c>
      <c r="I481" t="s">
        <v>104</v>
      </c>
      <c r="J481">
        <v>1851</v>
      </c>
      <c r="K481" t="s">
        <v>21</v>
      </c>
      <c r="L481" t="s">
        <v>155</v>
      </c>
      <c r="M481" t="s">
        <v>156</v>
      </c>
      <c r="N481" t="s">
        <v>113</v>
      </c>
      <c r="O481">
        <v>-1</v>
      </c>
    </row>
    <row r="482" spans="1:15" x14ac:dyDescent="0.2">
      <c r="A482">
        <v>480</v>
      </c>
      <c r="B482" t="s">
        <v>247</v>
      </c>
      <c r="C482">
        <v>-1</v>
      </c>
      <c r="D482" t="s">
        <v>1615</v>
      </c>
      <c r="E482">
        <v>4.2</v>
      </c>
      <c r="F482" t="s">
        <v>1030</v>
      </c>
      <c r="G482" t="s">
        <v>55</v>
      </c>
      <c r="H482" t="s">
        <v>55</v>
      </c>
      <c r="I482" t="s">
        <v>56</v>
      </c>
      <c r="J482">
        <v>2014</v>
      </c>
      <c r="K482" t="s">
        <v>21</v>
      </c>
      <c r="L482" t="s">
        <v>959</v>
      </c>
      <c r="M482" t="s">
        <v>73</v>
      </c>
      <c r="N482" t="s">
        <v>58</v>
      </c>
      <c r="O482">
        <v>-1</v>
      </c>
    </row>
    <row r="483" spans="1:15" x14ac:dyDescent="0.2">
      <c r="A483">
        <v>481</v>
      </c>
      <c r="B483" t="s">
        <v>1616</v>
      </c>
      <c r="C483">
        <v>-1</v>
      </c>
      <c r="D483" t="s">
        <v>1617</v>
      </c>
      <c r="E483">
        <v>4.8</v>
      </c>
      <c r="F483" t="s">
        <v>1618</v>
      </c>
      <c r="G483" t="s">
        <v>409</v>
      </c>
      <c r="H483" t="s">
        <v>409</v>
      </c>
      <c r="I483" t="s">
        <v>56</v>
      </c>
      <c r="J483">
        <v>2009</v>
      </c>
      <c r="K483" t="s">
        <v>21</v>
      </c>
      <c r="L483" t="s">
        <v>1619</v>
      </c>
      <c r="M483" t="s">
        <v>133</v>
      </c>
      <c r="N483" t="s">
        <v>58</v>
      </c>
      <c r="O483">
        <v>-1</v>
      </c>
    </row>
    <row r="484" spans="1:15" x14ac:dyDescent="0.2">
      <c r="A484">
        <v>482</v>
      </c>
      <c r="B484" t="s">
        <v>1620</v>
      </c>
      <c r="C484" t="s">
        <v>1621</v>
      </c>
      <c r="D484" t="s">
        <v>1622</v>
      </c>
      <c r="E484">
        <v>4</v>
      </c>
      <c r="F484" t="s">
        <v>193</v>
      </c>
      <c r="G484" t="s">
        <v>55</v>
      </c>
      <c r="H484" t="s">
        <v>55</v>
      </c>
      <c r="I484" t="s">
        <v>30</v>
      </c>
      <c r="J484">
        <v>1849</v>
      </c>
      <c r="K484" t="s">
        <v>65</v>
      </c>
      <c r="L484" t="s">
        <v>124</v>
      </c>
      <c r="M484" t="s">
        <v>124</v>
      </c>
      <c r="N484" t="s">
        <v>113</v>
      </c>
      <c r="O484">
        <v>-1</v>
      </c>
    </row>
    <row r="485" spans="1:15" x14ac:dyDescent="0.2">
      <c r="A485">
        <v>483</v>
      </c>
      <c r="B485" t="s">
        <v>1623</v>
      </c>
      <c r="C485" t="s">
        <v>1624</v>
      </c>
      <c r="D485" t="s">
        <v>1625</v>
      </c>
      <c r="E485">
        <v>3.8</v>
      </c>
      <c r="F485" t="s">
        <v>1626</v>
      </c>
      <c r="G485" t="s">
        <v>1627</v>
      </c>
      <c r="H485" t="s">
        <v>1627</v>
      </c>
      <c r="I485" t="s">
        <v>46</v>
      </c>
      <c r="J485">
        <v>1870</v>
      </c>
      <c r="K485" t="s">
        <v>65</v>
      </c>
      <c r="L485" t="s">
        <v>72</v>
      </c>
      <c r="M485" t="s">
        <v>73</v>
      </c>
      <c r="N485" t="s">
        <v>67</v>
      </c>
      <c r="O485" t="s">
        <v>1628</v>
      </c>
    </row>
    <row r="486" spans="1:15" x14ac:dyDescent="0.2">
      <c r="A486">
        <v>484</v>
      </c>
      <c r="B486" t="s">
        <v>1629</v>
      </c>
      <c r="C486">
        <v>-1</v>
      </c>
      <c r="D486" t="s">
        <v>1630</v>
      </c>
      <c r="E486">
        <v>3.6</v>
      </c>
      <c r="F486" t="s">
        <v>1631</v>
      </c>
      <c r="G486" t="s">
        <v>102</v>
      </c>
      <c r="H486" t="s">
        <v>437</v>
      </c>
      <c r="I486" t="s">
        <v>56</v>
      </c>
      <c r="J486">
        <v>2008</v>
      </c>
      <c r="K486" t="s">
        <v>21</v>
      </c>
      <c r="L486" t="s">
        <v>79</v>
      </c>
      <c r="M486" t="s">
        <v>40</v>
      </c>
      <c r="N486" t="s">
        <v>58</v>
      </c>
      <c r="O486">
        <v>-1</v>
      </c>
    </row>
    <row r="487" spans="1:15" x14ac:dyDescent="0.2">
      <c r="A487">
        <v>485</v>
      </c>
      <c r="B487" t="s">
        <v>290</v>
      </c>
      <c r="C487" t="s">
        <v>1632</v>
      </c>
      <c r="D487" t="s">
        <v>1633</v>
      </c>
      <c r="E487">
        <v>3.9</v>
      </c>
      <c r="F487" t="s">
        <v>963</v>
      </c>
      <c r="G487" t="s">
        <v>964</v>
      </c>
      <c r="H487" t="s">
        <v>964</v>
      </c>
      <c r="I487" t="s">
        <v>56</v>
      </c>
      <c r="J487">
        <v>2009</v>
      </c>
      <c r="K487" t="s">
        <v>21</v>
      </c>
      <c r="L487" t="s">
        <v>515</v>
      </c>
      <c r="M487" t="s">
        <v>73</v>
      </c>
      <c r="N487" t="s">
        <v>23</v>
      </c>
      <c r="O487">
        <v>-1</v>
      </c>
    </row>
    <row r="488" spans="1:15" x14ac:dyDescent="0.2">
      <c r="A488">
        <v>486</v>
      </c>
      <c r="B488" t="s">
        <v>1634</v>
      </c>
      <c r="C488" t="s">
        <v>1107</v>
      </c>
      <c r="D488" t="s">
        <v>1635</v>
      </c>
      <c r="E488">
        <v>3.8</v>
      </c>
      <c r="F488" t="s">
        <v>1109</v>
      </c>
      <c r="G488" t="s">
        <v>55</v>
      </c>
      <c r="H488" t="s">
        <v>55</v>
      </c>
      <c r="I488" t="s">
        <v>46</v>
      </c>
      <c r="J488">
        <v>2002</v>
      </c>
      <c r="K488" t="s">
        <v>21</v>
      </c>
      <c r="L488" t="s">
        <v>769</v>
      </c>
      <c r="M488" t="s">
        <v>770</v>
      </c>
      <c r="N488" t="s">
        <v>34</v>
      </c>
      <c r="O488" t="s">
        <v>1110</v>
      </c>
    </row>
    <row r="489" spans="1:15" x14ac:dyDescent="0.2">
      <c r="A489">
        <v>487</v>
      </c>
      <c r="B489" t="s">
        <v>668</v>
      </c>
      <c r="C489" t="s">
        <v>1636</v>
      </c>
      <c r="D489" t="s">
        <v>1637</v>
      </c>
      <c r="E489">
        <v>4.3</v>
      </c>
      <c r="F489" t="s">
        <v>1638</v>
      </c>
      <c r="G489" t="s">
        <v>1639</v>
      </c>
      <c r="H489" t="s">
        <v>1640</v>
      </c>
      <c r="I489" t="s">
        <v>104</v>
      </c>
      <c r="J489">
        <v>1990</v>
      </c>
      <c r="K489" t="s">
        <v>21</v>
      </c>
      <c r="L489" t="s">
        <v>235</v>
      </c>
      <c r="M489" t="s">
        <v>91</v>
      </c>
      <c r="N489" t="s">
        <v>67</v>
      </c>
      <c r="O489" t="s">
        <v>1641</v>
      </c>
    </row>
    <row r="490" spans="1:15" x14ac:dyDescent="0.2">
      <c r="A490">
        <v>488</v>
      </c>
      <c r="B490" t="s">
        <v>608</v>
      </c>
      <c r="C490" t="s">
        <v>576</v>
      </c>
      <c r="D490" t="s">
        <v>1642</v>
      </c>
      <c r="E490">
        <v>1.9</v>
      </c>
      <c r="F490" t="s">
        <v>1643</v>
      </c>
      <c r="G490" t="s">
        <v>55</v>
      </c>
      <c r="H490" t="s">
        <v>55</v>
      </c>
      <c r="I490" t="s">
        <v>64</v>
      </c>
      <c r="J490">
        <v>2010</v>
      </c>
      <c r="K490" t="s">
        <v>21</v>
      </c>
      <c r="L490" t="s">
        <v>112</v>
      </c>
      <c r="M490" t="s">
        <v>98</v>
      </c>
      <c r="N490" t="s">
        <v>41</v>
      </c>
      <c r="O490" t="s">
        <v>1644</v>
      </c>
    </row>
    <row r="491" spans="1:15" x14ac:dyDescent="0.2">
      <c r="A491">
        <v>489</v>
      </c>
      <c r="B491" t="s">
        <v>1645</v>
      </c>
      <c r="C491" t="s">
        <v>1646</v>
      </c>
      <c r="D491" t="s">
        <v>1647</v>
      </c>
      <c r="E491">
        <v>3.3</v>
      </c>
      <c r="F491" t="s">
        <v>327</v>
      </c>
      <c r="G491" t="s">
        <v>421</v>
      </c>
      <c r="H491" t="s">
        <v>328</v>
      </c>
      <c r="I491" t="s">
        <v>30</v>
      </c>
      <c r="J491">
        <v>1912</v>
      </c>
      <c r="K491" t="s">
        <v>21</v>
      </c>
      <c r="L491" t="s">
        <v>155</v>
      </c>
      <c r="M491" t="s">
        <v>156</v>
      </c>
      <c r="N491" t="s">
        <v>113</v>
      </c>
      <c r="O491" t="s">
        <v>329</v>
      </c>
    </row>
    <row r="492" spans="1:15" x14ac:dyDescent="0.2">
      <c r="A492">
        <v>490</v>
      </c>
      <c r="B492" t="s">
        <v>1648</v>
      </c>
      <c r="C492" t="s">
        <v>1649</v>
      </c>
      <c r="D492" t="s">
        <v>1650</v>
      </c>
      <c r="E492">
        <v>4.7</v>
      </c>
      <c r="F492" t="s">
        <v>1651</v>
      </c>
      <c r="G492" t="s">
        <v>1652</v>
      </c>
      <c r="H492" t="s">
        <v>1653</v>
      </c>
      <c r="I492" t="s">
        <v>56</v>
      </c>
      <c r="J492">
        <v>1972</v>
      </c>
      <c r="K492" t="s">
        <v>21</v>
      </c>
      <c r="L492" t="s">
        <v>695</v>
      </c>
      <c r="M492" t="s">
        <v>40</v>
      </c>
      <c r="N492" t="s">
        <v>179</v>
      </c>
      <c r="O492">
        <v>-1</v>
      </c>
    </row>
    <row r="493" spans="1:15" x14ac:dyDescent="0.2">
      <c r="A493">
        <v>491</v>
      </c>
      <c r="B493" t="s">
        <v>1654</v>
      </c>
      <c r="C493" t="s">
        <v>1655</v>
      </c>
      <c r="D493" t="s">
        <v>1656</v>
      </c>
      <c r="E493">
        <v>3.1</v>
      </c>
      <c r="F493" t="s">
        <v>1657</v>
      </c>
      <c r="G493" t="s">
        <v>328</v>
      </c>
      <c r="H493" t="s">
        <v>1658</v>
      </c>
      <c r="I493" t="s">
        <v>30</v>
      </c>
      <c r="J493">
        <v>1856</v>
      </c>
      <c r="K493" t="s">
        <v>21</v>
      </c>
      <c r="L493" t="s">
        <v>72</v>
      </c>
      <c r="M493" t="s">
        <v>73</v>
      </c>
      <c r="N493" t="s">
        <v>113</v>
      </c>
      <c r="O493">
        <v>-1</v>
      </c>
    </row>
    <row r="494" spans="1:15" x14ac:dyDescent="0.2">
      <c r="A494">
        <v>492</v>
      </c>
      <c r="B494" t="s">
        <v>1659</v>
      </c>
      <c r="C494" t="s">
        <v>1660</v>
      </c>
      <c r="D494" t="s">
        <v>1661</v>
      </c>
      <c r="E494">
        <v>3.4</v>
      </c>
      <c r="F494" t="s">
        <v>1662</v>
      </c>
      <c r="G494" t="s">
        <v>282</v>
      </c>
      <c r="H494" t="s">
        <v>1663</v>
      </c>
      <c r="I494" t="s">
        <v>20</v>
      </c>
      <c r="J494">
        <v>1981</v>
      </c>
      <c r="K494" t="s">
        <v>65</v>
      </c>
      <c r="L494" t="s">
        <v>32</v>
      </c>
      <c r="M494" t="s">
        <v>33</v>
      </c>
      <c r="N494" t="s">
        <v>58</v>
      </c>
      <c r="O494">
        <v>-1</v>
      </c>
    </row>
    <row r="495" spans="1:15" x14ac:dyDescent="0.2">
      <c r="A495">
        <v>493</v>
      </c>
      <c r="B495" t="s">
        <v>247</v>
      </c>
      <c r="C495" t="s">
        <v>381</v>
      </c>
      <c r="D495" t="s">
        <v>1664</v>
      </c>
      <c r="E495">
        <v>4.4000000000000004</v>
      </c>
      <c r="F495" t="s">
        <v>1665</v>
      </c>
      <c r="G495" t="s">
        <v>102</v>
      </c>
      <c r="H495" t="s">
        <v>287</v>
      </c>
      <c r="I495" t="s">
        <v>56</v>
      </c>
      <c r="J495">
        <v>2004</v>
      </c>
      <c r="K495" t="s">
        <v>21</v>
      </c>
      <c r="L495" t="s">
        <v>230</v>
      </c>
      <c r="M495" t="s">
        <v>91</v>
      </c>
      <c r="N495" t="s">
        <v>58</v>
      </c>
      <c r="O495">
        <v>-1</v>
      </c>
    </row>
    <row r="496" spans="1:15" x14ac:dyDescent="0.2">
      <c r="A496">
        <v>494</v>
      </c>
      <c r="B496" t="s">
        <v>1666</v>
      </c>
      <c r="C496" t="s">
        <v>1667</v>
      </c>
      <c r="D496" t="s">
        <v>1668</v>
      </c>
      <c r="E496">
        <v>3.9</v>
      </c>
      <c r="F496" t="s">
        <v>1669</v>
      </c>
      <c r="G496" t="s">
        <v>1670</v>
      </c>
      <c r="H496" t="s">
        <v>1670</v>
      </c>
      <c r="I496" t="s">
        <v>64</v>
      </c>
      <c r="J496">
        <v>2012</v>
      </c>
      <c r="K496" t="s">
        <v>21</v>
      </c>
      <c r="L496" t="s">
        <v>235</v>
      </c>
      <c r="M496" t="s">
        <v>91</v>
      </c>
      <c r="N496" t="s">
        <v>58</v>
      </c>
      <c r="O496">
        <v>-1</v>
      </c>
    </row>
    <row r="497" spans="1:15" x14ac:dyDescent="0.2">
      <c r="A497">
        <v>495</v>
      </c>
      <c r="B497" t="s">
        <v>1671</v>
      </c>
      <c r="C497" t="s">
        <v>418</v>
      </c>
      <c r="D497" t="s">
        <v>1672</v>
      </c>
      <c r="E497">
        <v>3.9</v>
      </c>
      <c r="F497" t="s">
        <v>1673</v>
      </c>
      <c r="G497" t="s">
        <v>170</v>
      </c>
      <c r="H497" t="s">
        <v>1674</v>
      </c>
      <c r="I497" t="s">
        <v>20</v>
      </c>
      <c r="J497">
        <v>1995</v>
      </c>
      <c r="K497" t="s">
        <v>21</v>
      </c>
      <c r="L497" t="s">
        <v>145</v>
      </c>
      <c r="M497" t="s">
        <v>91</v>
      </c>
      <c r="N497" t="s">
        <v>41</v>
      </c>
      <c r="O497">
        <v>-1</v>
      </c>
    </row>
    <row r="498" spans="1:15" x14ac:dyDescent="0.2">
      <c r="A498">
        <v>496</v>
      </c>
      <c r="B498" t="s">
        <v>1675</v>
      </c>
      <c r="C498" t="s">
        <v>1676</v>
      </c>
      <c r="D498" t="s">
        <v>1677</v>
      </c>
      <c r="E498">
        <v>4.7</v>
      </c>
      <c r="F498" t="s">
        <v>1678</v>
      </c>
      <c r="G498" t="s">
        <v>1679</v>
      </c>
      <c r="H498" t="s">
        <v>1679</v>
      </c>
      <c r="I498" t="s">
        <v>46</v>
      </c>
      <c r="J498">
        <v>2002</v>
      </c>
      <c r="K498" t="s">
        <v>21</v>
      </c>
      <c r="L498" t="s">
        <v>959</v>
      </c>
      <c r="M498" t="s">
        <v>73</v>
      </c>
      <c r="N498" t="s">
        <v>58</v>
      </c>
      <c r="O498">
        <v>-1</v>
      </c>
    </row>
    <row r="499" spans="1:15" x14ac:dyDescent="0.2">
      <c r="A499">
        <v>497</v>
      </c>
      <c r="B499" t="s">
        <v>668</v>
      </c>
      <c r="C499" t="s">
        <v>1680</v>
      </c>
      <c r="D499" t="s">
        <v>1681</v>
      </c>
      <c r="E499">
        <v>4.7</v>
      </c>
      <c r="F499" t="s">
        <v>1682</v>
      </c>
      <c r="G499" t="s">
        <v>953</v>
      </c>
      <c r="H499" t="s">
        <v>953</v>
      </c>
      <c r="I499" t="s">
        <v>56</v>
      </c>
      <c r="J499">
        <v>2010</v>
      </c>
      <c r="K499" t="s">
        <v>21</v>
      </c>
      <c r="L499" t="s">
        <v>39</v>
      </c>
      <c r="M499" t="s">
        <v>40</v>
      </c>
      <c r="N499" t="s">
        <v>179</v>
      </c>
      <c r="O499">
        <v>-1</v>
      </c>
    </row>
    <row r="500" spans="1:15" x14ac:dyDescent="0.2">
      <c r="A500">
        <v>498</v>
      </c>
      <c r="B500" t="s">
        <v>1683</v>
      </c>
      <c r="C500" t="s">
        <v>1684</v>
      </c>
      <c r="D500" t="s">
        <v>1685</v>
      </c>
      <c r="E500">
        <v>3.4</v>
      </c>
      <c r="F500" t="s">
        <v>749</v>
      </c>
      <c r="G500" t="s">
        <v>328</v>
      </c>
      <c r="H500" t="s">
        <v>319</v>
      </c>
      <c r="I500" t="s">
        <v>46</v>
      </c>
      <c r="J500">
        <v>1943</v>
      </c>
      <c r="K500" t="s">
        <v>21</v>
      </c>
      <c r="L500" t="s">
        <v>79</v>
      </c>
      <c r="M500" t="s">
        <v>40</v>
      </c>
      <c r="N500" t="s">
        <v>41</v>
      </c>
      <c r="O500" t="s">
        <v>750</v>
      </c>
    </row>
    <row r="501" spans="1:15" x14ac:dyDescent="0.2">
      <c r="A501">
        <v>499</v>
      </c>
      <c r="B501" t="s">
        <v>1686</v>
      </c>
      <c r="C501" t="s">
        <v>1687</v>
      </c>
      <c r="D501" t="s">
        <v>1688</v>
      </c>
      <c r="E501">
        <v>3.8</v>
      </c>
      <c r="F501" t="s">
        <v>1689</v>
      </c>
      <c r="G501" t="s">
        <v>122</v>
      </c>
      <c r="H501" t="s">
        <v>122</v>
      </c>
      <c r="I501" t="s">
        <v>20</v>
      </c>
      <c r="J501">
        <v>2008</v>
      </c>
      <c r="K501" t="s">
        <v>65</v>
      </c>
      <c r="L501" t="s">
        <v>124</v>
      </c>
      <c r="M501" t="s">
        <v>124</v>
      </c>
      <c r="N501" t="s">
        <v>23</v>
      </c>
      <c r="O501">
        <v>-1</v>
      </c>
    </row>
    <row r="502" spans="1:15" x14ac:dyDescent="0.2">
      <c r="A502">
        <v>500</v>
      </c>
      <c r="B502" t="s">
        <v>1690</v>
      </c>
      <c r="C502" t="s">
        <v>1088</v>
      </c>
      <c r="D502" t="s">
        <v>1691</v>
      </c>
      <c r="E502">
        <v>2.7</v>
      </c>
      <c r="F502" t="s">
        <v>1090</v>
      </c>
      <c r="G502" t="s">
        <v>643</v>
      </c>
      <c r="H502" t="s">
        <v>643</v>
      </c>
      <c r="I502" t="s">
        <v>64</v>
      </c>
      <c r="J502">
        <v>1961</v>
      </c>
      <c r="K502" t="s">
        <v>21</v>
      </c>
      <c r="L502" t="s">
        <v>124</v>
      </c>
      <c r="M502" t="s">
        <v>124</v>
      </c>
      <c r="N502" t="s">
        <v>80</v>
      </c>
      <c r="O502">
        <v>-1</v>
      </c>
    </row>
    <row r="503" spans="1:15" x14ac:dyDescent="0.2">
      <c r="A503">
        <v>501</v>
      </c>
      <c r="B503" t="s">
        <v>1692</v>
      </c>
      <c r="C503" t="s">
        <v>1460</v>
      </c>
      <c r="D503" t="s">
        <v>1693</v>
      </c>
      <c r="E503">
        <v>3.1</v>
      </c>
      <c r="F503" t="s">
        <v>1462</v>
      </c>
      <c r="G503" t="s">
        <v>1463</v>
      </c>
      <c r="H503" t="s">
        <v>1464</v>
      </c>
      <c r="I503" t="s">
        <v>104</v>
      </c>
      <c r="J503">
        <v>1875</v>
      </c>
      <c r="K503" t="s">
        <v>21</v>
      </c>
      <c r="L503" t="s">
        <v>273</v>
      </c>
      <c r="M503" t="s">
        <v>185</v>
      </c>
      <c r="N503" t="s">
        <v>113</v>
      </c>
      <c r="O503">
        <v>-1</v>
      </c>
    </row>
    <row r="504" spans="1:15" x14ac:dyDescent="0.2">
      <c r="A504">
        <v>502</v>
      </c>
      <c r="B504" t="s">
        <v>1091</v>
      </c>
      <c r="C504" t="s">
        <v>1092</v>
      </c>
      <c r="D504" t="s">
        <v>1093</v>
      </c>
      <c r="E504">
        <v>3.4</v>
      </c>
      <c r="F504" t="s">
        <v>1094</v>
      </c>
      <c r="G504" t="s">
        <v>170</v>
      </c>
      <c r="H504" t="s">
        <v>170</v>
      </c>
      <c r="I504" t="s">
        <v>46</v>
      </c>
      <c r="J504">
        <v>2005</v>
      </c>
      <c r="K504" t="s">
        <v>65</v>
      </c>
      <c r="L504" t="s">
        <v>1095</v>
      </c>
      <c r="M504" t="s">
        <v>173</v>
      </c>
      <c r="N504" t="s">
        <v>34</v>
      </c>
      <c r="O504" t="s">
        <v>1096</v>
      </c>
    </row>
    <row r="505" spans="1:15" x14ac:dyDescent="0.2">
      <c r="A505">
        <v>503</v>
      </c>
      <c r="B505" t="s">
        <v>1383</v>
      </c>
      <c r="C505">
        <v>-1</v>
      </c>
      <c r="D505" t="s">
        <v>1694</v>
      </c>
      <c r="E505">
        <v>4</v>
      </c>
      <c r="F505" t="s">
        <v>1695</v>
      </c>
      <c r="G505" t="s">
        <v>78</v>
      </c>
      <c r="H505" t="s">
        <v>1696</v>
      </c>
      <c r="I505" t="s">
        <v>289</v>
      </c>
      <c r="J505">
        <v>-1</v>
      </c>
      <c r="K505" t="s">
        <v>289</v>
      </c>
      <c r="L505">
        <v>-1</v>
      </c>
      <c r="M505">
        <v>-1</v>
      </c>
      <c r="N505" t="s">
        <v>58</v>
      </c>
      <c r="O505">
        <v>-1</v>
      </c>
    </row>
    <row r="506" spans="1:15" x14ac:dyDescent="0.2">
      <c r="A506">
        <v>504</v>
      </c>
      <c r="B506" t="s">
        <v>1697</v>
      </c>
      <c r="C506">
        <v>-1</v>
      </c>
      <c r="D506" t="s">
        <v>1698</v>
      </c>
      <c r="E506">
        <v>3.4</v>
      </c>
      <c r="F506" t="s">
        <v>1699</v>
      </c>
      <c r="G506" t="s">
        <v>1700</v>
      </c>
      <c r="H506" t="s">
        <v>1700</v>
      </c>
      <c r="I506" t="s">
        <v>30</v>
      </c>
      <c r="J506">
        <v>2005</v>
      </c>
      <c r="K506" t="s">
        <v>154</v>
      </c>
      <c r="L506" t="s">
        <v>32</v>
      </c>
      <c r="M506" t="s">
        <v>33</v>
      </c>
      <c r="N506" t="s">
        <v>34</v>
      </c>
      <c r="O506" t="s">
        <v>1701</v>
      </c>
    </row>
    <row r="507" spans="1:15" x14ac:dyDescent="0.2">
      <c r="A507">
        <v>505</v>
      </c>
      <c r="B507" t="s">
        <v>1702</v>
      </c>
      <c r="C507" t="s">
        <v>1703</v>
      </c>
      <c r="D507" t="s">
        <v>1704</v>
      </c>
      <c r="E507">
        <v>4</v>
      </c>
      <c r="F507" t="s">
        <v>1705</v>
      </c>
      <c r="G507" t="s">
        <v>96</v>
      </c>
      <c r="H507" t="s">
        <v>1706</v>
      </c>
      <c r="I507" t="s">
        <v>46</v>
      </c>
      <c r="J507">
        <v>2007</v>
      </c>
      <c r="K507" t="s">
        <v>21</v>
      </c>
      <c r="L507" t="s">
        <v>90</v>
      </c>
      <c r="M507" t="s">
        <v>91</v>
      </c>
      <c r="N507" t="s">
        <v>58</v>
      </c>
      <c r="O507" t="s">
        <v>1707</v>
      </c>
    </row>
    <row r="508" spans="1:15" x14ac:dyDescent="0.2">
      <c r="A508">
        <v>506</v>
      </c>
      <c r="B508" t="s">
        <v>1708</v>
      </c>
      <c r="C508" t="s">
        <v>1709</v>
      </c>
      <c r="D508" t="s">
        <v>1710</v>
      </c>
      <c r="E508">
        <v>3.5</v>
      </c>
      <c r="F508" t="s">
        <v>233</v>
      </c>
      <c r="G508" t="s">
        <v>234</v>
      </c>
      <c r="H508" t="s">
        <v>234</v>
      </c>
      <c r="I508" t="s">
        <v>46</v>
      </c>
      <c r="J508">
        <v>1969</v>
      </c>
      <c r="K508" t="s">
        <v>21</v>
      </c>
      <c r="L508" t="s">
        <v>235</v>
      </c>
      <c r="M508" t="s">
        <v>91</v>
      </c>
      <c r="N508" t="s">
        <v>67</v>
      </c>
      <c r="O508" t="s">
        <v>236</v>
      </c>
    </row>
    <row r="509" spans="1:15" x14ac:dyDescent="0.2">
      <c r="A509">
        <v>507</v>
      </c>
      <c r="B509" t="s">
        <v>1711</v>
      </c>
      <c r="C509" t="s">
        <v>1712</v>
      </c>
      <c r="D509" t="s">
        <v>1713</v>
      </c>
      <c r="E509">
        <v>3.4</v>
      </c>
      <c r="F509" t="s">
        <v>1714</v>
      </c>
      <c r="G509" t="s">
        <v>1715</v>
      </c>
      <c r="H509" t="s">
        <v>55</v>
      </c>
      <c r="I509" t="s">
        <v>30</v>
      </c>
      <c r="J509">
        <v>1978</v>
      </c>
      <c r="K509" t="s">
        <v>65</v>
      </c>
      <c r="L509" t="s">
        <v>155</v>
      </c>
      <c r="M509" t="s">
        <v>156</v>
      </c>
      <c r="N509" t="s">
        <v>203</v>
      </c>
      <c r="O509" t="s">
        <v>1716</v>
      </c>
    </row>
    <row r="510" spans="1:15" x14ac:dyDescent="0.2">
      <c r="A510">
        <v>508</v>
      </c>
      <c r="B510" t="s">
        <v>308</v>
      </c>
      <c r="C510" t="s">
        <v>309</v>
      </c>
      <c r="D510" t="s">
        <v>310</v>
      </c>
      <c r="E510">
        <v>3.7</v>
      </c>
      <c r="F510" t="s">
        <v>311</v>
      </c>
      <c r="G510" t="s">
        <v>312</v>
      </c>
      <c r="H510" t="s">
        <v>313</v>
      </c>
      <c r="I510" t="s">
        <v>30</v>
      </c>
      <c r="J510">
        <v>1925</v>
      </c>
      <c r="K510" t="s">
        <v>65</v>
      </c>
      <c r="L510" t="s">
        <v>314</v>
      </c>
      <c r="M510" t="s">
        <v>185</v>
      </c>
      <c r="N510" t="s">
        <v>113</v>
      </c>
      <c r="O510" t="s">
        <v>315</v>
      </c>
    </row>
    <row r="511" spans="1:15" x14ac:dyDescent="0.2">
      <c r="A511">
        <v>509</v>
      </c>
      <c r="B511" t="s">
        <v>241</v>
      </c>
      <c r="C511" t="s">
        <v>275</v>
      </c>
      <c r="D511" t="s">
        <v>276</v>
      </c>
      <c r="E511">
        <v>4.3</v>
      </c>
      <c r="F511" t="s">
        <v>277</v>
      </c>
      <c r="G511" t="s">
        <v>170</v>
      </c>
      <c r="H511" t="s">
        <v>170</v>
      </c>
      <c r="I511" t="s">
        <v>46</v>
      </c>
      <c r="J511">
        <v>1993</v>
      </c>
      <c r="K511" t="s">
        <v>65</v>
      </c>
      <c r="L511" t="s">
        <v>66</v>
      </c>
      <c r="M511" t="s">
        <v>66</v>
      </c>
      <c r="N511" t="s">
        <v>34</v>
      </c>
      <c r="O511" t="s">
        <v>278</v>
      </c>
    </row>
    <row r="512" spans="1:15" x14ac:dyDescent="0.2">
      <c r="A512">
        <v>510</v>
      </c>
      <c r="B512" t="s">
        <v>1717</v>
      </c>
      <c r="C512" t="s">
        <v>1718</v>
      </c>
      <c r="D512" t="s">
        <v>1719</v>
      </c>
      <c r="E512">
        <v>3.7</v>
      </c>
      <c r="F512" t="s">
        <v>1720</v>
      </c>
      <c r="G512" t="s">
        <v>1721</v>
      </c>
      <c r="H512" t="s">
        <v>1721</v>
      </c>
      <c r="I512" t="s">
        <v>64</v>
      </c>
      <c r="J512">
        <v>-1</v>
      </c>
      <c r="K512" t="s">
        <v>131</v>
      </c>
      <c r="L512" t="s">
        <v>155</v>
      </c>
      <c r="M512" t="s">
        <v>156</v>
      </c>
      <c r="N512" t="s">
        <v>41</v>
      </c>
      <c r="O512">
        <v>-1</v>
      </c>
    </row>
    <row r="513" spans="1:15" x14ac:dyDescent="0.2">
      <c r="A513">
        <v>511</v>
      </c>
      <c r="B513" t="s">
        <v>1722</v>
      </c>
      <c r="C513">
        <v>-1</v>
      </c>
      <c r="D513" t="s">
        <v>1723</v>
      </c>
      <c r="E513">
        <v>4.7</v>
      </c>
      <c r="F513" t="s">
        <v>1724</v>
      </c>
      <c r="G513" t="s">
        <v>170</v>
      </c>
      <c r="H513" t="s">
        <v>1725</v>
      </c>
      <c r="I513" t="s">
        <v>56</v>
      </c>
      <c r="J513">
        <v>2014</v>
      </c>
      <c r="K513" t="s">
        <v>21</v>
      </c>
      <c r="L513" t="s">
        <v>230</v>
      </c>
      <c r="M513" t="s">
        <v>91</v>
      </c>
      <c r="N513" t="s">
        <v>138</v>
      </c>
      <c r="O513" t="s">
        <v>1726</v>
      </c>
    </row>
    <row r="514" spans="1:15" x14ac:dyDescent="0.2">
      <c r="A514">
        <v>512</v>
      </c>
      <c r="B514" t="s">
        <v>1727</v>
      </c>
      <c r="C514" t="s">
        <v>634</v>
      </c>
      <c r="D514" t="s">
        <v>1728</v>
      </c>
      <c r="E514">
        <v>3.8</v>
      </c>
      <c r="F514" t="s">
        <v>44</v>
      </c>
      <c r="G514" t="s">
        <v>45</v>
      </c>
      <c r="H514" t="s">
        <v>45</v>
      </c>
      <c r="I514" t="s">
        <v>46</v>
      </c>
      <c r="J514">
        <v>1965</v>
      </c>
      <c r="K514" t="s">
        <v>47</v>
      </c>
      <c r="L514" t="s">
        <v>48</v>
      </c>
      <c r="M514" t="s">
        <v>49</v>
      </c>
      <c r="N514" t="s">
        <v>50</v>
      </c>
      <c r="O514" t="s">
        <v>51</v>
      </c>
    </row>
    <row r="515" spans="1:15" x14ac:dyDescent="0.2">
      <c r="A515">
        <v>513</v>
      </c>
      <c r="B515" t="s">
        <v>1729</v>
      </c>
      <c r="C515">
        <v>-1</v>
      </c>
      <c r="D515" t="s">
        <v>1730</v>
      </c>
      <c r="E515">
        <v>4.4000000000000004</v>
      </c>
      <c r="F515" t="s">
        <v>1731</v>
      </c>
      <c r="G515" t="s">
        <v>542</v>
      </c>
      <c r="H515" t="s">
        <v>542</v>
      </c>
      <c r="I515" t="s">
        <v>56</v>
      </c>
      <c r="J515">
        <v>-1</v>
      </c>
      <c r="K515" t="s">
        <v>65</v>
      </c>
      <c r="L515">
        <v>-1</v>
      </c>
      <c r="M515">
        <v>-1</v>
      </c>
      <c r="N515" t="s">
        <v>58</v>
      </c>
      <c r="O515">
        <v>-1</v>
      </c>
    </row>
    <row r="516" spans="1:15" x14ac:dyDescent="0.2">
      <c r="A516">
        <v>514</v>
      </c>
      <c r="B516" t="s">
        <v>1732</v>
      </c>
      <c r="C516">
        <v>-1</v>
      </c>
      <c r="D516" t="s">
        <v>1733</v>
      </c>
      <c r="E516">
        <v>3.7</v>
      </c>
      <c r="F516" t="s">
        <v>1734</v>
      </c>
      <c r="G516" t="s">
        <v>443</v>
      </c>
      <c r="H516" t="s">
        <v>443</v>
      </c>
      <c r="I516" t="s">
        <v>64</v>
      </c>
      <c r="J516">
        <v>1932</v>
      </c>
      <c r="K516" t="s">
        <v>21</v>
      </c>
      <c r="L516" t="s">
        <v>72</v>
      </c>
      <c r="M516" t="s">
        <v>73</v>
      </c>
      <c r="N516" t="s">
        <v>67</v>
      </c>
      <c r="O516">
        <v>-1</v>
      </c>
    </row>
    <row r="517" spans="1:15" x14ac:dyDescent="0.2">
      <c r="A517">
        <v>515</v>
      </c>
      <c r="B517" t="s">
        <v>1735</v>
      </c>
      <c r="C517">
        <v>-1</v>
      </c>
      <c r="D517" t="s">
        <v>1736</v>
      </c>
      <c r="E517">
        <v>3.7</v>
      </c>
      <c r="F517" t="s">
        <v>1737</v>
      </c>
      <c r="G517" t="s">
        <v>122</v>
      </c>
      <c r="H517" t="s">
        <v>1738</v>
      </c>
      <c r="I517" t="s">
        <v>30</v>
      </c>
      <c r="J517">
        <v>1973</v>
      </c>
      <c r="K517" t="s">
        <v>65</v>
      </c>
      <c r="L517" t="s">
        <v>124</v>
      </c>
      <c r="M517" t="s">
        <v>124</v>
      </c>
      <c r="N517" t="s">
        <v>113</v>
      </c>
      <c r="O517" t="s">
        <v>1739</v>
      </c>
    </row>
    <row r="518" spans="1:15" x14ac:dyDescent="0.2">
      <c r="A518">
        <v>516</v>
      </c>
      <c r="B518" t="s">
        <v>1740</v>
      </c>
      <c r="C518" t="s">
        <v>1741</v>
      </c>
      <c r="D518" t="s">
        <v>1742</v>
      </c>
      <c r="E518">
        <v>4.5999999999999996</v>
      </c>
      <c r="F518" t="s">
        <v>1743</v>
      </c>
      <c r="G518" t="s">
        <v>1744</v>
      </c>
      <c r="H518" t="s">
        <v>1744</v>
      </c>
      <c r="I518" t="s">
        <v>20</v>
      </c>
      <c r="J518">
        <v>1992</v>
      </c>
      <c r="K518" t="s">
        <v>21</v>
      </c>
      <c r="L518" t="s">
        <v>959</v>
      </c>
      <c r="M518" t="s">
        <v>73</v>
      </c>
      <c r="N518" t="s">
        <v>41</v>
      </c>
      <c r="O518">
        <v>-1</v>
      </c>
    </row>
    <row r="519" spans="1:15" x14ac:dyDescent="0.2">
      <c r="A519">
        <v>517</v>
      </c>
      <c r="B519" t="s">
        <v>1745</v>
      </c>
      <c r="C519" t="s">
        <v>1746</v>
      </c>
      <c r="D519" t="s">
        <v>1747</v>
      </c>
      <c r="E519">
        <v>4.4000000000000004</v>
      </c>
      <c r="F519" t="s">
        <v>1748</v>
      </c>
      <c r="G519" t="s">
        <v>122</v>
      </c>
      <c r="H519" t="s">
        <v>122</v>
      </c>
      <c r="I519" t="s">
        <v>64</v>
      </c>
      <c r="J519">
        <v>2003</v>
      </c>
      <c r="K519" t="s">
        <v>65</v>
      </c>
      <c r="L519" t="s">
        <v>124</v>
      </c>
      <c r="M519" t="s">
        <v>124</v>
      </c>
      <c r="N519" t="s">
        <v>58</v>
      </c>
      <c r="O519">
        <v>-1</v>
      </c>
    </row>
    <row r="520" spans="1:15" x14ac:dyDescent="0.2">
      <c r="A520">
        <v>518</v>
      </c>
      <c r="B520" t="s">
        <v>1749</v>
      </c>
      <c r="C520" t="s">
        <v>1750</v>
      </c>
      <c r="D520" t="s">
        <v>1751</v>
      </c>
      <c r="E520">
        <v>-1</v>
      </c>
      <c r="F520" t="s">
        <v>1601</v>
      </c>
      <c r="G520" t="s">
        <v>122</v>
      </c>
      <c r="H520" t="s">
        <v>1126</v>
      </c>
      <c r="I520" t="s">
        <v>289</v>
      </c>
      <c r="J520">
        <v>-1</v>
      </c>
      <c r="K520" t="s">
        <v>21</v>
      </c>
      <c r="L520">
        <v>-1</v>
      </c>
      <c r="M520">
        <v>-1</v>
      </c>
      <c r="N520" t="s">
        <v>58</v>
      </c>
      <c r="O520">
        <v>-1</v>
      </c>
    </row>
    <row r="521" spans="1:15" x14ac:dyDescent="0.2">
      <c r="A521">
        <v>519</v>
      </c>
      <c r="B521" t="s">
        <v>1752</v>
      </c>
      <c r="C521" t="s">
        <v>1753</v>
      </c>
      <c r="D521" t="s">
        <v>1754</v>
      </c>
      <c r="E521">
        <v>3</v>
      </c>
      <c r="F521" t="s">
        <v>1755</v>
      </c>
      <c r="G521" t="s">
        <v>409</v>
      </c>
      <c r="H521" t="s">
        <v>409</v>
      </c>
      <c r="I521" t="s">
        <v>104</v>
      </c>
      <c r="J521">
        <v>1983</v>
      </c>
      <c r="K521" t="s">
        <v>21</v>
      </c>
      <c r="L521" t="s">
        <v>155</v>
      </c>
      <c r="M521" t="s">
        <v>156</v>
      </c>
      <c r="N521" t="s">
        <v>203</v>
      </c>
      <c r="O521" t="s">
        <v>1756</v>
      </c>
    </row>
    <row r="522" spans="1:15" x14ac:dyDescent="0.2">
      <c r="A522">
        <v>520</v>
      </c>
      <c r="B522" t="s">
        <v>1757</v>
      </c>
      <c r="C522" t="s">
        <v>1758</v>
      </c>
      <c r="D522" t="s">
        <v>1759</v>
      </c>
      <c r="E522">
        <v>4.7</v>
      </c>
      <c r="F522" t="s">
        <v>1760</v>
      </c>
      <c r="G522" t="s">
        <v>96</v>
      </c>
      <c r="H522" t="s">
        <v>666</v>
      </c>
      <c r="I522" t="s">
        <v>56</v>
      </c>
      <c r="J522">
        <v>2006</v>
      </c>
      <c r="K522" t="s">
        <v>21</v>
      </c>
      <c r="L522" t="s">
        <v>320</v>
      </c>
      <c r="M522" t="s">
        <v>40</v>
      </c>
      <c r="N522" t="s">
        <v>138</v>
      </c>
      <c r="O522">
        <v>-1</v>
      </c>
    </row>
    <row r="523" spans="1:15" x14ac:dyDescent="0.2">
      <c r="A523">
        <v>521</v>
      </c>
      <c r="B523" t="s">
        <v>1761</v>
      </c>
      <c r="C523" t="s">
        <v>1762</v>
      </c>
      <c r="D523" t="s">
        <v>1763</v>
      </c>
      <c r="E523">
        <v>3.8</v>
      </c>
      <c r="F523" t="s">
        <v>44</v>
      </c>
      <c r="G523" t="s">
        <v>78</v>
      </c>
      <c r="H523" t="s">
        <v>45</v>
      </c>
      <c r="I523" t="s">
        <v>46</v>
      </c>
      <c r="J523">
        <v>1965</v>
      </c>
      <c r="K523" t="s">
        <v>47</v>
      </c>
      <c r="L523" t="s">
        <v>48</v>
      </c>
      <c r="M523" t="s">
        <v>49</v>
      </c>
      <c r="N523" t="s">
        <v>50</v>
      </c>
      <c r="O523" t="s">
        <v>51</v>
      </c>
    </row>
    <row r="524" spans="1:15" x14ac:dyDescent="0.2">
      <c r="A524">
        <v>522</v>
      </c>
      <c r="B524" t="s">
        <v>1764</v>
      </c>
      <c r="C524" t="s">
        <v>1765</v>
      </c>
      <c r="D524" t="s">
        <v>1766</v>
      </c>
      <c r="E524">
        <v>3.2</v>
      </c>
      <c r="F524" t="s">
        <v>1767</v>
      </c>
      <c r="G524" t="s">
        <v>301</v>
      </c>
      <c r="H524" t="s">
        <v>1768</v>
      </c>
      <c r="I524" t="s">
        <v>30</v>
      </c>
      <c r="J524">
        <v>1996</v>
      </c>
      <c r="K524" t="s">
        <v>154</v>
      </c>
      <c r="L524" t="s">
        <v>32</v>
      </c>
      <c r="M524" t="s">
        <v>33</v>
      </c>
      <c r="N524" t="s">
        <v>113</v>
      </c>
      <c r="O524" t="s">
        <v>1769</v>
      </c>
    </row>
    <row r="525" spans="1:15" x14ac:dyDescent="0.2">
      <c r="A525">
        <v>523</v>
      </c>
      <c r="B525" t="s">
        <v>1770</v>
      </c>
      <c r="C525" t="s">
        <v>1771</v>
      </c>
      <c r="D525" t="s">
        <v>1772</v>
      </c>
      <c r="E525">
        <v>2.7</v>
      </c>
      <c r="F525" t="s">
        <v>1773</v>
      </c>
      <c r="G525" t="s">
        <v>1181</v>
      </c>
      <c r="H525" t="s">
        <v>1774</v>
      </c>
      <c r="I525" t="s">
        <v>104</v>
      </c>
      <c r="J525">
        <v>2000</v>
      </c>
      <c r="K525" t="s">
        <v>65</v>
      </c>
      <c r="L525" t="s">
        <v>374</v>
      </c>
      <c r="M525" t="s">
        <v>73</v>
      </c>
      <c r="N525" t="s">
        <v>34</v>
      </c>
      <c r="O525">
        <v>-1</v>
      </c>
    </row>
    <row r="526" spans="1:15" x14ac:dyDescent="0.2">
      <c r="A526">
        <v>524</v>
      </c>
      <c r="B526" t="s">
        <v>1775</v>
      </c>
      <c r="C526" t="s">
        <v>1776</v>
      </c>
      <c r="D526" t="s">
        <v>1777</v>
      </c>
      <c r="E526">
        <v>3.3</v>
      </c>
      <c r="F526" t="s">
        <v>327</v>
      </c>
      <c r="G526" t="s">
        <v>170</v>
      </c>
      <c r="H526" t="s">
        <v>328</v>
      </c>
      <c r="I526" t="s">
        <v>30</v>
      </c>
      <c r="J526">
        <v>1912</v>
      </c>
      <c r="K526" t="s">
        <v>21</v>
      </c>
      <c r="L526" t="s">
        <v>155</v>
      </c>
      <c r="M526" t="s">
        <v>156</v>
      </c>
      <c r="N526" t="s">
        <v>113</v>
      </c>
      <c r="O526" t="s">
        <v>329</v>
      </c>
    </row>
    <row r="527" spans="1:15" x14ac:dyDescent="0.2">
      <c r="A527">
        <v>525</v>
      </c>
      <c r="B527" t="s">
        <v>1778</v>
      </c>
      <c r="C527" t="s">
        <v>1779</v>
      </c>
      <c r="D527" t="s">
        <v>1780</v>
      </c>
      <c r="E527">
        <v>3.9</v>
      </c>
      <c r="F527" t="s">
        <v>1373</v>
      </c>
      <c r="G527" t="s">
        <v>1374</v>
      </c>
      <c r="H527" t="s">
        <v>1374</v>
      </c>
      <c r="I527" t="s">
        <v>46</v>
      </c>
      <c r="J527">
        <v>1947</v>
      </c>
      <c r="K527" t="s">
        <v>154</v>
      </c>
      <c r="L527" t="s">
        <v>105</v>
      </c>
      <c r="M527" t="s">
        <v>40</v>
      </c>
      <c r="N527" t="s">
        <v>50</v>
      </c>
      <c r="O527" t="s">
        <v>1375</v>
      </c>
    </row>
    <row r="528" spans="1:15" x14ac:dyDescent="0.2">
      <c r="A528">
        <v>526</v>
      </c>
      <c r="B528" t="s">
        <v>1781</v>
      </c>
      <c r="C528" t="s">
        <v>1782</v>
      </c>
      <c r="D528" t="s">
        <v>1783</v>
      </c>
      <c r="E528">
        <v>3.7</v>
      </c>
      <c r="F528" t="s">
        <v>1784</v>
      </c>
      <c r="G528" t="s">
        <v>953</v>
      </c>
      <c r="H528" t="s">
        <v>953</v>
      </c>
      <c r="I528" t="s">
        <v>20</v>
      </c>
      <c r="J528">
        <v>-1</v>
      </c>
      <c r="K528" t="s">
        <v>790</v>
      </c>
      <c r="L528" t="s">
        <v>791</v>
      </c>
      <c r="M528" t="s">
        <v>581</v>
      </c>
      <c r="N528" t="s">
        <v>58</v>
      </c>
      <c r="O528">
        <v>-1</v>
      </c>
    </row>
    <row r="529" spans="1:15" x14ac:dyDescent="0.2">
      <c r="A529">
        <v>527</v>
      </c>
      <c r="B529" t="s">
        <v>1785</v>
      </c>
      <c r="C529">
        <v>-1</v>
      </c>
      <c r="D529" t="s">
        <v>1786</v>
      </c>
      <c r="E529">
        <v>2.6</v>
      </c>
      <c r="F529" t="s">
        <v>789</v>
      </c>
      <c r="G529" t="s">
        <v>443</v>
      </c>
      <c r="H529" t="s">
        <v>443</v>
      </c>
      <c r="I529" t="s">
        <v>20</v>
      </c>
      <c r="J529">
        <v>1984</v>
      </c>
      <c r="K529" t="s">
        <v>790</v>
      </c>
      <c r="L529" t="s">
        <v>791</v>
      </c>
      <c r="M529" t="s">
        <v>581</v>
      </c>
      <c r="N529" t="s">
        <v>58</v>
      </c>
      <c r="O529">
        <v>-1</v>
      </c>
    </row>
    <row r="530" spans="1:15" x14ac:dyDescent="0.2">
      <c r="A530">
        <v>528</v>
      </c>
      <c r="B530" t="s">
        <v>1787</v>
      </c>
      <c r="C530" t="s">
        <v>1788</v>
      </c>
      <c r="D530" t="s">
        <v>1789</v>
      </c>
      <c r="E530">
        <v>3.1</v>
      </c>
      <c r="F530" t="s">
        <v>1462</v>
      </c>
      <c r="G530" t="s">
        <v>1464</v>
      </c>
      <c r="H530" t="s">
        <v>1464</v>
      </c>
      <c r="I530" t="s">
        <v>104</v>
      </c>
      <c r="J530">
        <v>1875</v>
      </c>
      <c r="K530" t="s">
        <v>21</v>
      </c>
      <c r="L530" t="s">
        <v>273</v>
      </c>
      <c r="M530" t="s">
        <v>185</v>
      </c>
      <c r="N530" t="s">
        <v>113</v>
      </c>
      <c r="O530">
        <v>-1</v>
      </c>
    </row>
    <row r="531" spans="1:15" x14ac:dyDescent="0.2">
      <c r="A531">
        <v>529</v>
      </c>
      <c r="B531" t="s">
        <v>1790</v>
      </c>
      <c r="C531">
        <v>-1</v>
      </c>
      <c r="D531" t="s">
        <v>1791</v>
      </c>
      <c r="E531">
        <v>4.0999999999999996</v>
      </c>
      <c r="F531" t="s">
        <v>753</v>
      </c>
      <c r="G531" t="s">
        <v>754</v>
      </c>
      <c r="H531" t="s">
        <v>754</v>
      </c>
      <c r="I531" t="s">
        <v>64</v>
      </c>
      <c r="J531">
        <v>2008</v>
      </c>
      <c r="K531" t="s">
        <v>65</v>
      </c>
      <c r="L531" t="s">
        <v>124</v>
      </c>
      <c r="M531" t="s">
        <v>124</v>
      </c>
      <c r="N531" t="s">
        <v>58</v>
      </c>
      <c r="O531">
        <v>-1</v>
      </c>
    </row>
    <row r="532" spans="1:15" x14ac:dyDescent="0.2">
      <c r="A532">
        <v>530</v>
      </c>
      <c r="B532" t="s">
        <v>1792</v>
      </c>
      <c r="C532" t="s">
        <v>1793</v>
      </c>
      <c r="D532" t="s">
        <v>1794</v>
      </c>
      <c r="E532">
        <v>3.7</v>
      </c>
      <c r="F532" t="s">
        <v>1795</v>
      </c>
      <c r="G532" t="s">
        <v>333</v>
      </c>
      <c r="H532" t="s">
        <v>754</v>
      </c>
      <c r="I532" t="s">
        <v>30</v>
      </c>
      <c r="J532">
        <v>1922</v>
      </c>
      <c r="K532" t="s">
        <v>65</v>
      </c>
      <c r="L532" t="s">
        <v>22</v>
      </c>
      <c r="M532" t="s">
        <v>22</v>
      </c>
      <c r="N532" t="s">
        <v>113</v>
      </c>
      <c r="O532">
        <v>-1</v>
      </c>
    </row>
    <row r="533" spans="1:15" x14ac:dyDescent="0.2">
      <c r="A533">
        <v>531</v>
      </c>
      <c r="B533" t="s">
        <v>1024</v>
      </c>
      <c r="C533">
        <v>-1</v>
      </c>
      <c r="D533" t="s">
        <v>1796</v>
      </c>
      <c r="E533">
        <v>-1</v>
      </c>
      <c r="F533" t="s">
        <v>1797</v>
      </c>
      <c r="G533" t="s">
        <v>55</v>
      </c>
      <c r="H533" t="s">
        <v>55</v>
      </c>
      <c r="I533" t="s">
        <v>263</v>
      </c>
      <c r="J533">
        <v>-1</v>
      </c>
      <c r="K533" t="s">
        <v>289</v>
      </c>
      <c r="L533">
        <v>-1</v>
      </c>
      <c r="M533">
        <v>-1</v>
      </c>
      <c r="N533" t="s">
        <v>58</v>
      </c>
      <c r="O533">
        <v>-1</v>
      </c>
    </row>
    <row r="534" spans="1:15" x14ac:dyDescent="0.2">
      <c r="A534">
        <v>532</v>
      </c>
      <c r="B534" t="s">
        <v>1798</v>
      </c>
      <c r="C534" t="s">
        <v>1799</v>
      </c>
      <c r="D534" t="s">
        <v>1800</v>
      </c>
      <c r="E534">
        <v>4.3</v>
      </c>
      <c r="F534" t="s">
        <v>1801</v>
      </c>
      <c r="G534" t="s">
        <v>1639</v>
      </c>
      <c r="H534" t="s">
        <v>1802</v>
      </c>
      <c r="I534" t="s">
        <v>46</v>
      </c>
      <c r="J534">
        <v>1958</v>
      </c>
      <c r="K534" t="s">
        <v>154</v>
      </c>
      <c r="L534" t="s">
        <v>105</v>
      </c>
      <c r="M534" t="s">
        <v>40</v>
      </c>
      <c r="N534" t="s">
        <v>50</v>
      </c>
      <c r="O534" t="s">
        <v>1803</v>
      </c>
    </row>
    <row r="535" spans="1:15" x14ac:dyDescent="0.2">
      <c r="A535">
        <v>533</v>
      </c>
      <c r="B535" t="s">
        <v>1804</v>
      </c>
      <c r="C535" t="s">
        <v>1805</v>
      </c>
      <c r="D535" t="s">
        <v>1806</v>
      </c>
      <c r="E535">
        <v>3.6</v>
      </c>
      <c r="F535" t="s">
        <v>1807</v>
      </c>
      <c r="G535" t="s">
        <v>880</v>
      </c>
      <c r="H535" t="s">
        <v>880</v>
      </c>
      <c r="I535" t="s">
        <v>46</v>
      </c>
      <c r="J535">
        <v>1989</v>
      </c>
      <c r="K535" t="s">
        <v>21</v>
      </c>
      <c r="L535" t="s">
        <v>57</v>
      </c>
      <c r="M535" t="s">
        <v>40</v>
      </c>
      <c r="N535" t="s">
        <v>58</v>
      </c>
      <c r="O535">
        <v>-1</v>
      </c>
    </row>
    <row r="536" spans="1:15" x14ac:dyDescent="0.2">
      <c r="A536">
        <v>534</v>
      </c>
      <c r="B536" t="s">
        <v>1808</v>
      </c>
      <c r="C536" t="s">
        <v>528</v>
      </c>
      <c r="D536" t="s">
        <v>1809</v>
      </c>
      <c r="E536">
        <v>2.1</v>
      </c>
      <c r="F536" t="s">
        <v>1810</v>
      </c>
      <c r="G536" t="s">
        <v>1811</v>
      </c>
      <c r="H536" t="s">
        <v>1811</v>
      </c>
      <c r="I536" t="s">
        <v>46</v>
      </c>
      <c r="J536">
        <v>2003</v>
      </c>
      <c r="K536" t="s">
        <v>31</v>
      </c>
      <c r="L536" t="s">
        <v>124</v>
      </c>
      <c r="M536" t="s">
        <v>124</v>
      </c>
      <c r="N536" t="s">
        <v>41</v>
      </c>
      <c r="O536" t="s">
        <v>1812</v>
      </c>
    </row>
    <row r="537" spans="1:15" x14ac:dyDescent="0.2">
      <c r="A537">
        <v>535</v>
      </c>
      <c r="B537" t="s">
        <v>668</v>
      </c>
      <c r="C537" t="s">
        <v>1813</v>
      </c>
      <c r="D537" t="s">
        <v>1814</v>
      </c>
      <c r="E537">
        <v>3.9</v>
      </c>
      <c r="F537" t="s">
        <v>1815</v>
      </c>
      <c r="G537" t="s">
        <v>96</v>
      </c>
      <c r="H537" t="s">
        <v>96</v>
      </c>
      <c r="I537" t="s">
        <v>56</v>
      </c>
      <c r="J537">
        <v>2008</v>
      </c>
      <c r="K537" t="s">
        <v>65</v>
      </c>
      <c r="L537" t="s">
        <v>235</v>
      </c>
      <c r="M537" t="s">
        <v>91</v>
      </c>
      <c r="N537" t="s">
        <v>179</v>
      </c>
      <c r="O537">
        <v>-1</v>
      </c>
    </row>
    <row r="538" spans="1:15" x14ac:dyDescent="0.2">
      <c r="A538">
        <v>536</v>
      </c>
      <c r="B538" t="s">
        <v>1816</v>
      </c>
      <c r="C538">
        <v>-1</v>
      </c>
      <c r="D538" t="s">
        <v>1817</v>
      </c>
      <c r="E538">
        <v>5</v>
      </c>
      <c r="F538" t="s">
        <v>1818</v>
      </c>
      <c r="G538" t="s">
        <v>560</v>
      </c>
      <c r="H538" t="s">
        <v>560</v>
      </c>
      <c r="I538" t="s">
        <v>56</v>
      </c>
      <c r="J538">
        <v>2016</v>
      </c>
      <c r="K538" t="s">
        <v>21</v>
      </c>
      <c r="L538" t="s">
        <v>124</v>
      </c>
      <c r="M538" t="s">
        <v>124</v>
      </c>
      <c r="N538" t="s">
        <v>58</v>
      </c>
      <c r="O538">
        <v>-1</v>
      </c>
    </row>
    <row r="539" spans="1:15" x14ac:dyDescent="0.2">
      <c r="A539">
        <v>537</v>
      </c>
      <c r="B539" t="s">
        <v>668</v>
      </c>
      <c r="C539" t="s">
        <v>1819</v>
      </c>
      <c r="D539" t="s">
        <v>1820</v>
      </c>
      <c r="E539">
        <v>3.9</v>
      </c>
      <c r="F539" t="s">
        <v>1020</v>
      </c>
      <c r="G539" t="s">
        <v>96</v>
      </c>
      <c r="H539" t="s">
        <v>96</v>
      </c>
      <c r="I539" t="s">
        <v>64</v>
      </c>
      <c r="J539">
        <v>2007</v>
      </c>
      <c r="K539" t="s">
        <v>21</v>
      </c>
      <c r="L539" t="s">
        <v>90</v>
      </c>
      <c r="M539" t="s">
        <v>91</v>
      </c>
      <c r="N539" t="s">
        <v>179</v>
      </c>
      <c r="O539" t="s">
        <v>1021</v>
      </c>
    </row>
    <row r="540" spans="1:15" x14ac:dyDescent="0.2">
      <c r="A540">
        <v>538</v>
      </c>
      <c r="B540" t="s">
        <v>1821</v>
      </c>
      <c r="C540" t="s">
        <v>1822</v>
      </c>
      <c r="D540" t="s">
        <v>1823</v>
      </c>
      <c r="E540">
        <v>3.8</v>
      </c>
      <c r="F540" t="s">
        <v>1109</v>
      </c>
      <c r="G540" t="s">
        <v>55</v>
      </c>
      <c r="H540" t="s">
        <v>55</v>
      </c>
      <c r="I540" t="s">
        <v>46</v>
      </c>
      <c r="J540">
        <v>2002</v>
      </c>
      <c r="K540" t="s">
        <v>21</v>
      </c>
      <c r="L540" t="s">
        <v>769</v>
      </c>
      <c r="M540" t="s">
        <v>770</v>
      </c>
      <c r="N540" t="s">
        <v>34</v>
      </c>
      <c r="O540" t="s">
        <v>1110</v>
      </c>
    </row>
    <row r="541" spans="1:15" x14ac:dyDescent="0.2">
      <c r="A541">
        <v>539</v>
      </c>
      <c r="B541" t="s">
        <v>1824</v>
      </c>
      <c r="C541" t="s">
        <v>1825</v>
      </c>
      <c r="D541" t="s">
        <v>1826</v>
      </c>
      <c r="E541">
        <v>3.1</v>
      </c>
      <c r="F541" t="s">
        <v>1462</v>
      </c>
      <c r="G541" t="s">
        <v>1464</v>
      </c>
      <c r="H541" t="s">
        <v>1464</v>
      </c>
      <c r="I541" t="s">
        <v>104</v>
      </c>
      <c r="J541">
        <v>1875</v>
      </c>
      <c r="K541" t="s">
        <v>21</v>
      </c>
      <c r="L541" t="s">
        <v>273</v>
      </c>
      <c r="M541" t="s">
        <v>185</v>
      </c>
      <c r="N541" t="s">
        <v>113</v>
      </c>
      <c r="O541">
        <v>-1</v>
      </c>
    </row>
    <row r="542" spans="1:15" x14ac:dyDescent="0.2">
      <c r="A542">
        <v>540</v>
      </c>
      <c r="B542" t="s">
        <v>14</v>
      </c>
      <c r="C542" t="s">
        <v>345</v>
      </c>
      <c r="D542" t="s">
        <v>346</v>
      </c>
      <c r="E542">
        <v>3.5</v>
      </c>
      <c r="F542" t="s">
        <v>244</v>
      </c>
      <c r="G542" t="s">
        <v>18</v>
      </c>
      <c r="H542" t="s">
        <v>246</v>
      </c>
      <c r="I542" t="s">
        <v>104</v>
      </c>
      <c r="J542">
        <v>1870</v>
      </c>
      <c r="K542" t="s">
        <v>65</v>
      </c>
      <c r="L542" t="s">
        <v>124</v>
      </c>
      <c r="M542" t="s">
        <v>124</v>
      </c>
      <c r="N542" t="s">
        <v>67</v>
      </c>
      <c r="O542">
        <v>-1</v>
      </c>
    </row>
    <row r="543" spans="1:15" x14ac:dyDescent="0.2">
      <c r="A543">
        <v>541</v>
      </c>
      <c r="B543" t="s">
        <v>14</v>
      </c>
      <c r="C543" t="s">
        <v>352</v>
      </c>
      <c r="D543" t="s">
        <v>353</v>
      </c>
      <c r="E543">
        <v>4.7</v>
      </c>
      <c r="F543" t="s">
        <v>354</v>
      </c>
      <c r="G543" t="s">
        <v>355</v>
      </c>
      <c r="H543" t="s">
        <v>355</v>
      </c>
      <c r="I543" t="s">
        <v>56</v>
      </c>
      <c r="J543">
        <v>2016</v>
      </c>
      <c r="K543" t="s">
        <v>21</v>
      </c>
      <c r="L543" t="s">
        <v>230</v>
      </c>
      <c r="M543" t="s">
        <v>91</v>
      </c>
      <c r="N543" t="s">
        <v>58</v>
      </c>
      <c r="O543" t="s">
        <v>356</v>
      </c>
    </row>
    <row r="544" spans="1:15" x14ac:dyDescent="0.2">
      <c r="A544">
        <v>542</v>
      </c>
      <c r="B544" t="s">
        <v>14</v>
      </c>
      <c r="C544" t="s">
        <v>1827</v>
      </c>
      <c r="D544" t="s">
        <v>1828</v>
      </c>
      <c r="E544">
        <v>5</v>
      </c>
      <c r="F544" t="s">
        <v>1829</v>
      </c>
      <c r="G544" t="s">
        <v>1830</v>
      </c>
      <c r="H544" t="s">
        <v>483</v>
      </c>
      <c r="I544" t="s">
        <v>56</v>
      </c>
      <c r="J544">
        <v>2014</v>
      </c>
      <c r="K544" t="s">
        <v>21</v>
      </c>
      <c r="L544" t="s">
        <v>22</v>
      </c>
      <c r="M544" t="s">
        <v>22</v>
      </c>
      <c r="N544" t="s">
        <v>179</v>
      </c>
      <c r="O544">
        <v>-1</v>
      </c>
    </row>
    <row r="545" spans="1:15" x14ac:dyDescent="0.2">
      <c r="A545">
        <v>543</v>
      </c>
      <c r="B545" t="s">
        <v>247</v>
      </c>
      <c r="C545" t="s">
        <v>1400</v>
      </c>
      <c r="D545" t="s">
        <v>1401</v>
      </c>
      <c r="E545">
        <v>3.6</v>
      </c>
      <c r="F545" t="s">
        <v>835</v>
      </c>
      <c r="G545" t="s">
        <v>836</v>
      </c>
      <c r="H545" t="s">
        <v>836</v>
      </c>
      <c r="I545" t="s">
        <v>104</v>
      </c>
      <c r="J545">
        <v>1851</v>
      </c>
      <c r="K545" t="s">
        <v>21</v>
      </c>
      <c r="L545" t="s">
        <v>155</v>
      </c>
      <c r="M545" t="s">
        <v>156</v>
      </c>
      <c r="N545" t="s">
        <v>113</v>
      </c>
      <c r="O545">
        <v>-1</v>
      </c>
    </row>
    <row r="546" spans="1:15" x14ac:dyDescent="0.2">
      <c r="A546">
        <v>544</v>
      </c>
      <c r="B546" t="s">
        <v>1398</v>
      </c>
      <c r="C546" t="s">
        <v>42</v>
      </c>
      <c r="D546" t="s">
        <v>1399</v>
      </c>
      <c r="E546">
        <v>3.8</v>
      </c>
      <c r="F546" t="s">
        <v>44</v>
      </c>
      <c r="G546" t="s">
        <v>45</v>
      </c>
      <c r="H546" t="s">
        <v>45</v>
      </c>
      <c r="I546" t="s">
        <v>46</v>
      </c>
      <c r="J546">
        <v>1965</v>
      </c>
      <c r="K546" t="s">
        <v>47</v>
      </c>
      <c r="L546" t="s">
        <v>48</v>
      </c>
      <c r="M546" t="s">
        <v>49</v>
      </c>
      <c r="N546" t="s">
        <v>50</v>
      </c>
      <c r="O546" t="s">
        <v>51</v>
      </c>
    </row>
    <row r="547" spans="1:15" x14ac:dyDescent="0.2">
      <c r="A547">
        <v>545</v>
      </c>
      <c r="B547" t="s">
        <v>990</v>
      </c>
      <c r="C547" t="s">
        <v>991</v>
      </c>
      <c r="D547" t="s">
        <v>992</v>
      </c>
      <c r="E547">
        <v>4.7</v>
      </c>
      <c r="F547" t="s">
        <v>993</v>
      </c>
      <c r="G547" t="s">
        <v>778</v>
      </c>
      <c r="H547" t="s">
        <v>778</v>
      </c>
      <c r="I547" t="s">
        <v>56</v>
      </c>
      <c r="J547">
        <v>2013</v>
      </c>
      <c r="K547" t="s">
        <v>21</v>
      </c>
      <c r="L547" t="s">
        <v>124</v>
      </c>
      <c r="M547" t="s">
        <v>124</v>
      </c>
      <c r="N547" t="s">
        <v>138</v>
      </c>
      <c r="O547">
        <v>-1</v>
      </c>
    </row>
    <row r="548" spans="1:15" x14ac:dyDescent="0.2">
      <c r="A548">
        <v>546</v>
      </c>
      <c r="B548" t="s">
        <v>14</v>
      </c>
      <c r="C548" t="s">
        <v>1831</v>
      </c>
      <c r="D548" t="s">
        <v>1832</v>
      </c>
      <c r="E548">
        <v>3.6</v>
      </c>
      <c r="F548" t="s">
        <v>1833</v>
      </c>
      <c r="G548" t="s">
        <v>1834</v>
      </c>
      <c r="H548" t="s">
        <v>55</v>
      </c>
      <c r="I548" t="s">
        <v>30</v>
      </c>
      <c r="J548">
        <v>1812</v>
      </c>
      <c r="K548" t="s">
        <v>65</v>
      </c>
      <c r="L548" t="s">
        <v>283</v>
      </c>
      <c r="M548" t="s">
        <v>73</v>
      </c>
      <c r="N548" t="s">
        <v>113</v>
      </c>
      <c r="O548">
        <v>-1</v>
      </c>
    </row>
    <row r="549" spans="1:15" x14ac:dyDescent="0.2">
      <c r="A549">
        <v>547</v>
      </c>
      <c r="B549" t="s">
        <v>247</v>
      </c>
      <c r="C549">
        <v>-1</v>
      </c>
      <c r="D549" t="s">
        <v>1402</v>
      </c>
      <c r="E549">
        <v>4</v>
      </c>
      <c r="F549" t="s">
        <v>1403</v>
      </c>
      <c r="G549" t="s">
        <v>953</v>
      </c>
      <c r="H549" t="s">
        <v>1404</v>
      </c>
      <c r="I549" t="s">
        <v>64</v>
      </c>
      <c r="J549">
        <v>1998</v>
      </c>
      <c r="K549" t="s">
        <v>65</v>
      </c>
      <c r="L549" t="s">
        <v>1053</v>
      </c>
      <c r="M549" t="s">
        <v>133</v>
      </c>
      <c r="N549" t="s">
        <v>58</v>
      </c>
      <c r="O549">
        <v>-1</v>
      </c>
    </row>
    <row r="550" spans="1:15" x14ac:dyDescent="0.2">
      <c r="A550">
        <v>548</v>
      </c>
      <c r="B550" t="s">
        <v>1835</v>
      </c>
      <c r="C550" t="s">
        <v>1836</v>
      </c>
      <c r="D550" t="s">
        <v>1837</v>
      </c>
      <c r="E550">
        <v>4.7</v>
      </c>
      <c r="F550" t="s">
        <v>1838</v>
      </c>
      <c r="G550" t="s">
        <v>96</v>
      </c>
      <c r="H550" t="s">
        <v>77</v>
      </c>
      <c r="I550" t="s">
        <v>20</v>
      </c>
      <c r="J550">
        <v>1999</v>
      </c>
      <c r="K550" t="s">
        <v>131</v>
      </c>
      <c r="L550" t="s">
        <v>235</v>
      </c>
      <c r="M550" t="s">
        <v>91</v>
      </c>
      <c r="N550" t="s">
        <v>58</v>
      </c>
      <c r="O550">
        <v>-1</v>
      </c>
    </row>
    <row r="551" spans="1:15" x14ac:dyDescent="0.2">
      <c r="A551">
        <v>549</v>
      </c>
      <c r="B551" t="s">
        <v>14</v>
      </c>
      <c r="C551" t="s">
        <v>1839</v>
      </c>
      <c r="D551" t="s">
        <v>1840</v>
      </c>
      <c r="E551">
        <v>3.5</v>
      </c>
      <c r="F551" t="s">
        <v>1841</v>
      </c>
      <c r="G551" t="s">
        <v>96</v>
      </c>
      <c r="H551" t="s">
        <v>96</v>
      </c>
      <c r="I551" t="s">
        <v>56</v>
      </c>
      <c r="J551">
        <v>2016</v>
      </c>
      <c r="K551" t="s">
        <v>21</v>
      </c>
      <c r="L551" t="s">
        <v>145</v>
      </c>
      <c r="M551" t="s">
        <v>91</v>
      </c>
      <c r="N551" t="s">
        <v>58</v>
      </c>
      <c r="O551">
        <v>-1</v>
      </c>
    </row>
    <row r="552" spans="1:15" x14ac:dyDescent="0.2">
      <c r="A552">
        <v>550</v>
      </c>
      <c r="B552" t="s">
        <v>1405</v>
      </c>
      <c r="C552" t="s">
        <v>1406</v>
      </c>
      <c r="D552" t="s">
        <v>1407</v>
      </c>
      <c r="E552">
        <v>3.5</v>
      </c>
      <c r="F552" t="s">
        <v>233</v>
      </c>
      <c r="G552" t="s">
        <v>483</v>
      </c>
      <c r="H552" t="s">
        <v>234</v>
      </c>
      <c r="I552" t="s">
        <v>46</v>
      </c>
      <c r="J552">
        <v>1969</v>
      </c>
      <c r="K552" t="s">
        <v>21</v>
      </c>
      <c r="L552" t="s">
        <v>235</v>
      </c>
      <c r="M552" t="s">
        <v>91</v>
      </c>
      <c r="N552" t="s">
        <v>67</v>
      </c>
      <c r="O552" t="s">
        <v>236</v>
      </c>
    </row>
    <row r="553" spans="1:15" x14ac:dyDescent="0.2">
      <c r="A553">
        <v>551</v>
      </c>
      <c r="B553" t="s">
        <v>14</v>
      </c>
      <c r="C553">
        <v>-1</v>
      </c>
      <c r="D553" t="s">
        <v>1842</v>
      </c>
      <c r="E553">
        <v>3.6</v>
      </c>
      <c r="F553" t="s">
        <v>1843</v>
      </c>
      <c r="G553" t="s">
        <v>55</v>
      </c>
      <c r="H553" t="s">
        <v>1844</v>
      </c>
      <c r="I553" t="s">
        <v>263</v>
      </c>
      <c r="J553">
        <v>-1</v>
      </c>
      <c r="K553" t="s">
        <v>21</v>
      </c>
      <c r="L553" t="s">
        <v>320</v>
      </c>
      <c r="M553" t="s">
        <v>40</v>
      </c>
      <c r="N553" t="s">
        <v>264</v>
      </c>
      <c r="O553">
        <v>-1</v>
      </c>
    </row>
    <row r="554" spans="1:15" x14ac:dyDescent="0.2">
      <c r="A554">
        <v>552</v>
      </c>
      <c r="B554" t="s">
        <v>1000</v>
      </c>
      <c r="C554" t="s">
        <v>1001</v>
      </c>
      <c r="D554" t="s">
        <v>1002</v>
      </c>
      <c r="E554">
        <v>3.3</v>
      </c>
      <c r="F554" t="s">
        <v>84</v>
      </c>
      <c r="G554" t="s">
        <v>85</v>
      </c>
      <c r="H554" t="s">
        <v>85</v>
      </c>
      <c r="I554" t="s">
        <v>30</v>
      </c>
      <c r="J554">
        <v>2014</v>
      </c>
      <c r="K554" t="s">
        <v>86</v>
      </c>
      <c r="L554" t="s">
        <v>32</v>
      </c>
      <c r="M554" t="s">
        <v>33</v>
      </c>
      <c r="N554" t="s">
        <v>50</v>
      </c>
      <c r="O554">
        <v>-1</v>
      </c>
    </row>
    <row r="555" spans="1:15" x14ac:dyDescent="0.2">
      <c r="A555">
        <v>553</v>
      </c>
      <c r="B555" t="s">
        <v>1845</v>
      </c>
      <c r="C555">
        <v>-1</v>
      </c>
      <c r="D555" t="s">
        <v>1846</v>
      </c>
      <c r="E555">
        <v>3.4</v>
      </c>
      <c r="F555" t="s">
        <v>1847</v>
      </c>
      <c r="G555" t="s">
        <v>245</v>
      </c>
      <c r="H555" t="s">
        <v>77</v>
      </c>
      <c r="I555" t="s">
        <v>46</v>
      </c>
      <c r="J555">
        <v>2001</v>
      </c>
      <c r="K555" t="s">
        <v>21</v>
      </c>
      <c r="L555" t="s">
        <v>230</v>
      </c>
      <c r="M555" t="s">
        <v>91</v>
      </c>
      <c r="N555" t="s">
        <v>23</v>
      </c>
      <c r="O555" t="s">
        <v>1848</v>
      </c>
    </row>
    <row r="556" spans="1:15" x14ac:dyDescent="0.2">
      <c r="A556">
        <v>554</v>
      </c>
      <c r="B556" t="s">
        <v>14</v>
      </c>
      <c r="C556" t="s">
        <v>1849</v>
      </c>
      <c r="D556" t="s">
        <v>1850</v>
      </c>
      <c r="E556">
        <v>2.7</v>
      </c>
      <c r="F556" t="s">
        <v>1851</v>
      </c>
      <c r="G556" t="s">
        <v>1852</v>
      </c>
      <c r="H556" t="s">
        <v>1181</v>
      </c>
      <c r="I556" t="s">
        <v>30</v>
      </c>
      <c r="J556">
        <v>2007</v>
      </c>
      <c r="K556" t="s">
        <v>65</v>
      </c>
      <c r="L556" t="s">
        <v>230</v>
      </c>
      <c r="M556" t="s">
        <v>91</v>
      </c>
      <c r="N556" t="s">
        <v>58</v>
      </c>
      <c r="O556">
        <v>-1</v>
      </c>
    </row>
    <row r="557" spans="1:15" x14ac:dyDescent="0.2">
      <c r="A557">
        <v>555</v>
      </c>
      <c r="B557" t="s">
        <v>14</v>
      </c>
      <c r="C557" t="s">
        <v>1853</v>
      </c>
      <c r="D557" t="s">
        <v>1854</v>
      </c>
      <c r="E557">
        <v>3.4</v>
      </c>
      <c r="F557" t="s">
        <v>1855</v>
      </c>
      <c r="G557" t="s">
        <v>373</v>
      </c>
      <c r="H557" t="s">
        <v>373</v>
      </c>
      <c r="I557" t="s">
        <v>20</v>
      </c>
      <c r="J557">
        <v>2008</v>
      </c>
      <c r="K557" t="s">
        <v>21</v>
      </c>
      <c r="L557" t="s">
        <v>90</v>
      </c>
      <c r="M557" t="s">
        <v>91</v>
      </c>
      <c r="N557" t="s">
        <v>58</v>
      </c>
      <c r="O557">
        <v>-1</v>
      </c>
    </row>
    <row r="558" spans="1:15" x14ac:dyDescent="0.2">
      <c r="A558">
        <v>556</v>
      </c>
      <c r="B558" t="s">
        <v>14</v>
      </c>
      <c r="C558" t="s">
        <v>1856</v>
      </c>
      <c r="D558" t="s">
        <v>1857</v>
      </c>
      <c r="E558">
        <v>4.7</v>
      </c>
      <c r="F558" t="s">
        <v>1858</v>
      </c>
      <c r="G558" t="s">
        <v>652</v>
      </c>
      <c r="H558" t="s">
        <v>652</v>
      </c>
      <c r="I558" t="s">
        <v>56</v>
      </c>
      <c r="J558">
        <v>2010</v>
      </c>
      <c r="K558" t="s">
        <v>21</v>
      </c>
      <c r="L558" t="s">
        <v>235</v>
      </c>
      <c r="M558" t="s">
        <v>91</v>
      </c>
      <c r="N558" t="s">
        <v>58</v>
      </c>
      <c r="O558">
        <v>-1</v>
      </c>
    </row>
    <row r="559" spans="1:15" x14ac:dyDescent="0.2">
      <c r="A559">
        <v>557</v>
      </c>
      <c r="B559" t="s">
        <v>14</v>
      </c>
      <c r="C559" t="s">
        <v>1859</v>
      </c>
      <c r="D559" t="s">
        <v>1860</v>
      </c>
      <c r="E559">
        <v>2.8</v>
      </c>
      <c r="F559" t="s">
        <v>1861</v>
      </c>
      <c r="G559" t="s">
        <v>1862</v>
      </c>
      <c r="H559" t="s">
        <v>1862</v>
      </c>
      <c r="I559" t="s">
        <v>46</v>
      </c>
      <c r="J559">
        <v>1976</v>
      </c>
      <c r="K559" t="s">
        <v>65</v>
      </c>
      <c r="L559" t="s">
        <v>428</v>
      </c>
      <c r="M559" t="s">
        <v>40</v>
      </c>
      <c r="N559" t="s">
        <v>67</v>
      </c>
      <c r="O559">
        <v>-1</v>
      </c>
    </row>
    <row r="560" spans="1:15" x14ac:dyDescent="0.2">
      <c r="A560">
        <v>558</v>
      </c>
      <c r="B560" t="s">
        <v>14</v>
      </c>
      <c r="C560" t="s">
        <v>1863</v>
      </c>
      <c r="D560" t="s">
        <v>1864</v>
      </c>
      <c r="E560">
        <v>3.5</v>
      </c>
      <c r="F560" t="s">
        <v>1865</v>
      </c>
      <c r="G560" t="s">
        <v>55</v>
      </c>
      <c r="H560" t="s">
        <v>96</v>
      </c>
      <c r="I560" t="s">
        <v>46</v>
      </c>
      <c r="J560">
        <v>1992</v>
      </c>
      <c r="K560" t="s">
        <v>131</v>
      </c>
      <c r="L560" t="s">
        <v>680</v>
      </c>
      <c r="M560" t="s">
        <v>133</v>
      </c>
      <c r="N560" t="s">
        <v>50</v>
      </c>
      <c r="O560" t="s">
        <v>1866</v>
      </c>
    </row>
    <row r="561" spans="1:15" x14ac:dyDescent="0.2">
      <c r="A561">
        <v>559</v>
      </c>
      <c r="B561" t="s">
        <v>998</v>
      </c>
      <c r="C561">
        <v>-1</v>
      </c>
      <c r="D561" t="s">
        <v>999</v>
      </c>
      <c r="E561">
        <v>3.8</v>
      </c>
      <c r="F561" t="s">
        <v>737</v>
      </c>
      <c r="G561" t="s">
        <v>738</v>
      </c>
      <c r="H561" t="s">
        <v>632</v>
      </c>
      <c r="I561" t="s">
        <v>46</v>
      </c>
      <c r="J561">
        <v>1997</v>
      </c>
      <c r="K561" t="s">
        <v>65</v>
      </c>
      <c r="L561" t="s">
        <v>124</v>
      </c>
      <c r="M561" t="s">
        <v>124</v>
      </c>
      <c r="N561" t="s">
        <v>50</v>
      </c>
      <c r="O561" t="s">
        <v>739</v>
      </c>
    </row>
    <row r="562" spans="1:15" x14ac:dyDescent="0.2">
      <c r="A562">
        <v>560</v>
      </c>
      <c r="B562" t="s">
        <v>247</v>
      </c>
      <c r="C562" t="s">
        <v>1867</v>
      </c>
      <c r="D562" t="s">
        <v>1868</v>
      </c>
      <c r="E562">
        <v>3.2</v>
      </c>
      <c r="F562" t="s">
        <v>408</v>
      </c>
      <c r="G562" t="s">
        <v>1869</v>
      </c>
      <c r="H562" t="s">
        <v>410</v>
      </c>
      <c r="I562" t="s">
        <v>263</v>
      </c>
      <c r="J562">
        <v>-1</v>
      </c>
      <c r="K562" t="s">
        <v>21</v>
      </c>
      <c r="L562" t="s">
        <v>320</v>
      </c>
      <c r="M562" t="s">
        <v>40</v>
      </c>
      <c r="N562" t="s">
        <v>411</v>
      </c>
      <c r="O562">
        <v>-1</v>
      </c>
    </row>
    <row r="563" spans="1:15" x14ac:dyDescent="0.2">
      <c r="A563">
        <v>561</v>
      </c>
      <c r="B563" t="s">
        <v>1008</v>
      </c>
      <c r="C563" t="s">
        <v>1009</v>
      </c>
      <c r="D563" t="s">
        <v>1010</v>
      </c>
      <c r="E563">
        <v>4.4000000000000004</v>
      </c>
      <c r="F563" t="s">
        <v>896</v>
      </c>
      <c r="G563" t="s">
        <v>122</v>
      </c>
      <c r="H563" t="s">
        <v>122</v>
      </c>
      <c r="I563" t="s">
        <v>64</v>
      </c>
      <c r="J563">
        <v>2013</v>
      </c>
      <c r="K563" t="s">
        <v>65</v>
      </c>
      <c r="L563" t="s">
        <v>124</v>
      </c>
      <c r="M563" t="s">
        <v>124</v>
      </c>
      <c r="N563" t="s">
        <v>41</v>
      </c>
      <c r="O563">
        <v>-1</v>
      </c>
    </row>
    <row r="564" spans="1:15" x14ac:dyDescent="0.2">
      <c r="A564">
        <v>562</v>
      </c>
      <c r="B564" t="s">
        <v>14</v>
      </c>
      <c r="C564" t="s">
        <v>1411</v>
      </c>
      <c r="D564" t="s">
        <v>1412</v>
      </c>
      <c r="E564">
        <v>3.3</v>
      </c>
      <c r="F564" t="s">
        <v>1413</v>
      </c>
      <c r="G564" t="s">
        <v>96</v>
      </c>
      <c r="H564" t="s">
        <v>96</v>
      </c>
      <c r="I564" t="s">
        <v>64</v>
      </c>
      <c r="J564">
        <v>2008</v>
      </c>
      <c r="K564" t="s">
        <v>21</v>
      </c>
      <c r="L564" t="s">
        <v>57</v>
      </c>
      <c r="M564" t="s">
        <v>40</v>
      </c>
      <c r="N564" t="s">
        <v>58</v>
      </c>
      <c r="O564">
        <v>-1</v>
      </c>
    </row>
    <row r="565" spans="1:15" x14ac:dyDescent="0.2">
      <c r="A565">
        <v>563</v>
      </c>
      <c r="B565" t="s">
        <v>1003</v>
      </c>
      <c r="C565" t="s">
        <v>1004</v>
      </c>
      <c r="D565" t="s">
        <v>1005</v>
      </c>
      <c r="E565">
        <v>4</v>
      </c>
      <c r="F565" t="s">
        <v>1006</v>
      </c>
      <c r="G565" t="s">
        <v>1007</v>
      </c>
      <c r="H565" t="s">
        <v>1007</v>
      </c>
      <c r="I565" t="s">
        <v>56</v>
      </c>
      <c r="J565">
        <v>2002</v>
      </c>
      <c r="K565" t="s">
        <v>21</v>
      </c>
      <c r="L565" t="s">
        <v>235</v>
      </c>
      <c r="M565" t="s">
        <v>91</v>
      </c>
      <c r="N565" t="s">
        <v>411</v>
      </c>
      <c r="O565">
        <v>-1</v>
      </c>
    </row>
    <row r="566" spans="1:15" x14ac:dyDescent="0.2">
      <c r="A566">
        <v>564</v>
      </c>
      <c r="B566" t="s">
        <v>14</v>
      </c>
      <c r="C566">
        <v>-1</v>
      </c>
      <c r="D566" t="s">
        <v>1408</v>
      </c>
      <c r="E566">
        <v>3.6</v>
      </c>
      <c r="F566" t="s">
        <v>1409</v>
      </c>
      <c r="G566" t="s">
        <v>96</v>
      </c>
      <c r="H566" t="s">
        <v>1410</v>
      </c>
      <c r="I566" t="s">
        <v>46</v>
      </c>
      <c r="J566">
        <v>2016</v>
      </c>
      <c r="K566" t="s">
        <v>47</v>
      </c>
      <c r="L566" t="s">
        <v>543</v>
      </c>
      <c r="M566" t="s">
        <v>47</v>
      </c>
      <c r="N566" t="s">
        <v>58</v>
      </c>
      <c r="O566">
        <v>-1</v>
      </c>
    </row>
    <row r="567" spans="1:15" x14ac:dyDescent="0.2">
      <c r="A567">
        <v>565</v>
      </c>
      <c r="B567" t="s">
        <v>1414</v>
      </c>
      <c r="C567" t="s">
        <v>1415</v>
      </c>
      <c r="D567" t="s">
        <v>1416</v>
      </c>
      <c r="E567">
        <v>3.4</v>
      </c>
      <c r="F567" t="s">
        <v>1417</v>
      </c>
      <c r="G567" t="s">
        <v>1418</v>
      </c>
      <c r="H567" t="s">
        <v>1418</v>
      </c>
      <c r="I567" t="s">
        <v>64</v>
      </c>
      <c r="J567">
        <v>1991</v>
      </c>
      <c r="K567" t="s">
        <v>65</v>
      </c>
      <c r="L567" t="s">
        <v>1419</v>
      </c>
      <c r="M567" t="s">
        <v>220</v>
      </c>
      <c r="N567" t="s">
        <v>23</v>
      </c>
      <c r="O567">
        <v>-1</v>
      </c>
    </row>
    <row r="568" spans="1:15" x14ac:dyDescent="0.2">
      <c r="A568">
        <v>566</v>
      </c>
      <c r="B568" t="s">
        <v>1422</v>
      </c>
      <c r="C568" t="s">
        <v>1423</v>
      </c>
      <c r="D568" t="s">
        <v>1424</v>
      </c>
      <c r="E568">
        <v>3.8</v>
      </c>
      <c r="F568" t="s">
        <v>1425</v>
      </c>
      <c r="G568" t="s">
        <v>953</v>
      </c>
      <c r="H568" t="s">
        <v>1426</v>
      </c>
      <c r="I568" t="s">
        <v>20</v>
      </c>
      <c r="J568">
        <v>2010</v>
      </c>
      <c r="K568" t="s">
        <v>21</v>
      </c>
      <c r="L568" t="s">
        <v>235</v>
      </c>
      <c r="M568" t="s">
        <v>91</v>
      </c>
      <c r="N568" t="s">
        <v>58</v>
      </c>
      <c r="O568" t="s">
        <v>1427</v>
      </c>
    </row>
    <row r="569" spans="1:15" x14ac:dyDescent="0.2">
      <c r="A569">
        <v>567</v>
      </c>
      <c r="B569" t="s">
        <v>1428</v>
      </c>
      <c r="C569" t="s">
        <v>1429</v>
      </c>
      <c r="D569" t="s">
        <v>1430</v>
      </c>
      <c r="E569">
        <v>3.5</v>
      </c>
      <c r="F569" t="s">
        <v>1431</v>
      </c>
      <c r="G569" t="s">
        <v>287</v>
      </c>
      <c r="H569" t="s">
        <v>287</v>
      </c>
      <c r="I569" t="s">
        <v>46</v>
      </c>
      <c r="J569">
        <v>2007</v>
      </c>
      <c r="K569" t="s">
        <v>21</v>
      </c>
      <c r="L569" t="s">
        <v>105</v>
      </c>
      <c r="M569" t="s">
        <v>40</v>
      </c>
      <c r="N569" t="s">
        <v>58</v>
      </c>
      <c r="O569">
        <v>-1</v>
      </c>
    </row>
    <row r="570" spans="1:15" x14ac:dyDescent="0.2">
      <c r="A570">
        <v>568</v>
      </c>
      <c r="B570" t="s">
        <v>247</v>
      </c>
      <c r="C570" t="s">
        <v>1420</v>
      </c>
      <c r="D570" t="s">
        <v>1421</v>
      </c>
      <c r="E570">
        <v>4.4000000000000004</v>
      </c>
      <c r="F570" t="s">
        <v>420</v>
      </c>
      <c r="G570" t="s">
        <v>103</v>
      </c>
      <c r="H570" t="s">
        <v>422</v>
      </c>
      <c r="I570" t="s">
        <v>263</v>
      </c>
      <c r="J570">
        <v>2015</v>
      </c>
      <c r="K570" t="s">
        <v>21</v>
      </c>
      <c r="L570" t="s">
        <v>145</v>
      </c>
      <c r="M570" t="s">
        <v>91</v>
      </c>
      <c r="N570" t="s">
        <v>58</v>
      </c>
      <c r="O570">
        <v>-1</v>
      </c>
    </row>
    <row r="571" spans="1:15" x14ac:dyDescent="0.2">
      <c r="A571">
        <v>569</v>
      </c>
      <c r="B571" t="s">
        <v>1011</v>
      </c>
      <c r="C571">
        <v>-1</v>
      </c>
      <c r="D571" t="s">
        <v>1012</v>
      </c>
      <c r="E571">
        <v>4.2</v>
      </c>
      <c r="F571" t="s">
        <v>776</v>
      </c>
      <c r="G571" t="s">
        <v>777</v>
      </c>
      <c r="H571" t="s">
        <v>778</v>
      </c>
      <c r="I571" t="s">
        <v>30</v>
      </c>
      <c r="J571">
        <v>-1</v>
      </c>
      <c r="K571" t="s">
        <v>154</v>
      </c>
      <c r="L571" t="s">
        <v>779</v>
      </c>
      <c r="M571" t="s">
        <v>780</v>
      </c>
      <c r="N571" t="s">
        <v>58</v>
      </c>
      <c r="O571">
        <v>-1</v>
      </c>
    </row>
    <row r="572" spans="1:15" x14ac:dyDescent="0.2">
      <c r="A572">
        <v>570</v>
      </c>
      <c r="B572" t="s">
        <v>1422</v>
      </c>
      <c r="C572" t="s">
        <v>1870</v>
      </c>
      <c r="D572" t="s">
        <v>1871</v>
      </c>
      <c r="E572">
        <v>3.7</v>
      </c>
      <c r="F572" t="s">
        <v>1872</v>
      </c>
      <c r="G572" t="s">
        <v>144</v>
      </c>
      <c r="H572" t="s">
        <v>144</v>
      </c>
      <c r="I572" t="s">
        <v>46</v>
      </c>
      <c r="J572">
        <v>1988</v>
      </c>
      <c r="K572" t="s">
        <v>131</v>
      </c>
      <c r="L572" t="s">
        <v>235</v>
      </c>
      <c r="M572" t="s">
        <v>91</v>
      </c>
      <c r="N572" t="s">
        <v>23</v>
      </c>
      <c r="O572" t="s">
        <v>1873</v>
      </c>
    </row>
    <row r="573" spans="1:15" x14ac:dyDescent="0.2">
      <c r="A573">
        <v>571</v>
      </c>
      <c r="B573" t="s">
        <v>14</v>
      </c>
      <c r="C573">
        <v>-1</v>
      </c>
      <c r="D573" t="s">
        <v>1874</v>
      </c>
      <c r="E573">
        <v>3.9</v>
      </c>
      <c r="F573" t="s">
        <v>1875</v>
      </c>
      <c r="G573" t="s">
        <v>612</v>
      </c>
      <c r="H573" t="s">
        <v>77</v>
      </c>
      <c r="I573" t="s">
        <v>20</v>
      </c>
      <c r="J573">
        <v>-1</v>
      </c>
      <c r="K573" t="s">
        <v>21</v>
      </c>
      <c r="L573" t="s">
        <v>230</v>
      </c>
      <c r="M573" t="s">
        <v>91</v>
      </c>
      <c r="N573" t="s">
        <v>80</v>
      </c>
      <c r="O573">
        <v>-1</v>
      </c>
    </row>
    <row r="574" spans="1:15" x14ac:dyDescent="0.2">
      <c r="A574">
        <v>572</v>
      </c>
      <c r="B574" t="s">
        <v>14</v>
      </c>
      <c r="C574" t="s">
        <v>1876</v>
      </c>
      <c r="D574" t="s">
        <v>238</v>
      </c>
      <c r="E574">
        <v>4.7</v>
      </c>
      <c r="F574" t="s">
        <v>239</v>
      </c>
      <c r="G574" t="s">
        <v>483</v>
      </c>
      <c r="H574" t="s">
        <v>240</v>
      </c>
      <c r="I574" t="s">
        <v>64</v>
      </c>
      <c r="J574">
        <v>2010</v>
      </c>
      <c r="K574" t="s">
        <v>21</v>
      </c>
      <c r="L574" t="s">
        <v>22</v>
      </c>
      <c r="M574" t="s">
        <v>22</v>
      </c>
      <c r="N574" t="s">
        <v>41</v>
      </c>
      <c r="O574">
        <v>-1</v>
      </c>
    </row>
    <row r="575" spans="1:15" x14ac:dyDescent="0.2">
      <c r="A575">
        <v>573</v>
      </c>
      <c r="B575" t="s">
        <v>14</v>
      </c>
      <c r="C575" t="s">
        <v>347</v>
      </c>
      <c r="D575" t="s">
        <v>348</v>
      </c>
      <c r="E575">
        <v>4.0999999999999996</v>
      </c>
      <c r="F575" t="s">
        <v>349</v>
      </c>
      <c r="G575" t="s">
        <v>350</v>
      </c>
      <c r="H575" t="s">
        <v>350</v>
      </c>
      <c r="I575" t="s">
        <v>20</v>
      </c>
      <c r="J575">
        <v>2012</v>
      </c>
      <c r="K575" t="s">
        <v>21</v>
      </c>
      <c r="L575" t="s">
        <v>145</v>
      </c>
      <c r="M575" t="s">
        <v>91</v>
      </c>
      <c r="N575" t="s">
        <v>58</v>
      </c>
      <c r="O575" t="s">
        <v>351</v>
      </c>
    </row>
    <row r="576" spans="1:15" x14ac:dyDescent="0.2">
      <c r="A576">
        <v>574</v>
      </c>
      <c r="B576" t="s">
        <v>14</v>
      </c>
      <c r="C576">
        <v>-1</v>
      </c>
      <c r="D576" t="s">
        <v>1877</v>
      </c>
      <c r="E576">
        <v>3.9</v>
      </c>
      <c r="F576" t="s">
        <v>1878</v>
      </c>
      <c r="G576" t="s">
        <v>1879</v>
      </c>
      <c r="H576" t="s">
        <v>1880</v>
      </c>
      <c r="I576" t="s">
        <v>46</v>
      </c>
      <c r="J576">
        <v>1996</v>
      </c>
      <c r="K576" t="s">
        <v>21</v>
      </c>
      <c r="L576" t="s">
        <v>235</v>
      </c>
      <c r="M576" t="s">
        <v>91</v>
      </c>
      <c r="N576" t="s">
        <v>41</v>
      </c>
      <c r="O576" t="s">
        <v>1881</v>
      </c>
    </row>
    <row r="577" spans="1:15" x14ac:dyDescent="0.2">
      <c r="A577">
        <v>575</v>
      </c>
      <c r="B577" t="s">
        <v>14</v>
      </c>
      <c r="C577" t="s">
        <v>1882</v>
      </c>
      <c r="D577" t="s">
        <v>1883</v>
      </c>
      <c r="E577">
        <v>4</v>
      </c>
      <c r="F577" t="s">
        <v>1884</v>
      </c>
      <c r="G577" t="s">
        <v>350</v>
      </c>
      <c r="H577" t="s">
        <v>1885</v>
      </c>
      <c r="I577" t="s">
        <v>263</v>
      </c>
      <c r="J577">
        <v>-1</v>
      </c>
      <c r="K577" t="s">
        <v>21</v>
      </c>
      <c r="L577" t="s">
        <v>1886</v>
      </c>
      <c r="M577" t="s">
        <v>1887</v>
      </c>
      <c r="N577" t="s">
        <v>264</v>
      </c>
      <c r="O577">
        <v>-1</v>
      </c>
    </row>
    <row r="578" spans="1:15" x14ac:dyDescent="0.2">
      <c r="A578">
        <v>576</v>
      </c>
      <c r="B578" t="s">
        <v>241</v>
      </c>
      <c r="C578" t="s">
        <v>1432</v>
      </c>
      <c r="D578" t="s">
        <v>1433</v>
      </c>
      <c r="E578">
        <v>3.5</v>
      </c>
      <c r="F578" t="s">
        <v>1434</v>
      </c>
      <c r="G578" t="s">
        <v>590</v>
      </c>
      <c r="H578" t="s">
        <v>590</v>
      </c>
      <c r="I578" t="s">
        <v>46</v>
      </c>
      <c r="J578">
        <v>2017</v>
      </c>
      <c r="K578" t="s">
        <v>65</v>
      </c>
      <c r="L578" t="s">
        <v>155</v>
      </c>
      <c r="M578" t="s">
        <v>156</v>
      </c>
      <c r="N578" t="s">
        <v>58</v>
      </c>
      <c r="O578">
        <v>-1</v>
      </c>
    </row>
    <row r="579" spans="1:15" x14ac:dyDescent="0.2">
      <c r="A579">
        <v>577</v>
      </c>
      <c r="B579" t="s">
        <v>14</v>
      </c>
      <c r="C579" t="s">
        <v>352</v>
      </c>
      <c r="D579" t="s">
        <v>1888</v>
      </c>
      <c r="E579">
        <v>2.5</v>
      </c>
      <c r="F579" t="s">
        <v>1889</v>
      </c>
      <c r="G579" t="s">
        <v>1890</v>
      </c>
      <c r="H579" t="s">
        <v>1890</v>
      </c>
      <c r="I579" t="s">
        <v>263</v>
      </c>
      <c r="J579">
        <v>-1</v>
      </c>
      <c r="K579" t="s">
        <v>21</v>
      </c>
      <c r="L579" t="s">
        <v>124</v>
      </c>
      <c r="M579" t="s">
        <v>124</v>
      </c>
      <c r="N579" t="s">
        <v>58</v>
      </c>
      <c r="O579" t="s">
        <v>1891</v>
      </c>
    </row>
    <row r="580" spans="1:15" x14ac:dyDescent="0.2">
      <c r="A580">
        <v>578</v>
      </c>
      <c r="B580" t="s">
        <v>14</v>
      </c>
      <c r="C580" t="s">
        <v>1892</v>
      </c>
      <c r="D580" t="s">
        <v>1893</v>
      </c>
      <c r="E580">
        <v>3.9</v>
      </c>
      <c r="F580" t="s">
        <v>1894</v>
      </c>
      <c r="G580" t="s">
        <v>96</v>
      </c>
      <c r="H580" t="s">
        <v>29</v>
      </c>
      <c r="I580" t="s">
        <v>263</v>
      </c>
      <c r="J580">
        <v>-1</v>
      </c>
      <c r="K580" t="s">
        <v>21</v>
      </c>
      <c r="L580" t="s">
        <v>230</v>
      </c>
      <c r="M580" t="s">
        <v>91</v>
      </c>
      <c r="N580" t="s">
        <v>264</v>
      </c>
      <c r="O580">
        <v>-1</v>
      </c>
    </row>
    <row r="581" spans="1:15" x14ac:dyDescent="0.2">
      <c r="A581">
        <v>579</v>
      </c>
      <c r="B581" t="s">
        <v>14</v>
      </c>
      <c r="C581" t="s">
        <v>1895</v>
      </c>
      <c r="D581" t="s">
        <v>1896</v>
      </c>
      <c r="E581">
        <v>3.4</v>
      </c>
      <c r="F581" t="s">
        <v>1897</v>
      </c>
      <c r="G581" t="s">
        <v>1830</v>
      </c>
      <c r="H581" t="s">
        <v>438</v>
      </c>
      <c r="I581" t="s">
        <v>30</v>
      </c>
      <c r="J581">
        <v>1969</v>
      </c>
      <c r="K581" t="s">
        <v>65</v>
      </c>
      <c r="L581" t="s">
        <v>22</v>
      </c>
      <c r="M581" t="s">
        <v>22</v>
      </c>
      <c r="N581" t="s">
        <v>113</v>
      </c>
      <c r="O581">
        <v>-1</v>
      </c>
    </row>
    <row r="582" spans="1:15" x14ac:dyDescent="0.2">
      <c r="A582">
        <v>580</v>
      </c>
      <c r="B582" t="s">
        <v>1898</v>
      </c>
      <c r="C582" t="s">
        <v>1899</v>
      </c>
      <c r="D582" t="s">
        <v>1900</v>
      </c>
      <c r="E582">
        <v>3.6</v>
      </c>
      <c r="F582" t="s">
        <v>1901</v>
      </c>
      <c r="G582" t="s">
        <v>55</v>
      </c>
      <c r="H582" t="s">
        <v>1902</v>
      </c>
      <c r="I582" t="s">
        <v>30</v>
      </c>
      <c r="J582">
        <v>1935</v>
      </c>
      <c r="K582" t="s">
        <v>131</v>
      </c>
      <c r="L582" t="s">
        <v>1903</v>
      </c>
      <c r="M582" t="s">
        <v>185</v>
      </c>
      <c r="N582" t="s">
        <v>34</v>
      </c>
      <c r="O582" t="s">
        <v>1904</v>
      </c>
    </row>
    <row r="583" spans="1:15" x14ac:dyDescent="0.2">
      <c r="A583">
        <v>581</v>
      </c>
      <c r="B583" t="s">
        <v>115</v>
      </c>
      <c r="C583">
        <v>-1</v>
      </c>
      <c r="D583" t="s">
        <v>1435</v>
      </c>
      <c r="E583">
        <v>4.4000000000000004</v>
      </c>
      <c r="F583" t="s">
        <v>1015</v>
      </c>
      <c r="G583" t="s">
        <v>1436</v>
      </c>
      <c r="H583" t="s">
        <v>1016</v>
      </c>
      <c r="I583" t="s">
        <v>56</v>
      </c>
      <c r="J583">
        <v>2010</v>
      </c>
      <c r="K583" t="s">
        <v>21</v>
      </c>
      <c r="L583" t="s">
        <v>320</v>
      </c>
      <c r="M583" t="s">
        <v>40</v>
      </c>
      <c r="N583" t="s">
        <v>80</v>
      </c>
      <c r="O583">
        <v>-1</v>
      </c>
    </row>
    <row r="584" spans="1:15" x14ac:dyDescent="0.2">
      <c r="A584">
        <v>582</v>
      </c>
      <c r="B584" t="s">
        <v>14</v>
      </c>
      <c r="C584" t="s">
        <v>1905</v>
      </c>
      <c r="D584" t="s">
        <v>1906</v>
      </c>
      <c r="E584">
        <v>3.5</v>
      </c>
      <c r="F584" t="s">
        <v>1907</v>
      </c>
      <c r="G584" t="s">
        <v>55</v>
      </c>
      <c r="H584" t="s">
        <v>319</v>
      </c>
      <c r="I584" t="s">
        <v>30</v>
      </c>
      <c r="J584">
        <v>2016</v>
      </c>
      <c r="K584" t="s">
        <v>65</v>
      </c>
      <c r="L584" t="s">
        <v>79</v>
      </c>
      <c r="M584" t="s">
        <v>40</v>
      </c>
      <c r="N584" t="s">
        <v>34</v>
      </c>
      <c r="O584" t="s">
        <v>1908</v>
      </c>
    </row>
    <row r="585" spans="1:15" x14ac:dyDescent="0.2">
      <c r="A585">
        <v>583</v>
      </c>
      <c r="B585" t="s">
        <v>14</v>
      </c>
      <c r="C585" t="s">
        <v>1712</v>
      </c>
      <c r="D585" t="s">
        <v>1909</v>
      </c>
      <c r="E585">
        <v>-1</v>
      </c>
      <c r="F585" t="s">
        <v>1910</v>
      </c>
      <c r="G585" t="s">
        <v>55</v>
      </c>
      <c r="H585" t="s">
        <v>1911</v>
      </c>
      <c r="I585" t="s">
        <v>289</v>
      </c>
      <c r="J585">
        <v>-1</v>
      </c>
      <c r="K585" t="s">
        <v>21</v>
      </c>
      <c r="L585">
        <v>-1</v>
      </c>
      <c r="M585">
        <v>-1</v>
      </c>
      <c r="N585" t="s">
        <v>58</v>
      </c>
      <c r="O585">
        <v>-1</v>
      </c>
    </row>
    <row r="586" spans="1:15" x14ac:dyDescent="0.2">
      <c r="A586">
        <v>584</v>
      </c>
      <c r="B586" t="s">
        <v>1437</v>
      </c>
      <c r="C586">
        <v>-1</v>
      </c>
      <c r="D586" t="s">
        <v>1438</v>
      </c>
      <c r="E586">
        <v>-1</v>
      </c>
      <c r="F586" t="s">
        <v>1439</v>
      </c>
      <c r="G586" t="s">
        <v>122</v>
      </c>
      <c r="H586">
        <v>-1</v>
      </c>
      <c r="I586">
        <v>-1</v>
      </c>
      <c r="J586">
        <v>-1</v>
      </c>
      <c r="K586">
        <v>-1</v>
      </c>
      <c r="L586">
        <v>-1</v>
      </c>
      <c r="M586">
        <v>-1</v>
      </c>
      <c r="N586">
        <v>-1</v>
      </c>
      <c r="O586">
        <v>-1</v>
      </c>
    </row>
    <row r="587" spans="1:15" x14ac:dyDescent="0.2">
      <c r="A587">
        <v>585</v>
      </c>
      <c r="B587" t="s">
        <v>1440</v>
      </c>
      <c r="C587" t="s">
        <v>1441</v>
      </c>
      <c r="D587" t="s">
        <v>1442</v>
      </c>
      <c r="E587">
        <v>2.9</v>
      </c>
      <c r="F587" t="s">
        <v>54</v>
      </c>
      <c r="G587" t="s">
        <v>77</v>
      </c>
      <c r="H587" t="s">
        <v>55</v>
      </c>
      <c r="I587" t="s">
        <v>56</v>
      </c>
      <c r="J587">
        <v>1998</v>
      </c>
      <c r="K587" t="s">
        <v>21</v>
      </c>
      <c r="L587" t="s">
        <v>57</v>
      </c>
      <c r="M587" t="s">
        <v>40</v>
      </c>
      <c r="N587" t="s">
        <v>58</v>
      </c>
      <c r="O587" t="s">
        <v>59</v>
      </c>
    </row>
    <row r="588" spans="1:15" x14ac:dyDescent="0.2">
      <c r="A588">
        <v>586</v>
      </c>
      <c r="B588" t="s">
        <v>14</v>
      </c>
      <c r="C588" t="s">
        <v>1527</v>
      </c>
      <c r="D588" t="s">
        <v>1912</v>
      </c>
      <c r="E588">
        <v>3.5</v>
      </c>
      <c r="F588" t="s">
        <v>1913</v>
      </c>
      <c r="G588" t="s">
        <v>295</v>
      </c>
      <c r="H588" t="s">
        <v>1914</v>
      </c>
      <c r="I588" t="s">
        <v>56</v>
      </c>
      <c r="J588">
        <v>-1</v>
      </c>
      <c r="K588" t="s">
        <v>21</v>
      </c>
      <c r="L588" t="s">
        <v>1915</v>
      </c>
      <c r="M588" t="s">
        <v>1916</v>
      </c>
      <c r="N588" t="s">
        <v>411</v>
      </c>
      <c r="O588">
        <v>-1</v>
      </c>
    </row>
    <row r="589" spans="1:15" x14ac:dyDescent="0.2">
      <c r="A589">
        <v>587</v>
      </c>
      <c r="B589" t="s">
        <v>14</v>
      </c>
      <c r="C589" t="s">
        <v>1917</v>
      </c>
      <c r="D589" t="s">
        <v>1918</v>
      </c>
      <c r="E589">
        <v>4.8</v>
      </c>
      <c r="F589" t="s">
        <v>1919</v>
      </c>
      <c r="G589" t="s">
        <v>55</v>
      </c>
      <c r="H589" t="s">
        <v>1920</v>
      </c>
      <c r="I589" t="s">
        <v>263</v>
      </c>
      <c r="J589">
        <v>2011</v>
      </c>
      <c r="K589" t="s">
        <v>21</v>
      </c>
      <c r="L589" t="s">
        <v>230</v>
      </c>
      <c r="M589" t="s">
        <v>91</v>
      </c>
      <c r="N589" t="s">
        <v>58</v>
      </c>
      <c r="O589">
        <v>-1</v>
      </c>
    </row>
    <row r="590" spans="1:15" x14ac:dyDescent="0.2">
      <c r="A590">
        <v>588</v>
      </c>
      <c r="B590" t="s">
        <v>14</v>
      </c>
      <c r="C590" t="s">
        <v>1921</v>
      </c>
      <c r="D590" t="s">
        <v>1922</v>
      </c>
      <c r="E590">
        <v>4</v>
      </c>
      <c r="F590" t="s">
        <v>1923</v>
      </c>
      <c r="G590" t="s">
        <v>55</v>
      </c>
      <c r="H590" t="s">
        <v>55</v>
      </c>
      <c r="I590" t="s">
        <v>64</v>
      </c>
      <c r="J590">
        <v>2007</v>
      </c>
      <c r="K590" t="s">
        <v>21</v>
      </c>
      <c r="L590" t="s">
        <v>959</v>
      </c>
      <c r="M590" t="s">
        <v>73</v>
      </c>
      <c r="N590" t="s">
        <v>41</v>
      </c>
      <c r="O590" t="s">
        <v>1924</v>
      </c>
    </row>
    <row r="591" spans="1:15" x14ac:dyDescent="0.2">
      <c r="A591">
        <v>589</v>
      </c>
      <c r="B591" t="s">
        <v>14</v>
      </c>
      <c r="C591" t="s">
        <v>1925</v>
      </c>
      <c r="D591" t="s">
        <v>1926</v>
      </c>
      <c r="E591">
        <v>4.2</v>
      </c>
      <c r="F591" t="s">
        <v>1927</v>
      </c>
      <c r="G591" t="s">
        <v>1928</v>
      </c>
      <c r="H591" t="s">
        <v>1928</v>
      </c>
      <c r="I591" t="s">
        <v>64</v>
      </c>
      <c r="J591">
        <v>1885</v>
      </c>
      <c r="K591" t="s">
        <v>21</v>
      </c>
      <c r="L591" t="s">
        <v>72</v>
      </c>
      <c r="M591" t="s">
        <v>73</v>
      </c>
      <c r="N591" t="s">
        <v>23</v>
      </c>
      <c r="O591">
        <v>-1</v>
      </c>
    </row>
    <row r="592" spans="1:15" x14ac:dyDescent="0.2">
      <c r="A592">
        <v>590</v>
      </c>
      <c r="B592" t="s">
        <v>1929</v>
      </c>
      <c r="C592" t="s">
        <v>1930</v>
      </c>
      <c r="D592" t="s">
        <v>1931</v>
      </c>
      <c r="E592">
        <v>3.8</v>
      </c>
      <c r="F592" t="s">
        <v>1932</v>
      </c>
      <c r="G592" t="s">
        <v>55</v>
      </c>
      <c r="H592" t="s">
        <v>1738</v>
      </c>
      <c r="I592" t="s">
        <v>30</v>
      </c>
      <c r="J592">
        <v>1967</v>
      </c>
      <c r="K592" t="s">
        <v>65</v>
      </c>
      <c r="L592" t="s">
        <v>145</v>
      </c>
      <c r="M592" t="s">
        <v>91</v>
      </c>
      <c r="N592" t="s">
        <v>113</v>
      </c>
      <c r="O592" t="s">
        <v>1933</v>
      </c>
    </row>
    <row r="593" spans="1:15" x14ac:dyDescent="0.2">
      <c r="A593">
        <v>591</v>
      </c>
      <c r="B593" t="s">
        <v>247</v>
      </c>
      <c r="C593" t="s">
        <v>1934</v>
      </c>
      <c r="D593" t="s">
        <v>1935</v>
      </c>
      <c r="E593">
        <v>3.7</v>
      </c>
      <c r="F593" t="s">
        <v>1936</v>
      </c>
      <c r="G593" t="s">
        <v>55</v>
      </c>
      <c r="H593" t="s">
        <v>55</v>
      </c>
      <c r="I593" t="s">
        <v>64</v>
      </c>
      <c r="J593">
        <v>1914</v>
      </c>
      <c r="K593" t="s">
        <v>21</v>
      </c>
      <c r="L593" t="s">
        <v>155</v>
      </c>
      <c r="M593" t="s">
        <v>156</v>
      </c>
      <c r="N593" t="s">
        <v>41</v>
      </c>
      <c r="O593" t="s">
        <v>1937</v>
      </c>
    </row>
    <row r="594" spans="1:15" x14ac:dyDescent="0.2">
      <c r="A594">
        <v>592</v>
      </c>
      <c r="B594" t="s">
        <v>14</v>
      </c>
      <c r="C594">
        <v>-1</v>
      </c>
      <c r="D594" t="s">
        <v>1938</v>
      </c>
      <c r="E594">
        <v>4.4000000000000004</v>
      </c>
      <c r="F594" t="s">
        <v>1939</v>
      </c>
      <c r="G594" t="s">
        <v>96</v>
      </c>
      <c r="H594" t="s">
        <v>1940</v>
      </c>
      <c r="I594" t="s">
        <v>263</v>
      </c>
      <c r="J594">
        <v>-1</v>
      </c>
      <c r="K594" t="s">
        <v>21</v>
      </c>
      <c r="L594" t="s">
        <v>39</v>
      </c>
      <c r="M594" t="s">
        <v>40</v>
      </c>
      <c r="N594" t="s">
        <v>58</v>
      </c>
      <c r="O594">
        <v>-1</v>
      </c>
    </row>
    <row r="595" spans="1:15" x14ac:dyDescent="0.2">
      <c r="A595">
        <v>593</v>
      </c>
      <c r="B595" t="s">
        <v>1941</v>
      </c>
      <c r="C595">
        <v>-1</v>
      </c>
      <c r="D595" t="s">
        <v>1942</v>
      </c>
      <c r="E595">
        <v>5</v>
      </c>
      <c r="F595" t="s">
        <v>1943</v>
      </c>
      <c r="G595" t="s">
        <v>1944</v>
      </c>
      <c r="H595" t="s">
        <v>1945</v>
      </c>
      <c r="I595" t="s">
        <v>56</v>
      </c>
      <c r="J595">
        <v>2011</v>
      </c>
      <c r="K595" t="s">
        <v>21</v>
      </c>
      <c r="L595" t="s">
        <v>124</v>
      </c>
      <c r="M595" t="s">
        <v>124</v>
      </c>
      <c r="N595" t="s">
        <v>138</v>
      </c>
      <c r="O595" t="s">
        <v>1946</v>
      </c>
    </row>
    <row r="596" spans="1:15" x14ac:dyDescent="0.2">
      <c r="A596">
        <v>594</v>
      </c>
      <c r="B596" t="s">
        <v>1038</v>
      </c>
      <c r="C596" t="s">
        <v>1443</v>
      </c>
      <c r="D596" t="s">
        <v>1444</v>
      </c>
      <c r="E596">
        <v>3.9</v>
      </c>
      <c r="F596" t="s">
        <v>1445</v>
      </c>
      <c r="G596" t="s">
        <v>1446</v>
      </c>
      <c r="H596" t="s">
        <v>1446</v>
      </c>
      <c r="I596" t="s">
        <v>20</v>
      </c>
      <c r="J596">
        <v>1937</v>
      </c>
      <c r="K596" t="s">
        <v>154</v>
      </c>
      <c r="L596" t="s">
        <v>72</v>
      </c>
      <c r="M596" t="s">
        <v>73</v>
      </c>
      <c r="N596" t="s">
        <v>58</v>
      </c>
      <c r="O596" t="s">
        <v>1447</v>
      </c>
    </row>
    <row r="597" spans="1:15" x14ac:dyDescent="0.2">
      <c r="A597">
        <v>595</v>
      </c>
      <c r="B597" t="s">
        <v>14</v>
      </c>
      <c r="C597" t="s">
        <v>1947</v>
      </c>
      <c r="D597" t="s">
        <v>1948</v>
      </c>
      <c r="E597">
        <v>4.5999999999999996</v>
      </c>
      <c r="F597" t="s">
        <v>1949</v>
      </c>
      <c r="G597" t="s">
        <v>754</v>
      </c>
      <c r="H597" t="s">
        <v>1950</v>
      </c>
      <c r="I597" t="s">
        <v>56</v>
      </c>
      <c r="J597">
        <v>-1</v>
      </c>
      <c r="K597" t="s">
        <v>21</v>
      </c>
      <c r="L597" t="s">
        <v>79</v>
      </c>
      <c r="M597" t="s">
        <v>40</v>
      </c>
      <c r="N597" t="s">
        <v>411</v>
      </c>
      <c r="O597">
        <v>-1</v>
      </c>
    </row>
    <row r="598" spans="1:15" x14ac:dyDescent="0.2">
      <c r="A598">
        <v>596</v>
      </c>
      <c r="B598" t="s">
        <v>1013</v>
      </c>
      <c r="C598">
        <v>-1</v>
      </c>
      <c r="D598" t="s">
        <v>1014</v>
      </c>
      <c r="E598">
        <v>4.4000000000000004</v>
      </c>
      <c r="F598" t="s">
        <v>1015</v>
      </c>
      <c r="G598" t="s">
        <v>96</v>
      </c>
      <c r="H598" t="s">
        <v>1016</v>
      </c>
      <c r="I598" t="s">
        <v>56</v>
      </c>
      <c r="J598">
        <v>2010</v>
      </c>
      <c r="K598" t="s">
        <v>21</v>
      </c>
      <c r="L598" t="s">
        <v>320</v>
      </c>
      <c r="M598" t="s">
        <v>40</v>
      </c>
      <c r="N598" t="s">
        <v>80</v>
      </c>
      <c r="O598">
        <v>-1</v>
      </c>
    </row>
    <row r="599" spans="1:15" x14ac:dyDescent="0.2">
      <c r="A599">
        <v>597</v>
      </c>
      <c r="B599" t="s">
        <v>241</v>
      </c>
      <c r="C599" t="s">
        <v>1951</v>
      </c>
      <c r="D599" t="s">
        <v>1952</v>
      </c>
      <c r="E599">
        <v>4.3</v>
      </c>
      <c r="F599" t="s">
        <v>1953</v>
      </c>
      <c r="G599" t="s">
        <v>55</v>
      </c>
      <c r="H599" t="s">
        <v>55</v>
      </c>
      <c r="I599" t="s">
        <v>46</v>
      </c>
      <c r="J599">
        <v>1999</v>
      </c>
      <c r="K599" t="s">
        <v>65</v>
      </c>
      <c r="L599" t="s">
        <v>145</v>
      </c>
      <c r="M599" t="s">
        <v>91</v>
      </c>
      <c r="N599" t="s">
        <v>50</v>
      </c>
      <c r="O599" t="s">
        <v>1954</v>
      </c>
    </row>
    <row r="600" spans="1:15" x14ac:dyDescent="0.2">
      <c r="A600">
        <v>598</v>
      </c>
      <c r="B600" t="s">
        <v>1955</v>
      </c>
      <c r="C600">
        <v>-1</v>
      </c>
      <c r="D600" t="s">
        <v>1956</v>
      </c>
      <c r="E600">
        <v>2.9</v>
      </c>
      <c r="F600" t="s">
        <v>1957</v>
      </c>
      <c r="G600" t="s">
        <v>55</v>
      </c>
      <c r="H600" t="s">
        <v>55</v>
      </c>
      <c r="I600" t="s">
        <v>46</v>
      </c>
      <c r="J600">
        <v>1993</v>
      </c>
      <c r="K600" t="s">
        <v>154</v>
      </c>
      <c r="L600" t="s">
        <v>155</v>
      </c>
      <c r="M600" t="s">
        <v>156</v>
      </c>
      <c r="N600" t="s">
        <v>58</v>
      </c>
      <c r="O600" t="s">
        <v>1958</v>
      </c>
    </row>
    <row r="601" spans="1:15" x14ac:dyDescent="0.2">
      <c r="A601">
        <v>599</v>
      </c>
      <c r="B601" t="s">
        <v>1022</v>
      </c>
      <c r="C601" t="s">
        <v>1001</v>
      </c>
      <c r="D601" t="s">
        <v>1023</v>
      </c>
      <c r="E601">
        <v>3.3</v>
      </c>
      <c r="F601" t="s">
        <v>84</v>
      </c>
      <c r="G601" t="s">
        <v>85</v>
      </c>
      <c r="H601" t="s">
        <v>85</v>
      </c>
      <c r="I601" t="s">
        <v>30</v>
      </c>
      <c r="J601">
        <v>2014</v>
      </c>
      <c r="K601" t="s">
        <v>86</v>
      </c>
      <c r="L601" t="s">
        <v>32</v>
      </c>
      <c r="M601" t="s">
        <v>33</v>
      </c>
      <c r="N601" t="s">
        <v>50</v>
      </c>
      <c r="O601">
        <v>-1</v>
      </c>
    </row>
    <row r="602" spans="1:15" x14ac:dyDescent="0.2">
      <c r="A602">
        <v>600</v>
      </c>
      <c r="B602" t="s">
        <v>115</v>
      </c>
      <c r="C602" t="s">
        <v>1448</v>
      </c>
      <c r="D602" t="s">
        <v>1449</v>
      </c>
      <c r="E602">
        <v>3.7</v>
      </c>
      <c r="F602" t="s">
        <v>1450</v>
      </c>
      <c r="G602" t="s">
        <v>288</v>
      </c>
      <c r="H602" t="s">
        <v>288</v>
      </c>
      <c r="I602" t="s">
        <v>20</v>
      </c>
      <c r="J602">
        <v>1989</v>
      </c>
      <c r="K602" t="s">
        <v>21</v>
      </c>
      <c r="L602" t="s">
        <v>230</v>
      </c>
      <c r="M602" t="s">
        <v>91</v>
      </c>
      <c r="N602" t="s">
        <v>41</v>
      </c>
      <c r="O602" t="s">
        <v>1451</v>
      </c>
    </row>
    <row r="603" spans="1:15" x14ac:dyDescent="0.2">
      <c r="A603">
        <v>601</v>
      </c>
      <c r="B603" t="s">
        <v>1959</v>
      </c>
      <c r="C603" t="s">
        <v>1542</v>
      </c>
      <c r="D603" t="s">
        <v>1960</v>
      </c>
      <c r="E603">
        <v>4</v>
      </c>
      <c r="F603" t="s">
        <v>415</v>
      </c>
      <c r="G603" t="s">
        <v>1961</v>
      </c>
      <c r="H603" t="s">
        <v>373</v>
      </c>
      <c r="I603" t="s">
        <v>30</v>
      </c>
      <c r="J603">
        <v>1939</v>
      </c>
      <c r="K603" t="s">
        <v>65</v>
      </c>
      <c r="L603" t="s">
        <v>235</v>
      </c>
      <c r="M603" t="s">
        <v>91</v>
      </c>
      <c r="N603" t="s">
        <v>58</v>
      </c>
      <c r="O603">
        <v>-1</v>
      </c>
    </row>
    <row r="604" spans="1:15" x14ac:dyDescent="0.2">
      <c r="A604">
        <v>602</v>
      </c>
      <c r="B604" t="s">
        <v>1452</v>
      </c>
      <c r="C604" t="s">
        <v>1453</v>
      </c>
      <c r="D604" t="s">
        <v>1454</v>
      </c>
      <c r="E604">
        <v>3.6</v>
      </c>
      <c r="F604" t="s">
        <v>835</v>
      </c>
      <c r="G604" t="s">
        <v>328</v>
      </c>
      <c r="H604" t="s">
        <v>836</v>
      </c>
      <c r="I604" t="s">
        <v>104</v>
      </c>
      <c r="J604">
        <v>1851</v>
      </c>
      <c r="K604" t="s">
        <v>21</v>
      </c>
      <c r="L604" t="s">
        <v>155</v>
      </c>
      <c r="M604" t="s">
        <v>156</v>
      </c>
      <c r="N604" t="s">
        <v>113</v>
      </c>
      <c r="O604">
        <v>-1</v>
      </c>
    </row>
    <row r="605" spans="1:15" x14ac:dyDescent="0.2">
      <c r="A605">
        <v>603</v>
      </c>
      <c r="B605" t="s">
        <v>1017</v>
      </c>
      <c r="C605" t="s">
        <v>1018</v>
      </c>
      <c r="D605" t="s">
        <v>1019</v>
      </c>
      <c r="E605">
        <v>3.9</v>
      </c>
      <c r="F605" t="s">
        <v>1020</v>
      </c>
      <c r="G605" t="s">
        <v>96</v>
      </c>
      <c r="H605" t="s">
        <v>96</v>
      </c>
      <c r="I605" t="s">
        <v>64</v>
      </c>
      <c r="J605">
        <v>2007</v>
      </c>
      <c r="K605" t="s">
        <v>21</v>
      </c>
      <c r="L605" t="s">
        <v>90</v>
      </c>
      <c r="M605" t="s">
        <v>91</v>
      </c>
      <c r="N605" t="s">
        <v>179</v>
      </c>
      <c r="O605" t="s">
        <v>1021</v>
      </c>
    </row>
    <row r="606" spans="1:15" x14ac:dyDescent="0.2">
      <c r="A606">
        <v>604</v>
      </c>
      <c r="B606" t="s">
        <v>14</v>
      </c>
      <c r="C606" t="s">
        <v>340</v>
      </c>
      <c r="D606" t="s">
        <v>341</v>
      </c>
      <c r="E606">
        <v>3.7</v>
      </c>
      <c r="F606" t="s">
        <v>342</v>
      </c>
      <c r="G606" t="s">
        <v>343</v>
      </c>
      <c r="H606" t="s">
        <v>344</v>
      </c>
      <c r="I606" t="s">
        <v>30</v>
      </c>
      <c r="J606">
        <v>1939</v>
      </c>
      <c r="K606" t="s">
        <v>65</v>
      </c>
      <c r="L606" t="s">
        <v>22</v>
      </c>
      <c r="M606" t="s">
        <v>22</v>
      </c>
      <c r="N606" t="s">
        <v>113</v>
      </c>
      <c r="O606">
        <v>-1</v>
      </c>
    </row>
    <row r="607" spans="1:15" x14ac:dyDescent="0.2">
      <c r="A607">
        <v>605</v>
      </c>
      <c r="B607" t="s">
        <v>290</v>
      </c>
      <c r="C607" t="s">
        <v>291</v>
      </c>
      <c r="D607" t="s">
        <v>292</v>
      </c>
      <c r="E607">
        <v>3.7</v>
      </c>
      <c r="F607" t="s">
        <v>293</v>
      </c>
      <c r="G607" t="s">
        <v>294</v>
      </c>
      <c r="H607" t="s">
        <v>295</v>
      </c>
      <c r="I607" t="s">
        <v>30</v>
      </c>
      <c r="J607">
        <v>1958</v>
      </c>
      <c r="K607" t="s">
        <v>65</v>
      </c>
      <c r="L607" t="s">
        <v>230</v>
      </c>
      <c r="M607" t="s">
        <v>91</v>
      </c>
      <c r="N607" t="s">
        <v>113</v>
      </c>
      <c r="O607" t="s">
        <v>296</v>
      </c>
    </row>
    <row r="608" spans="1:15" x14ac:dyDescent="0.2">
      <c r="A608">
        <v>606</v>
      </c>
      <c r="B608" t="s">
        <v>1962</v>
      </c>
      <c r="C608" t="s">
        <v>1963</v>
      </c>
      <c r="D608" t="s">
        <v>1964</v>
      </c>
      <c r="E608">
        <v>3.9</v>
      </c>
      <c r="F608" t="s">
        <v>1965</v>
      </c>
      <c r="G608" t="s">
        <v>55</v>
      </c>
      <c r="H608" t="s">
        <v>55</v>
      </c>
      <c r="I608" t="s">
        <v>64</v>
      </c>
      <c r="J608">
        <v>2014</v>
      </c>
      <c r="K608" t="s">
        <v>21</v>
      </c>
      <c r="L608" t="s">
        <v>145</v>
      </c>
      <c r="M608" t="s">
        <v>91</v>
      </c>
      <c r="N608" t="s">
        <v>58</v>
      </c>
      <c r="O608">
        <v>-1</v>
      </c>
    </row>
    <row r="609" spans="1:15" x14ac:dyDescent="0.2">
      <c r="A609">
        <v>607</v>
      </c>
      <c r="B609" t="s">
        <v>1302</v>
      </c>
      <c r="C609" t="s">
        <v>1455</v>
      </c>
      <c r="D609" t="s">
        <v>1456</v>
      </c>
      <c r="E609">
        <v>3.7</v>
      </c>
      <c r="F609" t="s">
        <v>1457</v>
      </c>
      <c r="G609" t="s">
        <v>170</v>
      </c>
      <c r="H609" t="s">
        <v>170</v>
      </c>
      <c r="I609" t="s">
        <v>30</v>
      </c>
      <c r="J609">
        <v>1928</v>
      </c>
      <c r="K609" t="s">
        <v>65</v>
      </c>
      <c r="L609" t="s">
        <v>235</v>
      </c>
      <c r="M609" t="s">
        <v>91</v>
      </c>
      <c r="N609" t="s">
        <v>203</v>
      </c>
      <c r="O609" t="s">
        <v>1458</v>
      </c>
    </row>
    <row r="610" spans="1:15" x14ac:dyDescent="0.2">
      <c r="A610">
        <v>608</v>
      </c>
      <c r="B610" t="s">
        <v>1024</v>
      </c>
      <c r="C610" t="s">
        <v>1025</v>
      </c>
      <c r="D610" t="s">
        <v>1026</v>
      </c>
      <c r="E610">
        <v>4.0999999999999996</v>
      </c>
      <c r="F610" t="s">
        <v>1027</v>
      </c>
      <c r="G610" t="s">
        <v>144</v>
      </c>
      <c r="H610" t="s">
        <v>144</v>
      </c>
      <c r="I610" t="s">
        <v>56</v>
      </c>
      <c r="J610">
        <v>2010</v>
      </c>
      <c r="K610" t="s">
        <v>21</v>
      </c>
      <c r="L610" t="s">
        <v>90</v>
      </c>
      <c r="M610" t="s">
        <v>91</v>
      </c>
      <c r="N610" t="s">
        <v>23</v>
      </c>
      <c r="O610" t="s">
        <v>1028</v>
      </c>
    </row>
    <row r="611" spans="1:15" x14ac:dyDescent="0.2">
      <c r="A611">
        <v>609</v>
      </c>
      <c r="B611" t="s">
        <v>115</v>
      </c>
      <c r="C611" t="s">
        <v>1966</v>
      </c>
      <c r="D611" t="s">
        <v>1967</v>
      </c>
      <c r="E611">
        <v>3.1</v>
      </c>
      <c r="F611" t="s">
        <v>1968</v>
      </c>
      <c r="G611" t="s">
        <v>55</v>
      </c>
      <c r="H611" t="s">
        <v>55</v>
      </c>
      <c r="I611" t="s">
        <v>46</v>
      </c>
      <c r="J611">
        <v>2006</v>
      </c>
      <c r="K611" t="s">
        <v>1969</v>
      </c>
      <c r="L611" t="s">
        <v>1323</v>
      </c>
      <c r="M611" t="s">
        <v>581</v>
      </c>
      <c r="N611" t="s">
        <v>41</v>
      </c>
      <c r="O611">
        <v>-1</v>
      </c>
    </row>
    <row r="612" spans="1:15" x14ac:dyDescent="0.2">
      <c r="A612">
        <v>610</v>
      </c>
      <c r="B612" t="s">
        <v>1459</v>
      </c>
      <c r="C612" t="s">
        <v>1460</v>
      </c>
      <c r="D612" t="s">
        <v>1461</v>
      </c>
      <c r="E612">
        <v>3.1</v>
      </c>
      <c r="F612" t="s">
        <v>1462</v>
      </c>
      <c r="G612" t="s">
        <v>1463</v>
      </c>
      <c r="H612" t="s">
        <v>1464</v>
      </c>
      <c r="I612" t="s">
        <v>104</v>
      </c>
      <c r="J612">
        <v>1875</v>
      </c>
      <c r="K612" t="s">
        <v>21</v>
      </c>
      <c r="L612" t="s">
        <v>273</v>
      </c>
      <c r="M612" t="s">
        <v>185</v>
      </c>
      <c r="N612" t="s">
        <v>113</v>
      </c>
      <c r="O612">
        <v>-1</v>
      </c>
    </row>
    <row r="613" spans="1:15" x14ac:dyDescent="0.2">
      <c r="A613">
        <v>611</v>
      </c>
      <c r="B613" t="s">
        <v>668</v>
      </c>
      <c r="C613">
        <v>-1</v>
      </c>
      <c r="D613" t="s">
        <v>1029</v>
      </c>
      <c r="E613">
        <v>4.2</v>
      </c>
      <c r="F613" t="s">
        <v>1030</v>
      </c>
      <c r="G613" t="s">
        <v>579</v>
      </c>
      <c r="H613" t="s">
        <v>55</v>
      </c>
      <c r="I613" t="s">
        <v>56</v>
      </c>
      <c r="J613">
        <v>2014</v>
      </c>
      <c r="K613" t="s">
        <v>21</v>
      </c>
      <c r="L613" t="s">
        <v>959</v>
      </c>
      <c r="M613" t="s">
        <v>73</v>
      </c>
      <c r="N613" t="s">
        <v>58</v>
      </c>
      <c r="O613">
        <v>-1</v>
      </c>
    </row>
    <row r="614" spans="1:15" x14ac:dyDescent="0.2">
      <c r="A614">
        <v>612</v>
      </c>
      <c r="B614" t="s">
        <v>14</v>
      </c>
      <c r="C614">
        <v>-1</v>
      </c>
      <c r="D614" t="s">
        <v>1970</v>
      </c>
      <c r="E614">
        <v>-1</v>
      </c>
      <c r="F614" t="s">
        <v>1971</v>
      </c>
      <c r="G614" t="s">
        <v>55</v>
      </c>
      <c r="H614" t="s">
        <v>55</v>
      </c>
      <c r="I614" t="s">
        <v>289</v>
      </c>
      <c r="J614">
        <v>-1</v>
      </c>
      <c r="K614" t="s">
        <v>21</v>
      </c>
      <c r="L614">
        <v>-1</v>
      </c>
      <c r="M614">
        <v>-1</v>
      </c>
      <c r="N614" t="s">
        <v>58</v>
      </c>
      <c r="O614">
        <v>-1</v>
      </c>
    </row>
    <row r="615" spans="1:15" x14ac:dyDescent="0.2">
      <c r="A615">
        <v>613</v>
      </c>
      <c r="B615" t="s">
        <v>1468</v>
      </c>
      <c r="C615" t="s">
        <v>1469</v>
      </c>
      <c r="D615" t="s">
        <v>1470</v>
      </c>
      <c r="E615">
        <v>3</v>
      </c>
      <c r="F615" t="s">
        <v>1471</v>
      </c>
      <c r="G615" t="s">
        <v>1472</v>
      </c>
      <c r="H615" t="s">
        <v>1473</v>
      </c>
      <c r="I615" t="s">
        <v>30</v>
      </c>
      <c r="J615">
        <v>1981</v>
      </c>
      <c r="K615" t="s">
        <v>65</v>
      </c>
      <c r="L615" t="s">
        <v>230</v>
      </c>
      <c r="M615" t="s">
        <v>91</v>
      </c>
      <c r="N615" t="s">
        <v>113</v>
      </c>
      <c r="O615" t="s">
        <v>1474</v>
      </c>
    </row>
    <row r="616" spans="1:15" x14ac:dyDescent="0.2">
      <c r="A616">
        <v>614</v>
      </c>
      <c r="B616" t="s">
        <v>1465</v>
      </c>
      <c r="C616" t="s">
        <v>1466</v>
      </c>
      <c r="D616" t="s">
        <v>1467</v>
      </c>
      <c r="E616">
        <v>3.6</v>
      </c>
      <c r="F616" t="s">
        <v>835</v>
      </c>
      <c r="G616" t="s">
        <v>836</v>
      </c>
      <c r="H616" t="s">
        <v>836</v>
      </c>
      <c r="I616" t="s">
        <v>104</v>
      </c>
      <c r="J616">
        <v>1851</v>
      </c>
      <c r="K616" t="s">
        <v>21</v>
      </c>
      <c r="L616" t="s">
        <v>155</v>
      </c>
      <c r="M616" t="s">
        <v>156</v>
      </c>
      <c r="N616" t="s">
        <v>113</v>
      </c>
      <c r="O616">
        <v>-1</v>
      </c>
    </row>
    <row r="617" spans="1:15" x14ac:dyDescent="0.2">
      <c r="A617">
        <v>615</v>
      </c>
      <c r="B617" t="s">
        <v>1031</v>
      </c>
      <c r="C617">
        <v>-1</v>
      </c>
      <c r="D617" t="s">
        <v>1032</v>
      </c>
      <c r="E617">
        <v>4.5999999999999996</v>
      </c>
      <c r="F617" t="s">
        <v>1033</v>
      </c>
      <c r="G617" t="s">
        <v>1034</v>
      </c>
      <c r="H617" t="s">
        <v>1034</v>
      </c>
      <c r="I617" t="s">
        <v>64</v>
      </c>
      <c r="J617">
        <v>2013</v>
      </c>
      <c r="K617" t="s">
        <v>131</v>
      </c>
      <c r="L617" t="s">
        <v>124</v>
      </c>
      <c r="M617" t="s">
        <v>124</v>
      </c>
      <c r="N617" t="s">
        <v>58</v>
      </c>
      <c r="O617">
        <v>-1</v>
      </c>
    </row>
    <row r="618" spans="1:15" x14ac:dyDescent="0.2">
      <c r="A618">
        <v>616</v>
      </c>
      <c r="B618" t="s">
        <v>115</v>
      </c>
      <c r="C618" t="s">
        <v>1972</v>
      </c>
      <c r="D618" t="s">
        <v>1973</v>
      </c>
      <c r="E618">
        <v>3.6</v>
      </c>
      <c r="F618" t="s">
        <v>1974</v>
      </c>
      <c r="G618" t="s">
        <v>55</v>
      </c>
      <c r="H618" t="s">
        <v>55</v>
      </c>
      <c r="I618" t="s">
        <v>263</v>
      </c>
      <c r="J618">
        <v>1980</v>
      </c>
      <c r="K618" t="s">
        <v>21</v>
      </c>
      <c r="L618" t="s">
        <v>32</v>
      </c>
      <c r="M618" t="s">
        <v>33</v>
      </c>
      <c r="N618" t="s">
        <v>179</v>
      </c>
      <c r="O618" t="s">
        <v>1975</v>
      </c>
    </row>
    <row r="619" spans="1:15" x14ac:dyDescent="0.2">
      <c r="A619">
        <v>617</v>
      </c>
      <c r="B619" t="s">
        <v>247</v>
      </c>
      <c r="C619" t="s">
        <v>1475</v>
      </c>
      <c r="D619" t="s">
        <v>1476</v>
      </c>
      <c r="E619">
        <v>3.5</v>
      </c>
      <c r="F619" t="s">
        <v>1477</v>
      </c>
      <c r="G619" t="s">
        <v>1478</v>
      </c>
      <c r="H619" t="s">
        <v>1478</v>
      </c>
      <c r="I619" t="s">
        <v>20</v>
      </c>
      <c r="J619">
        <v>2013</v>
      </c>
      <c r="K619" t="s">
        <v>21</v>
      </c>
      <c r="L619" t="s">
        <v>32</v>
      </c>
      <c r="M619" t="s">
        <v>33</v>
      </c>
      <c r="N619" t="s">
        <v>58</v>
      </c>
      <c r="O619">
        <v>-1</v>
      </c>
    </row>
    <row r="620" spans="1:15" x14ac:dyDescent="0.2">
      <c r="A620">
        <v>618</v>
      </c>
      <c r="B620" t="s">
        <v>14</v>
      </c>
      <c r="C620">
        <v>-1</v>
      </c>
      <c r="D620" t="s">
        <v>1976</v>
      </c>
      <c r="E620">
        <v>-1</v>
      </c>
      <c r="F620" t="s">
        <v>1977</v>
      </c>
      <c r="G620" t="s">
        <v>77</v>
      </c>
      <c r="H620">
        <v>-1</v>
      </c>
      <c r="I620">
        <v>-1</v>
      </c>
      <c r="J620">
        <v>-1</v>
      </c>
      <c r="K620">
        <v>-1</v>
      </c>
      <c r="L620">
        <v>-1</v>
      </c>
      <c r="M620">
        <v>-1</v>
      </c>
      <c r="N620">
        <v>-1</v>
      </c>
      <c r="O620">
        <v>-1</v>
      </c>
    </row>
    <row r="621" spans="1:15" x14ac:dyDescent="0.2">
      <c r="A621">
        <v>619</v>
      </c>
      <c r="B621" t="s">
        <v>14</v>
      </c>
      <c r="C621" t="s">
        <v>345</v>
      </c>
      <c r="D621" t="s">
        <v>1978</v>
      </c>
      <c r="E621">
        <v>4.2</v>
      </c>
      <c r="F621" t="s">
        <v>1979</v>
      </c>
      <c r="G621" t="s">
        <v>55</v>
      </c>
      <c r="H621" t="s">
        <v>55</v>
      </c>
      <c r="I621" t="s">
        <v>56</v>
      </c>
      <c r="J621">
        <v>2012</v>
      </c>
      <c r="K621" t="s">
        <v>21</v>
      </c>
      <c r="L621" t="s">
        <v>580</v>
      </c>
      <c r="M621" t="s">
        <v>581</v>
      </c>
      <c r="N621" t="s">
        <v>58</v>
      </c>
      <c r="O621" t="s">
        <v>1980</v>
      </c>
    </row>
    <row r="622" spans="1:15" x14ac:dyDescent="0.2">
      <c r="A622">
        <v>620</v>
      </c>
      <c r="B622" t="s">
        <v>899</v>
      </c>
      <c r="C622">
        <v>-1</v>
      </c>
      <c r="D622" t="s">
        <v>1479</v>
      </c>
      <c r="E622">
        <v>3.3</v>
      </c>
      <c r="F622" t="s">
        <v>1480</v>
      </c>
      <c r="G622" t="s">
        <v>1481</v>
      </c>
      <c r="H622" t="s">
        <v>38</v>
      </c>
      <c r="I622" t="s">
        <v>56</v>
      </c>
      <c r="J622">
        <v>1981</v>
      </c>
      <c r="K622" t="s">
        <v>21</v>
      </c>
      <c r="L622" t="s">
        <v>320</v>
      </c>
      <c r="M622" t="s">
        <v>40</v>
      </c>
      <c r="N622" t="s">
        <v>411</v>
      </c>
      <c r="O622">
        <v>-1</v>
      </c>
    </row>
    <row r="623" spans="1:15" x14ac:dyDescent="0.2">
      <c r="A623">
        <v>621</v>
      </c>
      <c r="B623" t="s">
        <v>14</v>
      </c>
      <c r="C623">
        <v>-1</v>
      </c>
      <c r="D623" t="s">
        <v>1981</v>
      </c>
      <c r="E623">
        <v>-1</v>
      </c>
      <c r="F623" t="s">
        <v>1982</v>
      </c>
      <c r="G623" t="s">
        <v>55</v>
      </c>
      <c r="H623">
        <v>-1</v>
      </c>
      <c r="I623">
        <v>-1</v>
      </c>
      <c r="J623">
        <v>-1</v>
      </c>
      <c r="K623">
        <v>-1</v>
      </c>
      <c r="L623">
        <v>-1</v>
      </c>
      <c r="M623">
        <v>-1</v>
      </c>
      <c r="N623">
        <v>-1</v>
      </c>
      <c r="O623">
        <v>-1</v>
      </c>
    </row>
    <row r="624" spans="1:15" x14ac:dyDescent="0.2">
      <c r="A624">
        <v>622</v>
      </c>
      <c r="B624" t="s">
        <v>496</v>
      </c>
      <c r="C624" t="s">
        <v>1983</v>
      </c>
      <c r="D624" t="s">
        <v>1984</v>
      </c>
      <c r="E624">
        <v>4</v>
      </c>
      <c r="F624" t="s">
        <v>1985</v>
      </c>
      <c r="G624" t="s">
        <v>547</v>
      </c>
      <c r="H624" t="s">
        <v>1986</v>
      </c>
      <c r="I624" t="s">
        <v>20</v>
      </c>
      <c r="J624">
        <v>1954</v>
      </c>
      <c r="K624" t="s">
        <v>65</v>
      </c>
      <c r="L624" t="s">
        <v>22</v>
      </c>
      <c r="M624" t="s">
        <v>22</v>
      </c>
      <c r="N624" t="s">
        <v>41</v>
      </c>
      <c r="O624" t="s">
        <v>1987</v>
      </c>
    </row>
    <row r="625" spans="1:15" x14ac:dyDescent="0.2">
      <c r="A625">
        <v>623</v>
      </c>
      <c r="B625" t="s">
        <v>1988</v>
      </c>
      <c r="C625" t="s">
        <v>1560</v>
      </c>
      <c r="D625" t="s">
        <v>1989</v>
      </c>
      <c r="E625">
        <v>3.9</v>
      </c>
      <c r="F625" t="s">
        <v>1523</v>
      </c>
      <c r="G625" t="s">
        <v>1990</v>
      </c>
      <c r="H625" t="s">
        <v>1524</v>
      </c>
      <c r="I625" t="s">
        <v>30</v>
      </c>
      <c r="J625">
        <v>1913</v>
      </c>
      <c r="K625" t="s">
        <v>65</v>
      </c>
      <c r="L625" t="s">
        <v>124</v>
      </c>
      <c r="M625" t="s">
        <v>124</v>
      </c>
      <c r="N625" t="s">
        <v>113</v>
      </c>
      <c r="O625" t="s">
        <v>1525</v>
      </c>
    </row>
    <row r="626" spans="1:15" x14ac:dyDescent="0.2">
      <c r="A626">
        <v>624</v>
      </c>
      <c r="B626" t="s">
        <v>14</v>
      </c>
      <c r="C626" t="s">
        <v>1991</v>
      </c>
      <c r="D626" t="s">
        <v>1992</v>
      </c>
      <c r="E626">
        <v>3.7</v>
      </c>
      <c r="F626" t="s">
        <v>1993</v>
      </c>
      <c r="G626" t="s">
        <v>556</v>
      </c>
      <c r="H626" t="s">
        <v>438</v>
      </c>
      <c r="I626" t="s">
        <v>64</v>
      </c>
      <c r="J626">
        <v>2006</v>
      </c>
      <c r="K626" t="s">
        <v>21</v>
      </c>
      <c r="L626" t="s">
        <v>230</v>
      </c>
      <c r="M626" t="s">
        <v>91</v>
      </c>
      <c r="N626" t="s">
        <v>80</v>
      </c>
      <c r="O626">
        <v>-1</v>
      </c>
    </row>
    <row r="627" spans="1:15" x14ac:dyDescent="0.2">
      <c r="A627">
        <v>625</v>
      </c>
      <c r="B627" t="s">
        <v>241</v>
      </c>
      <c r="C627" t="s">
        <v>1994</v>
      </c>
      <c r="D627" t="s">
        <v>1995</v>
      </c>
      <c r="E627">
        <v>4.4000000000000004</v>
      </c>
      <c r="F627" t="s">
        <v>1996</v>
      </c>
      <c r="G627" t="s">
        <v>373</v>
      </c>
      <c r="H627" t="s">
        <v>373</v>
      </c>
      <c r="I627" t="s">
        <v>263</v>
      </c>
      <c r="J627">
        <v>2012</v>
      </c>
      <c r="K627" t="s">
        <v>21</v>
      </c>
      <c r="L627" t="s">
        <v>90</v>
      </c>
      <c r="M627" t="s">
        <v>91</v>
      </c>
      <c r="N627" t="s">
        <v>58</v>
      </c>
      <c r="O627">
        <v>-1</v>
      </c>
    </row>
    <row r="628" spans="1:15" x14ac:dyDescent="0.2">
      <c r="A628">
        <v>626</v>
      </c>
      <c r="B628" t="s">
        <v>1035</v>
      </c>
      <c r="C628">
        <v>-1</v>
      </c>
      <c r="D628" t="s">
        <v>1036</v>
      </c>
      <c r="E628">
        <v>-1</v>
      </c>
      <c r="F628" t="s">
        <v>1037</v>
      </c>
      <c r="G628" t="s">
        <v>55</v>
      </c>
      <c r="H628" t="s">
        <v>55</v>
      </c>
      <c r="I628" t="s">
        <v>263</v>
      </c>
      <c r="J628">
        <v>-1</v>
      </c>
      <c r="K628" t="s">
        <v>289</v>
      </c>
      <c r="L628">
        <v>-1</v>
      </c>
      <c r="M628">
        <v>-1</v>
      </c>
      <c r="N628" t="s">
        <v>58</v>
      </c>
      <c r="O628">
        <v>-1</v>
      </c>
    </row>
    <row r="629" spans="1:15" ht="29" customHeight="1" x14ac:dyDescent="0.2">
      <c r="A629" s="3">
        <v>627</v>
      </c>
      <c r="B629" s="3" t="s">
        <v>1482</v>
      </c>
      <c r="C629" s="3" t="s">
        <v>1483</v>
      </c>
      <c r="D629" s="4" t="s">
        <v>2388</v>
      </c>
      <c r="E629" s="3">
        <v>3.5</v>
      </c>
      <c r="F629" s="3" t="s">
        <v>870</v>
      </c>
      <c r="G629" s="3" t="s">
        <v>261</v>
      </c>
      <c r="H629" s="3" t="s">
        <v>261</v>
      </c>
      <c r="I629" s="3" t="s">
        <v>46</v>
      </c>
      <c r="J629" s="3">
        <v>2010</v>
      </c>
      <c r="K629" s="3" t="s">
        <v>21</v>
      </c>
      <c r="L629" s="3" t="s">
        <v>124</v>
      </c>
      <c r="M629" s="3" t="s">
        <v>124</v>
      </c>
      <c r="N629" s="3" t="s">
        <v>67</v>
      </c>
      <c r="O629" s="3" t="s">
        <v>871</v>
      </c>
    </row>
    <row r="630" spans="1:15" x14ac:dyDescent="0.2">
      <c r="A630">
        <v>628</v>
      </c>
      <c r="B630" t="s">
        <v>14</v>
      </c>
      <c r="C630">
        <v>-1</v>
      </c>
      <c r="D630" t="s">
        <v>1997</v>
      </c>
      <c r="E630">
        <v>-1</v>
      </c>
      <c r="F630" t="s">
        <v>1998</v>
      </c>
      <c r="G630" t="s">
        <v>373</v>
      </c>
      <c r="H630">
        <v>-1</v>
      </c>
      <c r="I630">
        <v>-1</v>
      </c>
      <c r="J630">
        <v>-1</v>
      </c>
      <c r="K630">
        <v>-1</v>
      </c>
      <c r="L630">
        <v>-1</v>
      </c>
      <c r="M630">
        <v>-1</v>
      </c>
      <c r="N630">
        <v>-1</v>
      </c>
      <c r="O630">
        <v>-1</v>
      </c>
    </row>
    <row r="631" spans="1:15" x14ac:dyDescent="0.2">
      <c r="A631">
        <v>629</v>
      </c>
      <c r="B631" t="s">
        <v>1484</v>
      </c>
      <c r="C631" t="s">
        <v>1485</v>
      </c>
      <c r="D631" t="s">
        <v>1486</v>
      </c>
      <c r="E631">
        <v>3.7</v>
      </c>
      <c r="F631" t="s">
        <v>1487</v>
      </c>
      <c r="G631" t="s">
        <v>1488</v>
      </c>
      <c r="H631" t="s">
        <v>170</v>
      </c>
      <c r="I631" t="s">
        <v>20</v>
      </c>
      <c r="J631">
        <v>1973</v>
      </c>
      <c r="K631" t="s">
        <v>65</v>
      </c>
      <c r="L631" t="s">
        <v>1489</v>
      </c>
      <c r="M631" t="s">
        <v>73</v>
      </c>
      <c r="N631" t="s">
        <v>50</v>
      </c>
      <c r="O631">
        <v>-1</v>
      </c>
    </row>
    <row r="632" spans="1:15" x14ac:dyDescent="0.2">
      <c r="A632">
        <v>630</v>
      </c>
      <c r="B632" t="s">
        <v>1038</v>
      </c>
      <c r="C632" t="s">
        <v>1039</v>
      </c>
      <c r="D632" t="s">
        <v>1040</v>
      </c>
      <c r="E632">
        <v>3.6</v>
      </c>
      <c r="F632" t="s">
        <v>1041</v>
      </c>
      <c r="G632" t="s">
        <v>1042</v>
      </c>
      <c r="H632" t="s">
        <v>1042</v>
      </c>
      <c r="I632" t="s">
        <v>46</v>
      </c>
      <c r="J632">
        <v>1986</v>
      </c>
      <c r="K632" t="s">
        <v>21</v>
      </c>
      <c r="L632" t="s">
        <v>1043</v>
      </c>
      <c r="M632" t="s">
        <v>1044</v>
      </c>
      <c r="N632" t="s">
        <v>41</v>
      </c>
      <c r="O632">
        <v>-1</v>
      </c>
    </row>
    <row r="633" spans="1:15" x14ac:dyDescent="0.2">
      <c r="A633">
        <v>631</v>
      </c>
      <c r="B633" t="s">
        <v>247</v>
      </c>
      <c r="C633" t="s">
        <v>1999</v>
      </c>
      <c r="D633" t="s">
        <v>2000</v>
      </c>
      <c r="E633">
        <v>3.4</v>
      </c>
      <c r="F633" t="s">
        <v>2001</v>
      </c>
      <c r="G633" t="s">
        <v>579</v>
      </c>
      <c r="H633" t="s">
        <v>1382</v>
      </c>
      <c r="I633" t="s">
        <v>20</v>
      </c>
      <c r="J633">
        <v>2002</v>
      </c>
      <c r="K633" t="s">
        <v>21</v>
      </c>
      <c r="L633" t="s">
        <v>230</v>
      </c>
      <c r="M633" t="s">
        <v>91</v>
      </c>
      <c r="N633" t="s">
        <v>67</v>
      </c>
      <c r="O633" t="s">
        <v>2002</v>
      </c>
    </row>
    <row r="634" spans="1:15" x14ac:dyDescent="0.2">
      <c r="A634">
        <v>632</v>
      </c>
      <c r="B634" t="s">
        <v>1045</v>
      </c>
      <c r="C634" t="s">
        <v>1046</v>
      </c>
      <c r="D634" t="s">
        <v>1047</v>
      </c>
      <c r="E634">
        <v>4</v>
      </c>
      <c r="F634" t="s">
        <v>1048</v>
      </c>
      <c r="G634" t="s">
        <v>1049</v>
      </c>
      <c r="H634" t="s">
        <v>1050</v>
      </c>
      <c r="I634" t="s">
        <v>46</v>
      </c>
      <c r="J634">
        <v>1977</v>
      </c>
      <c r="K634" t="s">
        <v>86</v>
      </c>
      <c r="L634" t="s">
        <v>32</v>
      </c>
      <c r="M634" t="s">
        <v>33</v>
      </c>
      <c r="N634" t="s">
        <v>23</v>
      </c>
      <c r="O634">
        <v>-1</v>
      </c>
    </row>
    <row r="635" spans="1:15" x14ac:dyDescent="0.2">
      <c r="A635">
        <v>633</v>
      </c>
      <c r="B635" t="s">
        <v>1054</v>
      </c>
      <c r="C635" t="s">
        <v>1055</v>
      </c>
      <c r="D635" t="s">
        <v>1056</v>
      </c>
      <c r="E635">
        <v>2.4</v>
      </c>
      <c r="F635" t="s">
        <v>1057</v>
      </c>
      <c r="G635" t="s">
        <v>1058</v>
      </c>
      <c r="H635" t="s">
        <v>1059</v>
      </c>
      <c r="I635" t="s">
        <v>20</v>
      </c>
      <c r="J635">
        <v>-1</v>
      </c>
      <c r="K635" t="s">
        <v>21</v>
      </c>
      <c r="L635" t="s">
        <v>184</v>
      </c>
      <c r="M635" t="s">
        <v>185</v>
      </c>
      <c r="N635" t="s">
        <v>41</v>
      </c>
      <c r="O635">
        <v>-1</v>
      </c>
    </row>
    <row r="636" spans="1:15" x14ac:dyDescent="0.2">
      <c r="A636">
        <v>634</v>
      </c>
      <c r="B636" t="s">
        <v>649</v>
      </c>
      <c r="C636" t="s">
        <v>2003</v>
      </c>
      <c r="D636" t="s">
        <v>2004</v>
      </c>
      <c r="E636">
        <v>3.7</v>
      </c>
      <c r="F636" t="s">
        <v>342</v>
      </c>
      <c r="G636" t="s">
        <v>77</v>
      </c>
      <c r="H636" t="s">
        <v>344</v>
      </c>
      <c r="I636" t="s">
        <v>30</v>
      </c>
      <c r="J636">
        <v>1939</v>
      </c>
      <c r="K636" t="s">
        <v>65</v>
      </c>
      <c r="L636" t="s">
        <v>22</v>
      </c>
      <c r="M636" t="s">
        <v>22</v>
      </c>
      <c r="N636" t="s">
        <v>113</v>
      </c>
      <c r="O636">
        <v>-1</v>
      </c>
    </row>
    <row r="637" spans="1:15" x14ac:dyDescent="0.2">
      <c r="A637">
        <v>635</v>
      </c>
      <c r="B637" t="s">
        <v>247</v>
      </c>
      <c r="C637" t="s">
        <v>2005</v>
      </c>
      <c r="D637" t="s">
        <v>2006</v>
      </c>
      <c r="E637">
        <v>3.5</v>
      </c>
      <c r="F637" t="s">
        <v>2007</v>
      </c>
      <c r="G637" t="s">
        <v>612</v>
      </c>
      <c r="H637" t="s">
        <v>1016</v>
      </c>
      <c r="I637" t="s">
        <v>20</v>
      </c>
      <c r="J637">
        <v>1997</v>
      </c>
      <c r="K637" t="s">
        <v>21</v>
      </c>
      <c r="L637" t="s">
        <v>124</v>
      </c>
      <c r="M637" t="s">
        <v>124</v>
      </c>
      <c r="N637" t="s">
        <v>58</v>
      </c>
      <c r="O637" t="s">
        <v>2008</v>
      </c>
    </row>
    <row r="638" spans="1:15" x14ac:dyDescent="0.2">
      <c r="A638">
        <v>636</v>
      </c>
      <c r="B638" t="s">
        <v>2009</v>
      </c>
      <c r="C638" t="s">
        <v>2010</v>
      </c>
      <c r="D638" t="s">
        <v>2011</v>
      </c>
      <c r="E638">
        <v>4.4000000000000004</v>
      </c>
      <c r="F638" t="s">
        <v>2012</v>
      </c>
      <c r="G638" t="s">
        <v>55</v>
      </c>
      <c r="H638" t="s">
        <v>55</v>
      </c>
      <c r="I638" t="s">
        <v>46</v>
      </c>
      <c r="J638">
        <v>2001</v>
      </c>
      <c r="K638" t="s">
        <v>21</v>
      </c>
      <c r="L638" t="s">
        <v>283</v>
      </c>
      <c r="M638" t="s">
        <v>73</v>
      </c>
      <c r="N638" t="s">
        <v>58</v>
      </c>
      <c r="O638">
        <v>-1</v>
      </c>
    </row>
    <row r="639" spans="1:15" x14ac:dyDescent="0.2">
      <c r="A639">
        <v>637</v>
      </c>
      <c r="B639" t="s">
        <v>325</v>
      </c>
      <c r="C639" t="s">
        <v>52</v>
      </c>
      <c r="D639" t="s">
        <v>326</v>
      </c>
      <c r="E639">
        <v>3.3</v>
      </c>
      <c r="F639" t="s">
        <v>327</v>
      </c>
      <c r="G639" t="s">
        <v>328</v>
      </c>
      <c r="H639" t="s">
        <v>328</v>
      </c>
      <c r="I639" t="s">
        <v>30</v>
      </c>
      <c r="J639">
        <v>1912</v>
      </c>
      <c r="K639" t="s">
        <v>21</v>
      </c>
      <c r="L639" t="s">
        <v>155</v>
      </c>
      <c r="M639" t="s">
        <v>156</v>
      </c>
      <c r="N639" t="s">
        <v>113</v>
      </c>
      <c r="O639" t="s">
        <v>329</v>
      </c>
    </row>
    <row r="640" spans="1:15" x14ac:dyDescent="0.2">
      <c r="A640">
        <v>638</v>
      </c>
      <c r="B640" t="s">
        <v>2013</v>
      </c>
      <c r="C640" t="s">
        <v>2014</v>
      </c>
      <c r="D640" t="s">
        <v>2015</v>
      </c>
      <c r="E640">
        <v>3.9</v>
      </c>
      <c r="F640" t="s">
        <v>1523</v>
      </c>
      <c r="G640" t="s">
        <v>1990</v>
      </c>
      <c r="H640" t="s">
        <v>1524</v>
      </c>
      <c r="I640" t="s">
        <v>30</v>
      </c>
      <c r="J640">
        <v>1913</v>
      </c>
      <c r="K640" t="s">
        <v>65</v>
      </c>
      <c r="L640" t="s">
        <v>124</v>
      </c>
      <c r="M640" t="s">
        <v>124</v>
      </c>
      <c r="N640" t="s">
        <v>113</v>
      </c>
      <c r="O640" t="s">
        <v>1525</v>
      </c>
    </row>
    <row r="641" spans="1:15" x14ac:dyDescent="0.2">
      <c r="A641">
        <v>639</v>
      </c>
      <c r="B641" t="s">
        <v>2016</v>
      </c>
      <c r="C641" t="s">
        <v>2017</v>
      </c>
      <c r="D641" t="s">
        <v>2018</v>
      </c>
      <c r="E641">
        <v>3.2</v>
      </c>
      <c r="F641" t="s">
        <v>540</v>
      </c>
      <c r="G641" t="s">
        <v>542</v>
      </c>
      <c r="H641" t="s">
        <v>542</v>
      </c>
      <c r="I641" t="s">
        <v>104</v>
      </c>
      <c r="J641">
        <v>1958</v>
      </c>
      <c r="K641" t="s">
        <v>154</v>
      </c>
      <c r="L641" t="s">
        <v>543</v>
      </c>
      <c r="M641" t="s">
        <v>47</v>
      </c>
      <c r="N641" t="s">
        <v>67</v>
      </c>
      <c r="O641" t="s">
        <v>544</v>
      </c>
    </row>
    <row r="642" spans="1:15" x14ac:dyDescent="0.2">
      <c r="A642">
        <v>640</v>
      </c>
      <c r="B642" t="s">
        <v>247</v>
      </c>
      <c r="C642" t="s">
        <v>1490</v>
      </c>
      <c r="D642" t="s">
        <v>1491</v>
      </c>
      <c r="E642">
        <v>3.2</v>
      </c>
      <c r="F642" t="s">
        <v>1492</v>
      </c>
      <c r="G642" t="s">
        <v>55</v>
      </c>
      <c r="H642" t="s">
        <v>55</v>
      </c>
      <c r="I642" t="s">
        <v>20</v>
      </c>
      <c r="J642">
        <v>2003</v>
      </c>
      <c r="K642" t="s">
        <v>21</v>
      </c>
      <c r="L642" t="s">
        <v>105</v>
      </c>
      <c r="M642" t="s">
        <v>40</v>
      </c>
      <c r="N642" t="s">
        <v>58</v>
      </c>
      <c r="O642" t="s">
        <v>1493</v>
      </c>
    </row>
    <row r="643" spans="1:15" x14ac:dyDescent="0.2">
      <c r="A643">
        <v>641</v>
      </c>
      <c r="B643" t="s">
        <v>241</v>
      </c>
      <c r="C643">
        <v>-1</v>
      </c>
      <c r="D643" t="s">
        <v>1051</v>
      </c>
      <c r="E643">
        <v>4.5</v>
      </c>
      <c r="F643" t="s">
        <v>1052</v>
      </c>
      <c r="G643" t="s">
        <v>96</v>
      </c>
      <c r="H643" t="s">
        <v>328</v>
      </c>
      <c r="I643" t="s">
        <v>64</v>
      </c>
      <c r="J643">
        <v>1999</v>
      </c>
      <c r="K643" t="s">
        <v>21</v>
      </c>
      <c r="L643" t="s">
        <v>1053</v>
      </c>
      <c r="M643" t="s">
        <v>133</v>
      </c>
      <c r="N643" t="s">
        <v>58</v>
      </c>
      <c r="O643">
        <v>-1</v>
      </c>
    </row>
    <row r="644" spans="1:15" x14ac:dyDescent="0.2">
      <c r="A644">
        <v>642</v>
      </c>
      <c r="B644" t="s">
        <v>1494</v>
      </c>
      <c r="C644" t="s">
        <v>1495</v>
      </c>
      <c r="D644" t="s">
        <v>1496</v>
      </c>
      <c r="E644">
        <v>2.1</v>
      </c>
      <c r="F644" t="s">
        <v>1497</v>
      </c>
      <c r="G644" t="s">
        <v>1498</v>
      </c>
      <c r="H644" t="s">
        <v>1498</v>
      </c>
      <c r="I644" t="s">
        <v>64</v>
      </c>
      <c r="J644">
        <v>-1</v>
      </c>
      <c r="K644" t="s">
        <v>65</v>
      </c>
      <c r="L644" t="s">
        <v>124</v>
      </c>
      <c r="M644" t="s">
        <v>124</v>
      </c>
      <c r="N644" t="s">
        <v>80</v>
      </c>
      <c r="O644">
        <v>-1</v>
      </c>
    </row>
    <row r="645" spans="1:15" x14ac:dyDescent="0.2">
      <c r="A645">
        <v>643</v>
      </c>
      <c r="B645" t="s">
        <v>14</v>
      </c>
      <c r="C645" t="s">
        <v>2019</v>
      </c>
      <c r="D645" t="s">
        <v>2020</v>
      </c>
      <c r="E645">
        <v>4</v>
      </c>
      <c r="F645" t="s">
        <v>2021</v>
      </c>
      <c r="G645" t="s">
        <v>55</v>
      </c>
      <c r="H645" t="s">
        <v>55</v>
      </c>
      <c r="I645" t="s">
        <v>20</v>
      </c>
      <c r="J645">
        <v>2007</v>
      </c>
      <c r="K645" t="s">
        <v>21</v>
      </c>
      <c r="L645" t="s">
        <v>2022</v>
      </c>
      <c r="M645" t="s">
        <v>1916</v>
      </c>
      <c r="N645" t="s">
        <v>58</v>
      </c>
      <c r="O645" t="s">
        <v>2023</v>
      </c>
    </row>
    <row r="646" spans="1:15" x14ac:dyDescent="0.2">
      <c r="A646">
        <v>644</v>
      </c>
      <c r="B646" t="s">
        <v>1499</v>
      </c>
      <c r="C646" t="s">
        <v>1500</v>
      </c>
      <c r="D646" t="s">
        <v>1501</v>
      </c>
      <c r="E646">
        <v>3.7</v>
      </c>
      <c r="F646" t="s">
        <v>121</v>
      </c>
      <c r="G646" t="s">
        <v>122</v>
      </c>
      <c r="H646" t="s">
        <v>123</v>
      </c>
      <c r="I646" t="s">
        <v>30</v>
      </c>
      <c r="J646">
        <v>1781</v>
      </c>
      <c r="K646" t="s">
        <v>65</v>
      </c>
      <c r="L646" t="s">
        <v>124</v>
      </c>
      <c r="M646" t="s">
        <v>124</v>
      </c>
      <c r="N646" t="s">
        <v>113</v>
      </c>
      <c r="O646" t="s">
        <v>125</v>
      </c>
    </row>
    <row r="647" spans="1:15" x14ac:dyDescent="0.2">
      <c r="A647">
        <v>645</v>
      </c>
      <c r="B647" t="s">
        <v>1060</v>
      </c>
      <c r="C647" t="s">
        <v>787</v>
      </c>
      <c r="D647" t="s">
        <v>1061</v>
      </c>
      <c r="E647">
        <v>2.6</v>
      </c>
      <c r="F647" t="s">
        <v>789</v>
      </c>
      <c r="G647" t="s">
        <v>443</v>
      </c>
      <c r="H647" t="s">
        <v>443</v>
      </c>
      <c r="I647" t="s">
        <v>20</v>
      </c>
      <c r="J647">
        <v>1984</v>
      </c>
      <c r="K647" t="s">
        <v>790</v>
      </c>
      <c r="L647" t="s">
        <v>791</v>
      </c>
      <c r="M647" t="s">
        <v>581</v>
      </c>
      <c r="N647" t="s">
        <v>58</v>
      </c>
      <c r="O647">
        <v>-1</v>
      </c>
    </row>
    <row r="648" spans="1:15" x14ac:dyDescent="0.2">
      <c r="A648">
        <v>646</v>
      </c>
      <c r="B648" t="s">
        <v>14</v>
      </c>
      <c r="C648" t="s">
        <v>2024</v>
      </c>
      <c r="D648" t="s">
        <v>2025</v>
      </c>
      <c r="E648">
        <v>3.4</v>
      </c>
      <c r="F648" t="s">
        <v>2026</v>
      </c>
      <c r="G648" t="s">
        <v>55</v>
      </c>
      <c r="H648" t="s">
        <v>2027</v>
      </c>
      <c r="I648" t="s">
        <v>64</v>
      </c>
      <c r="J648">
        <v>2011</v>
      </c>
      <c r="K648" t="s">
        <v>21</v>
      </c>
      <c r="L648" t="s">
        <v>32</v>
      </c>
      <c r="M648" t="s">
        <v>33</v>
      </c>
      <c r="N648" t="s">
        <v>58</v>
      </c>
      <c r="O648" t="s">
        <v>2028</v>
      </c>
    </row>
    <row r="649" spans="1:15" x14ac:dyDescent="0.2">
      <c r="A649">
        <v>647</v>
      </c>
      <c r="B649" t="s">
        <v>241</v>
      </c>
      <c r="C649" t="s">
        <v>1502</v>
      </c>
      <c r="D649" t="s">
        <v>1503</v>
      </c>
      <c r="E649">
        <v>4.4000000000000004</v>
      </c>
      <c r="F649" t="s">
        <v>714</v>
      </c>
      <c r="G649" t="s">
        <v>170</v>
      </c>
      <c r="H649" t="s">
        <v>170</v>
      </c>
      <c r="I649" t="s">
        <v>64</v>
      </c>
      <c r="J649">
        <v>2008</v>
      </c>
      <c r="K649" t="s">
        <v>21</v>
      </c>
      <c r="L649" t="s">
        <v>79</v>
      </c>
      <c r="M649" t="s">
        <v>40</v>
      </c>
      <c r="N649" t="s">
        <v>23</v>
      </c>
      <c r="O649">
        <v>-1</v>
      </c>
    </row>
    <row r="650" spans="1:15" x14ac:dyDescent="0.2">
      <c r="A650">
        <v>648</v>
      </c>
      <c r="B650" t="s">
        <v>649</v>
      </c>
      <c r="C650" t="s">
        <v>2029</v>
      </c>
      <c r="D650" t="s">
        <v>2030</v>
      </c>
      <c r="E650">
        <v>3.2</v>
      </c>
      <c r="F650" t="s">
        <v>2031</v>
      </c>
      <c r="G650" t="s">
        <v>96</v>
      </c>
      <c r="H650" t="s">
        <v>96</v>
      </c>
      <c r="I650" t="s">
        <v>20</v>
      </c>
      <c r="J650">
        <v>2006</v>
      </c>
      <c r="K650" t="s">
        <v>131</v>
      </c>
      <c r="L650" t="s">
        <v>145</v>
      </c>
      <c r="M650" t="s">
        <v>91</v>
      </c>
      <c r="N650" t="s">
        <v>58</v>
      </c>
      <c r="O650" t="s">
        <v>2032</v>
      </c>
    </row>
    <row r="651" spans="1:15" x14ac:dyDescent="0.2">
      <c r="A651">
        <v>649</v>
      </c>
      <c r="B651" t="s">
        <v>357</v>
      </c>
      <c r="C651">
        <v>-1</v>
      </c>
      <c r="D651" t="s">
        <v>1509</v>
      </c>
      <c r="E651">
        <v>3.1</v>
      </c>
      <c r="F651" t="s">
        <v>1510</v>
      </c>
      <c r="G651" t="s">
        <v>1181</v>
      </c>
      <c r="H651" t="s">
        <v>1181</v>
      </c>
      <c r="I651" t="s">
        <v>64</v>
      </c>
      <c r="J651">
        <v>2002</v>
      </c>
      <c r="K651" t="s">
        <v>21</v>
      </c>
      <c r="L651" t="s">
        <v>145</v>
      </c>
      <c r="M651" t="s">
        <v>91</v>
      </c>
      <c r="N651" t="s">
        <v>80</v>
      </c>
      <c r="O651" t="s">
        <v>1511</v>
      </c>
    </row>
    <row r="652" spans="1:15" x14ac:dyDescent="0.2">
      <c r="A652">
        <v>650</v>
      </c>
      <c r="B652" t="s">
        <v>1062</v>
      </c>
      <c r="C652">
        <v>-1</v>
      </c>
      <c r="D652" t="s">
        <v>1063</v>
      </c>
      <c r="E652">
        <v>4.0999999999999996</v>
      </c>
      <c r="F652" t="s">
        <v>1064</v>
      </c>
      <c r="G652" t="s">
        <v>1065</v>
      </c>
      <c r="H652" t="s">
        <v>55</v>
      </c>
      <c r="I652" t="s">
        <v>263</v>
      </c>
      <c r="J652">
        <v>2007</v>
      </c>
      <c r="K652" t="s">
        <v>21</v>
      </c>
      <c r="L652" t="s">
        <v>230</v>
      </c>
      <c r="M652" t="s">
        <v>91</v>
      </c>
      <c r="N652" t="s">
        <v>411</v>
      </c>
      <c r="O652">
        <v>-1</v>
      </c>
    </row>
    <row r="653" spans="1:15" x14ac:dyDescent="0.2">
      <c r="A653">
        <v>651</v>
      </c>
      <c r="B653" t="s">
        <v>14</v>
      </c>
      <c r="C653" t="s">
        <v>2033</v>
      </c>
      <c r="D653" t="s">
        <v>2034</v>
      </c>
      <c r="E653">
        <v>3.5</v>
      </c>
      <c r="F653" t="s">
        <v>2035</v>
      </c>
      <c r="G653" t="s">
        <v>55</v>
      </c>
      <c r="H653" t="s">
        <v>55</v>
      </c>
      <c r="I653" t="s">
        <v>64</v>
      </c>
      <c r="J653">
        <v>2005</v>
      </c>
      <c r="K653" t="s">
        <v>65</v>
      </c>
      <c r="L653" t="s">
        <v>57</v>
      </c>
      <c r="M653" t="s">
        <v>40</v>
      </c>
      <c r="N653" t="s">
        <v>58</v>
      </c>
      <c r="O653">
        <v>-1</v>
      </c>
    </row>
    <row r="654" spans="1:15" x14ac:dyDescent="0.2">
      <c r="A654">
        <v>652</v>
      </c>
      <c r="B654" t="s">
        <v>1504</v>
      </c>
      <c r="C654" t="s">
        <v>1505</v>
      </c>
      <c r="D654" t="s">
        <v>1506</v>
      </c>
      <c r="E654">
        <v>3.7</v>
      </c>
      <c r="F654" t="s">
        <v>1507</v>
      </c>
      <c r="G654" t="s">
        <v>1508</v>
      </c>
      <c r="H654" t="s">
        <v>1508</v>
      </c>
      <c r="I654" t="s">
        <v>20</v>
      </c>
      <c r="J654">
        <v>1966</v>
      </c>
      <c r="K654" t="s">
        <v>86</v>
      </c>
      <c r="L654" t="s">
        <v>32</v>
      </c>
      <c r="M654" t="s">
        <v>33</v>
      </c>
      <c r="N654" t="s">
        <v>41</v>
      </c>
      <c r="O654">
        <v>-1</v>
      </c>
    </row>
    <row r="655" spans="1:15" x14ac:dyDescent="0.2">
      <c r="A655">
        <v>653</v>
      </c>
      <c r="B655" t="s">
        <v>2036</v>
      </c>
      <c r="C655" t="s">
        <v>2037</v>
      </c>
      <c r="D655" t="s">
        <v>2038</v>
      </c>
      <c r="E655">
        <v>4.2</v>
      </c>
      <c r="F655" t="s">
        <v>229</v>
      </c>
      <c r="G655" t="s">
        <v>590</v>
      </c>
      <c r="H655" t="s">
        <v>170</v>
      </c>
      <c r="I655" t="s">
        <v>64</v>
      </c>
      <c r="J655">
        <v>2008</v>
      </c>
      <c r="K655" t="s">
        <v>21</v>
      </c>
      <c r="L655" t="s">
        <v>230</v>
      </c>
      <c r="M655" t="s">
        <v>91</v>
      </c>
      <c r="N655" t="s">
        <v>58</v>
      </c>
      <c r="O655">
        <v>-1</v>
      </c>
    </row>
    <row r="656" spans="1:15" x14ac:dyDescent="0.2">
      <c r="A656">
        <v>654</v>
      </c>
      <c r="B656" t="s">
        <v>2039</v>
      </c>
      <c r="C656" t="s">
        <v>2040</v>
      </c>
      <c r="D656" t="s">
        <v>2041</v>
      </c>
      <c r="E656">
        <v>4.2</v>
      </c>
      <c r="F656" t="s">
        <v>776</v>
      </c>
      <c r="G656" t="s">
        <v>778</v>
      </c>
      <c r="H656" t="s">
        <v>778</v>
      </c>
      <c r="I656" t="s">
        <v>30</v>
      </c>
      <c r="J656">
        <v>-1</v>
      </c>
      <c r="K656" t="s">
        <v>154</v>
      </c>
      <c r="L656" t="s">
        <v>779</v>
      </c>
      <c r="M656" t="s">
        <v>780</v>
      </c>
      <c r="N656" t="s">
        <v>58</v>
      </c>
      <c r="O656">
        <v>-1</v>
      </c>
    </row>
    <row r="657" spans="1:15" x14ac:dyDescent="0.2">
      <c r="A657">
        <v>655</v>
      </c>
      <c r="B657" t="s">
        <v>247</v>
      </c>
      <c r="C657" t="s">
        <v>2042</v>
      </c>
      <c r="D657" t="s">
        <v>2043</v>
      </c>
      <c r="E657">
        <v>3.1</v>
      </c>
      <c r="F657" t="s">
        <v>1125</v>
      </c>
      <c r="G657" t="s">
        <v>2044</v>
      </c>
      <c r="H657" t="s">
        <v>1127</v>
      </c>
      <c r="I657" t="s">
        <v>46</v>
      </c>
      <c r="J657">
        <v>1997</v>
      </c>
      <c r="K657" t="s">
        <v>65</v>
      </c>
      <c r="L657" t="s">
        <v>1053</v>
      </c>
      <c r="M657" t="s">
        <v>133</v>
      </c>
      <c r="N657" t="s">
        <v>113</v>
      </c>
      <c r="O657" t="s">
        <v>1128</v>
      </c>
    </row>
    <row r="658" spans="1:15" x14ac:dyDescent="0.2">
      <c r="A658">
        <v>656</v>
      </c>
      <c r="B658" t="s">
        <v>357</v>
      </c>
      <c r="C658">
        <v>-1</v>
      </c>
      <c r="D658" t="s">
        <v>1512</v>
      </c>
      <c r="E658">
        <v>3.7</v>
      </c>
      <c r="F658" t="s">
        <v>1450</v>
      </c>
      <c r="G658" t="s">
        <v>1513</v>
      </c>
      <c r="H658" t="s">
        <v>288</v>
      </c>
      <c r="I658" t="s">
        <v>20</v>
      </c>
      <c r="J658">
        <v>1989</v>
      </c>
      <c r="K658" t="s">
        <v>21</v>
      </c>
      <c r="L658" t="s">
        <v>230</v>
      </c>
      <c r="M658" t="s">
        <v>91</v>
      </c>
      <c r="N658" t="s">
        <v>41</v>
      </c>
      <c r="O658" t="s">
        <v>1451</v>
      </c>
    </row>
    <row r="659" spans="1:15" x14ac:dyDescent="0.2">
      <c r="A659">
        <v>657</v>
      </c>
      <c r="B659" t="s">
        <v>1514</v>
      </c>
      <c r="C659">
        <v>-1</v>
      </c>
      <c r="D659" t="s">
        <v>1515</v>
      </c>
      <c r="E659">
        <v>2.7</v>
      </c>
      <c r="F659" t="s">
        <v>1516</v>
      </c>
      <c r="G659" t="s">
        <v>55</v>
      </c>
      <c r="H659" t="s">
        <v>55</v>
      </c>
      <c r="I659" t="s">
        <v>46</v>
      </c>
      <c r="J659">
        <v>1966</v>
      </c>
      <c r="K659" t="s">
        <v>65</v>
      </c>
      <c r="L659" t="s">
        <v>72</v>
      </c>
      <c r="M659" t="s">
        <v>73</v>
      </c>
      <c r="N659" t="s">
        <v>113</v>
      </c>
      <c r="O659" t="s">
        <v>1517</v>
      </c>
    </row>
    <row r="660" spans="1:15" x14ac:dyDescent="0.2">
      <c r="A660">
        <v>658</v>
      </c>
      <c r="B660" t="s">
        <v>2045</v>
      </c>
      <c r="C660" t="s">
        <v>1384</v>
      </c>
      <c r="D660" t="s">
        <v>2046</v>
      </c>
      <c r="E660">
        <v>3.9</v>
      </c>
      <c r="F660" t="s">
        <v>2047</v>
      </c>
      <c r="G660" t="s">
        <v>122</v>
      </c>
      <c r="H660" t="s">
        <v>2048</v>
      </c>
      <c r="I660" t="s">
        <v>30</v>
      </c>
      <c r="J660">
        <v>1830</v>
      </c>
      <c r="K660" t="s">
        <v>65</v>
      </c>
      <c r="L660" t="s">
        <v>124</v>
      </c>
      <c r="M660" t="s">
        <v>124</v>
      </c>
      <c r="N660" t="s">
        <v>113</v>
      </c>
      <c r="O660" t="s">
        <v>2049</v>
      </c>
    </row>
    <row r="661" spans="1:15" x14ac:dyDescent="0.2">
      <c r="A661">
        <v>659</v>
      </c>
      <c r="B661" t="s">
        <v>1518</v>
      </c>
      <c r="C661">
        <v>-1</v>
      </c>
      <c r="D661" t="s">
        <v>1519</v>
      </c>
      <c r="E661">
        <v>3.8</v>
      </c>
      <c r="F661" t="s">
        <v>213</v>
      </c>
      <c r="G661" t="s">
        <v>122</v>
      </c>
      <c r="H661" t="s">
        <v>214</v>
      </c>
      <c r="I661" t="s">
        <v>30</v>
      </c>
      <c r="J661">
        <v>1996</v>
      </c>
      <c r="K661" t="s">
        <v>65</v>
      </c>
      <c r="L661" t="s">
        <v>124</v>
      </c>
      <c r="M661" t="s">
        <v>124</v>
      </c>
      <c r="N661" t="s">
        <v>113</v>
      </c>
      <c r="O661">
        <v>-1</v>
      </c>
    </row>
    <row r="662" spans="1:15" x14ac:dyDescent="0.2">
      <c r="A662">
        <v>660</v>
      </c>
      <c r="B662" t="s">
        <v>241</v>
      </c>
      <c r="C662" t="s">
        <v>2050</v>
      </c>
      <c r="D662" t="s">
        <v>2051</v>
      </c>
      <c r="E662">
        <v>4.3</v>
      </c>
      <c r="F662" t="s">
        <v>2052</v>
      </c>
      <c r="G662" t="s">
        <v>666</v>
      </c>
      <c r="H662" t="s">
        <v>666</v>
      </c>
      <c r="I662" t="s">
        <v>56</v>
      </c>
      <c r="J662">
        <v>2008</v>
      </c>
      <c r="K662" t="s">
        <v>21</v>
      </c>
      <c r="L662" t="s">
        <v>235</v>
      </c>
      <c r="M662" t="s">
        <v>91</v>
      </c>
      <c r="N662" t="s">
        <v>58</v>
      </c>
      <c r="O662" t="s">
        <v>2053</v>
      </c>
    </row>
    <row r="663" spans="1:15" x14ac:dyDescent="0.2">
      <c r="A663">
        <v>661</v>
      </c>
      <c r="B663" t="s">
        <v>2054</v>
      </c>
      <c r="C663" t="s">
        <v>2055</v>
      </c>
      <c r="D663" t="s">
        <v>2056</v>
      </c>
      <c r="E663">
        <v>3.3</v>
      </c>
      <c r="F663" t="s">
        <v>2057</v>
      </c>
      <c r="G663" t="s">
        <v>2058</v>
      </c>
      <c r="H663" t="s">
        <v>2058</v>
      </c>
      <c r="I663" t="s">
        <v>46</v>
      </c>
      <c r="J663">
        <v>1988</v>
      </c>
      <c r="K663" t="s">
        <v>65</v>
      </c>
      <c r="L663" t="s">
        <v>79</v>
      </c>
      <c r="M663" t="s">
        <v>40</v>
      </c>
      <c r="N663" t="s">
        <v>34</v>
      </c>
      <c r="O663" t="s">
        <v>2059</v>
      </c>
    </row>
    <row r="664" spans="1:15" x14ac:dyDescent="0.2">
      <c r="A664">
        <v>662</v>
      </c>
      <c r="B664" t="s">
        <v>2060</v>
      </c>
      <c r="C664" t="s">
        <v>2061</v>
      </c>
      <c r="D664" t="s">
        <v>2062</v>
      </c>
      <c r="E664">
        <v>3.9</v>
      </c>
      <c r="F664" t="s">
        <v>2063</v>
      </c>
      <c r="G664" t="s">
        <v>55</v>
      </c>
      <c r="H664" t="s">
        <v>55</v>
      </c>
      <c r="I664" t="s">
        <v>64</v>
      </c>
      <c r="J664">
        <v>2010</v>
      </c>
      <c r="K664" t="s">
        <v>21</v>
      </c>
      <c r="L664" t="s">
        <v>90</v>
      </c>
      <c r="M664" t="s">
        <v>91</v>
      </c>
      <c r="N664" t="s">
        <v>179</v>
      </c>
      <c r="O664">
        <v>-1</v>
      </c>
    </row>
    <row r="665" spans="1:15" x14ac:dyDescent="0.2">
      <c r="A665">
        <v>663</v>
      </c>
      <c r="B665" t="s">
        <v>1066</v>
      </c>
      <c r="C665" t="s">
        <v>1067</v>
      </c>
      <c r="D665" t="s">
        <v>1068</v>
      </c>
      <c r="E665">
        <v>3.5</v>
      </c>
      <c r="F665" t="s">
        <v>1069</v>
      </c>
      <c r="G665" t="s">
        <v>1070</v>
      </c>
      <c r="H665" t="s">
        <v>1070</v>
      </c>
      <c r="I665" t="s">
        <v>20</v>
      </c>
      <c r="J665">
        <v>1996</v>
      </c>
      <c r="K665" t="s">
        <v>154</v>
      </c>
      <c r="L665" t="s">
        <v>32</v>
      </c>
      <c r="M665" t="s">
        <v>33</v>
      </c>
      <c r="N665" t="s">
        <v>50</v>
      </c>
      <c r="O665">
        <v>-1</v>
      </c>
    </row>
    <row r="666" spans="1:15" x14ac:dyDescent="0.2">
      <c r="A666">
        <v>664</v>
      </c>
      <c r="B666" t="s">
        <v>2064</v>
      </c>
      <c r="C666" t="s">
        <v>2065</v>
      </c>
      <c r="D666" t="s">
        <v>2066</v>
      </c>
      <c r="E666">
        <v>4</v>
      </c>
      <c r="F666" t="s">
        <v>2067</v>
      </c>
      <c r="G666" t="s">
        <v>77</v>
      </c>
      <c r="H666" t="s">
        <v>77</v>
      </c>
      <c r="I666" t="s">
        <v>30</v>
      </c>
      <c r="J666">
        <v>1982</v>
      </c>
      <c r="K666" t="s">
        <v>65</v>
      </c>
      <c r="L666" t="s">
        <v>235</v>
      </c>
      <c r="M666" t="s">
        <v>91</v>
      </c>
      <c r="N666" t="s">
        <v>203</v>
      </c>
      <c r="O666" t="s">
        <v>2068</v>
      </c>
    </row>
    <row r="667" spans="1:15" x14ac:dyDescent="0.2">
      <c r="A667">
        <v>665</v>
      </c>
      <c r="B667" t="s">
        <v>1520</v>
      </c>
      <c r="C667" t="s">
        <v>1521</v>
      </c>
      <c r="D667" t="s">
        <v>1522</v>
      </c>
      <c r="E667">
        <v>3.9</v>
      </c>
      <c r="F667" t="s">
        <v>1523</v>
      </c>
      <c r="G667" t="s">
        <v>55</v>
      </c>
      <c r="H667" t="s">
        <v>1524</v>
      </c>
      <c r="I667" t="s">
        <v>30</v>
      </c>
      <c r="J667">
        <v>1913</v>
      </c>
      <c r="K667" t="s">
        <v>65</v>
      </c>
      <c r="L667" t="s">
        <v>124</v>
      </c>
      <c r="M667" t="s">
        <v>124</v>
      </c>
      <c r="N667" t="s">
        <v>113</v>
      </c>
      <c r="O667" t="s">
        <v>1525</v>
      </c>
    </row>
    <row r="668" spans="1:15" x14ac:dyDescent="0.2">
      <c r="A668">
        <v>666</v>
      </c>
      <c r="B668" t="s">
        <v>1071</v>
      </c>
      <c r="C668" t="s">
        <v>1072</v>
      </c>
      <c r="D668" t="s">
        <v>1073</v>
      </c>
      <c r="E668">
        <v>3</v>
      </c>
      <c r="F668" t="s">
        <v>1074</v>
      </c>
      <c r="G668" t="s">
        <v>1075</v>
      </c>
      <c r="H668" t="s">
        <v>1075</v>
      </c>
      <c r="I668" t="s">
        <v>30</v>
      </c>
      <c r="J668">
        <v>1958</v>
      </c>
      <c r="K668" t="s">
        <v>21</v>
      </c>
      <c r="L668" t="s">
        <v>1076</v>
      </c>
      <c r="M668" t="s">
        <v>98</v>
      </c>
      <c r="N668" t="s">
        <v>113</v>
      </c>
      <c r="O668" t="s">
        <v>1077</v>
      </c>
    </row>
    <row r="669" spans="1:15" x14ac:dyDescent="0.2">
      <c r="A669">
        <v>667</v>
      </c>
      <c r="B669" t="s">
        <v>2069</v>
      </c>
      <c r="C669">
        <v>-1</v>
      </c>
      <c r="D669" t="s">
        <v>2070</v>
      </c>
      <c r="E669">
        <v>2.2999999999999998</v>
      </c>
      <c r="F669" t="s">
        <v>2071</v>
      </c>
      <c r="G669" t="s">
        <v>2072</v>
      </c>
      <c r="H669" t="s">
        <v>2072</v>
      </c>
      <c r="I669" t="s">
        <v>56</v>
      </c>
      <c r="J669">
        <v>-1</v>
      </c>
      <c r="K669" t="s">
        <v>520</v>
      </c>
      <c r="L669">
        <v>-1</v>
      </c>
      <c r="M669">
        <v>-1</v>
      </c>
      <c r="N669" t="s">
        <v>58</v>
      </c>
      <c r="O669">
        <v>-1</v>
      </c>
    </row>
    <row r="670" spans="1:15" x14ac:dyDescent="0.2">
      <c r="A670">
        <v>668</v>
      </c>
      <c r="B670" t="s">
        <v>14</v>
      </c>
      <c r="C670" t="s">
        <v>334</v>
      </c>
      <c r="D670" t="s">
        <v>335</v>
      </c>
      <c r="E670">
        <v>3.7</v>
      </c>
      <c r="F670" t="s">
        <v>336</v>
      </c>
      <c r="G670" t="s">
        <v>337</v>
      </c>
      <c r="H670" t="s">
        <v>338</v>
      </c>
      <c r="I670" t="s">
        <v>30</v>
      </c>
      <c r="J670">
        <v>1863</v>
      </c>
      <c r="K670" t="s">
        <v>65</v>
      </c>
      <c r="L670" t="s">
        <v>165</v>
      </c>
      <c r="M670" t="s">
        <v>156</v>
      </c>
      <c r="N670" t="s">
        <v>113</v>
      </c>
      <c r="O670" t="s">
        <v>339</v>
      </c>
    </row>
    <row r="671" spans="1:15" x14ac:dyDescent="0.2">
      <c r="A671">
        <v>669</v>
      </c>
      <c r="B671" t="s">
        <v>241</v>
      </c>
      <c r="C671" t="s">
        <v>2073</v>
      </c>
      <c r="D671" t="s">
        <v>243</v>
      </c>
      <c r="E671">
        <v>3.5</v>
      </c>
      <c r="F671" t="s">
        <v>244</v>
      </c>
      <c r="G671" t="s">
        <v>2074</v>
      </c>
      <c r="H671" t="s">
        <v>246</v>
      </c>
      <c r="I671" t="s">
        <v>104</v>
      </c>
      <c r="J671">
        <v>1870</v>
      </c>
      <c r="K671" t="s">
        <v>65</v>
      </c>
      <c r="L671" t="s">
        <v>124</v>
      </c>
      <c r="M671" t="s">
        <v>124</v>
      </c>
      <c r="N671" t="s">
        <v>67</v>
      </c>
      <c r="O671">
        <v>-1</v>
      </c>
    </row>
    <row r="672" spans="1:15" x14ac:dyDescent="0.2">
      <c r="A672">
        <v>670</v>
      </c>
      <c r="B672" t="s">
        <v>247</v>
      </c>
      <c r="C672" t="s">
        <v>545</v>
      </c>
      <c r="D672" t="s">
        <v>1526</v>
      </c>
      <c r="E672">
        <v>4</v>
      </c>
      <c r="F672" t="s">
        <v>152</v>
      </c>
      <c r="G672" t="s">
        <v>153</v>
      </c>
      <c r="H672" t="s">
        <v>153</v>
      </c>
      <c r="I672" t="s">
        <v>20</v>
      </c>
      <c r="J672">
        <v>1915</v>
      </c>
      <c r="K672" t="s">
        <v>154</v>
      </c>
      <c r="L672" t="s">
        <v>155</v>
      </c>
      <c r="M672" t="s">
        <v>156</v>
      </c>
      <c r="N672" t="s">
        <v>50</v>
      </c>
      <c r="O672">
        <v>-1</v>
      </c>
    </row>
    <row r="673" spans="1:15" x14ac:dyDescent="0.2">
      <c r="A673">
        <v>671</v>
      </c>
      <c r="B673" t="s">
        <v>1081</v>
      </c>
      <c r="C673" t="s">
        <v>1082</v>
      </c>
      <c r="D673" t="s">
        <v>1083</v>
      </c>
      <c r="E673">
        <v>3.3</v>
      </c>
      <c r="F673" t="s">
        <v>1084</v>
      </c>
      <c r="G673" t="s">
        <v>551</v>
      </c>
      <c r="H673" t="s">
        <v>551</v>
      </c>
      <c r="I673" t="s">
        <v>20</v>
      </c>
      <c r="J673">
        <v>1964</v>
      </c>
      <c r="K673" t="s">
        <v>21</v>
      </c>
      <c r="L673" t="s">
        <v>184</v>
      </c>
      <c r="M673" t="s">
        <v>185</v>
      </c>
      <c r="N673" t="s">
        <v>58</v>
      </c>
      <c r="O673">
        <v>-1</v>
      </c>
    </row>
    <row r="674" spans="1:15" x14ac:dyDescent="0.2">
      <c r="A674">
        <v>672</v>
      </c>
      <c r="B674" t="s">
        <v>668</v>
      </c>
      <c r="C674" t="s">
        <v>1531</v>
      </c>
      <c r="D674" t="s">
        <v>2075</v>
      </c>
      <c r="E674">
        <v>3.2</v>
      </c>
      <c r="F674" t="s">
        <v>2076</v>
      </c>
      <c r="G674" t="s">
        <v>1663</v>
      </c>
      <c r="H674" t="s">
        <v>421</v>
      </c>
      <c r="I674" t="s">
        <v>46</v>
      </c>
      <c r="J674">
        <v>2004</v>
      </c>
      <c r="K674" t="s">
        <v>21</v>
      </c>
      <c r="L674" t="s">
        <v>32</v>
      </c>
      <c r="M674" t="s">
        <v>33</v>
      </c>
      <c r="N674" t="s">
        <v>58</v>
      </c>
      <c r="O674">
        <v>-1</v>
      </c>
    </row>
    <row r="675" spans="1:15" x14ac:dyDescent="0.2">
      <c r="A675">
        <v>673</v>
      </c>
      <c r="B675" t="s">
        <v>247</v>
      </c>
      <c r="C675" t="s">
        <v>1531</v>
      </c>
      <c r="D675" t="s">
        <v>1532</v>
      </c>
      <c r="E675">
        <v>3.4</v>
      </c>
      <c r="F675" t="s">
        <v>1533</v>
      </c>
      <c r="G675" t="s">
        <v>643</v>
      </c>
      <c r="H675" t="s">
        <v>438</v>
      </c>
      <c r="I675" t="s">
        <v>64</v>
      </c>
      <c r="J675">
        <v>1999</v>
      </c>
      <c r="K675" t="s">
        <v>21</v>
      </c>
      <c r="L675" t="s">
        <v>230</v>
      </c>
      <c r="M675" t="s">
        <v>91</v>
      </c>
      <c r="N675" t="s">
        <v>80</v>
      </c>
      <c r="O675">
        <v>-1</v>
      </c>
    </row>
    <row r="676" spans="1:15" x14ac:dyDescent="0.2">
      <c r="A676">
        <v>674</v>
      </c>
      <c r="B676" t="s">
        <v>241</v>
      </c>
      <c r="C676" t="s">
        <v>1527</v>
      </c>
      <c r="D676" t="s">
        <v>1528</v>
      </c>
      <c r="E676">
        <v>4.4000000000000004</v>
      </c>
      <c r="F676" t="s">
        <v>1529</v>
      </c>
      <c r="G676" t="s">
        <v>1530</v>
      </c>
      <c r="H676" t="s">
        <v>1530</v>
      </c>
      <c r="I676" t="s">
        <v>46</v>
      </c>
      <c r="J676">
        <v>1984</v>
      </c>
      <c r="K676" t="s">
        <v>21</v>
      </c>
      <c r="L676" t="s">
        <v>235</v>
      </c>
      <c r="M676" t="s">
        <v>91</v>
      </c>
      <c r="N676" t="s">
        <v>67</v>
      </c>
      <c r="O676">
        <v>-1</v>
      </c>
    </row>
    <row r="677" spans="1:15" x14ac:dyDescent="0.2">
      <c r="A677">
        <v>675</v>
      </c>
      <c r="B677" t="s">
        <v>1536</v>
      </c>
      <c r="C677" t="s">
        <v>1537</v>
      </c>
      <c r="D677" t="s">
        <v>1538</v>
      </c>
      <c r="E677">
        <v>3.3</v>
      </c>
      <c r="F677" t="s">
        <v>327</v>
      </c>
      <c r="G677" t="s">
        <v>170</v>
      </c>
      <c r="H677" t="s">
        <v>328</v>
      </c>
      <c r="I677" t="s">
        <v>30</v>
      </c>
      <c r="J677">
        <v>1912</v>
      </c>
      <c r="K677" t="s">
        <v>21</v>
      </c>
      <c r="L677" t="s">
        <v>155</v>
      </c>
      <c r="M677" t="s">
        <v>156</v>
      </c>
      <c r="N677" t="s">
        <v>113</v>
      </c>
      <c r="O677" t="s">
        <v>329</v>
      </c>
    </row>
    <row r="678" spans="1:15" x14ac:dyDescent="0.2">
      <c r="A678">
        <v>676</v>
      </c>
      <c r="B678" t="s">
        <v>496</v>
      </c>
      <c r="C678" t="s">
        <v>2077</v>
      </c>
      <c r="D678" t="s">
        <v>2078</v>
      </c>
      <c r="E678">
        <v>3.2</v>
      </c>
      <c r="F678" t="s">
        <v>2079</v>
      </c>
      <c r="G678" t="s">
        <v>55</v>
      </c>
      <c r="H678" t="s">
        <v>55</v>
      </c>
      <c r="I678" t="s">
        <v>46</v>
      </c>
      <c r="J678">
        <v>1975</v>
      </c>
      <c r="K678" t="s">
        <v>21</v>
      </c>
      <c r="L678" t="s">
        <v>235</v>
      </c>
      <c r="M678" t="s">
        <v>91</v>
      </c>
      <c r="N678" t="s">
        <v>58</v>
      </c>
      <c r="O678" t="s">
        <v>2080</v>
      </c>
    </row>
    <row r="679" spans="1:15" x14ac:dyDescent="0.2">
      <c r="A679">
        <v>677</v>
      </c>
      <c r="B679" t="s">
        <v>247</v>
      </c>
      <c r="C679">
        <v>-1</v>
      </c>
      <c r="D679" t="s">
        <v>1534</v>
      </c>
      <c r="E679">
        <v>4.0999999999999996</v>
      </c>
      <c r="F679" t="s">
        <v>1535</v>
      </c>
      <c r="G679" t="s">
        <v>55</v>
      </c>
      <c r="H679" t="s">
        <v>319</v>
      </c>
      <c r="I679" t="s">
        <v>56</v>
      </c>
      <c r="J679">
        <v>2003</v>
      </c>
      <c r="K679" t="s">
        <v>21</v>
      </c>
      <c r="L679" t="s">
        <v>320</v>
      </c>
      <c r="M679" t="s">
        <v>40</v>
      </c>
      <c r="N679" t="s">
        <v>179</v>
      </c>
      <c r="O679">
        <v>-1</v>
      </c>
    </row>
    <row r="680" spans="1:15" x14ac:dyDescent="0.2">
      <c r="A680">
        <v>678</v>
      </c>
      <c r="B680" t="s">
        <v>2081</v>
      </c>
      <c r="C680" t="s">
        <v>2082</v>
      </c>
      <c r="D680" t="s">
        <v>2083</v>
      </c>
      <c r="E680">
        <v>3.8</v>
      </c>
      <c r="F680" t="s">
        <v>213</v>
      </c>
      <c r="G680" t="s">
        <v>122</v>
      </c>
      <c r="H680" t="s">
        <v>214</v>
      </c>
      <c r="I680" t="s">
        <v>30</v>
      </c>
      <c r="J680">
        <v>1996</v>
      </c>
      <c r="K680" t="s">
        <v>65</v>
      </c>
      <c r="L680" t="s">
        <v>124</v>
      </c>
      <c r="M680" t="s">
        <v>124</v>
      </c>
      <c r="N680" t="s">
        <v>113</v>
      </c>
      <c r="O680">
        <v>-1</v>
      </c>
    </row>
    <row r="681" spans="1:15" x14ac:dyDescent="0.2">
      <c r="A681">
        <v>679</v>
      </c>
      <c r="B681" t="s">
        <v>1541</v>
      </c>
      <c r="C681" t="s">
        <v>1542</v>
      </c>
      <c r="D681" t="s">
        <v>1543</v>
      </c>
      <c r="E681">
        <v>2.9</v>
      </c>
      <c r="F681" t="s">
        <v>1544</v>
      </c>
      <c r="G681" t="s">
        <v>560</v>
      </c>
      <c r="H681" t="s">
        <v>96</v>
      </c>
      <c r="I681" t="s">
        <v>64</v>
      </c>
      <c r="J681">
        <v>2012</v>
      </c>
      <c r="K681" t="s">
        <v>131</v>
      </c>
      <c r="L681" t="s">
        <v>124</v>
      </c>
      <c r="M681" t="s">
        <v>124</v>
      </c>
      <c r="N681" t="s">
        <v>58</v>
      </c>
      <c r="O681" t="s">
        <v>1545</v>
      </c>
    </row>
    <row r="682" spans="1:15" x14ac:dyDescent="0.2">
      <c r="A682">
        <v>680</v>
      </c>
      <c r="B682" t="s">
        <v>1539</v>
      </c>
      <c r="C682">
        <v>-1</v>
      </c>
      <c r="D682" t="s">
        <v>1540</v>
      </c>
      <c r="E682">
        <v>5</v>
      </c>
      <c r="F682" t="s">
        <v>559</v>
      </c>
      <c r="G682" t="s">
        <v>560</v>
      </c>
      <c r="H682" t="s">
        <v>560</v>
      </c>
      <c r="I682" t="s">
        <v>56</v>
      </c>
      <c r="J682">
        <v>2013</v>
      </c>
      <c r="K682" t="s">
        <v>65</v>
      </c>
      <c r="L682" t="s">
        <v>124</v>
      </c>
      <c r="M682" t="s">
        <v>124</v>
      </c>
      <c r="N682" t="s">
        <v>58</v>
      </c>
      <c r="O682">
        <v>-1</v>
      </c>
    </row>
    <row r="683" spans="1:15" x14ac:dyDescent="0.2">
      <c r="A683">
        <v>681</v>
      </c>
      <c r="B683" t="s">
        <v>1087</v>
      </c>
      <c r="C683" t="s">
        <v>1088</v>
      </c>
      <c r="D683" t="s">
        <v>1089</v>
      </c>
      <c r="E683">
        <v>2.7</v>
      </c>
      <c r="F683" t="s">
        <v>1090</v>
      </c>
      <c r="G683" t="s">
        <v>643</v>
      </c>
      <c r="H683" t="s">
        <v>643</v>
      </c>
      <c r="I683" t="s">
        <v>64</v>
      </c>
      <c r="J683">
        <v>1961</v>
      </c>
      <c r="K683" t="s">
        <v>21</v>
      </c>
      <c r="L683" t="s">
        <v>124</v>
      </c>
      <c r="M683" t="s">
        <v>124</v>
      </c>
      <c r="N683" t="s">
        <v>80</v>
      </c>
      <c r="O683">
        <v>-1</v>
      </c>
    </row>
    <row r="684" spans="1:15" x14ac:dyDescent="0.2">
      <c r="A684">
        <v>682</v>
      </c>
      <c r="B684" t="s">
        <v>1078</v>
      </c>
      <c r="C684" t="s">
        <v>932</v>
      </c>
      <c r="D684" t="s">
        <v>1079</v>
      </c>
      <c r="E684">
        <v>3.6</v>
      </c>
      <c r="F684" t="s">
        <v>934</v>
      </c>
      <c r="G684" t="s">
        <v>1080</v>
      </c>
      <c r="H684" t="s">
        <v>935</v>
      </c>
      <c r="I684" t="s">
        <v>46</v>
      </c>
      <c r="J684">
        <v>1935</v>
      </c>
      <c r="K684" t="s">
        <v>154</v>
      </c>
      <c r="L684" t="s">
        <v>32</v>
      </c>
      <c r="M684" t="s">
        <v>33</v>
      </c>
      <c r="N684" t="s">
        <v>41</v>
      </c>
      <c r="O684">
        <v>-1</v>
      </c>
    </row>
    <row r="685" spans="1:15" x14ac:dyDescent="0.2">
      <c r="A685">
        <v>683</v>
      </c>
      <c r="B685" t="s">
        <v>1546</v>
      </c>
      <c r="C685" t="s">
        <v>1547</v>
      </c>
      <c r="D685" t="s">
        <v>1548</v>
      </c>
      <c r="E685">
        <v>3.1</v>
      </c>
      <c r="F685" t="s">
        <v>1462</v>
      </c>
      <c r="G685" t="s">
        <v>1464</v>
      </c>
      <c r="H685" t="s">
        <v>1464</v>
      </c>
      <c r="I685" t="s">
        <v>104</v>
      </c>
      <c r="J685">
        <v>1875</v>
      </c>
      <c r="K685" t="s">
        <v>21</v>
      </c>
      <c r="L685" t="s">
        <v>273</v>
      </c>
      <c r="M685" t="s">
        <v>185</v>
      </c>
      <c r="N685" t="s">
        <v>113</v>
      </c>
      <c r="O685">
        <v>-1</v>
      </c>
    </row>
    <row r="686" spans="1:15" x14ac:dyDescent="0.2">
      <c r="A686">
        <v>684</v>
      </c>
      <c r="B686" t="s">
        <v>1085</v>
      </c>
      <c r="C686">
        <v>-1</v>
      </c>
      <c r="D686" t="s">
        <v>1086</v>
      </c>
      <c r="E686">
        <v>4.2</v>
      </c>
      <c r="F686" t="s">
        <v>776</v>
      </c>
      <c r="G686" t="s">
        <v>777</v>
      </c>
      <c r="H686" t="s">
        <v>778</v>
      </c>
      <c r="I686" t="s">
        <v>30</v>
      </c>
      <c r="J686">
        <v>-1</v>
      </c>
      <c r="K686" t="s">
        <v>154</v>
      </c>
      <c r="L686" t="s">
        <v>779</v>
      </c>
      <c r="M686" t="s">
        <v>780</v>
      </c>
      <c r="N686" t="s">
        <v>58</v>
      </c>
      <c r="O686">
        <v>-1</v>
      </c>
    </row>
    <row r="687" spans="1:15" x14ac:dyDescent="0.2">
      <c r="A687">
        <v>685</v>
      </c>
      <c r="B687" t="s">
        <v>1549</v>
      </c>
      <c r="C687" t="s">
        <v>1550</v>
      </c>
      <c r="D687" t="s">
        <v>1551</v>
      </c>
      <c r="E687">
        <v>3.3</v>
      </c>
      <c r="F687" t="s">
        <v>1552</v>
      </c>
      <c r="G687" t="s">
        <v>1553</v>
      </c>
      <c r="H687" t="s">
        <v>1553</v>
      </c>
      <c r="I687" t="s">
        <v>20</v>
      </c>
      <c r="J687">
        <v>1989</v>
      </c>
      <c r="K687" t="s">
        <v>21</v>
      </c>
      <c r="L687" t="s">
        <v>155</v>
      </c>
      <c r="M687" t="s">
        <v>156</v>
      </c>
      <c r="N687" t="s">
        <v>50</v>
      </c>
      <c r="O687">
        <v>-1</v>
      </c>
    </row>
    <row r="688" spans="1:15" x14ac:dyDescent="0.2">
      <c r="A688">
        <v>686</v>
      </c>
      <c r="B688" t="s">
        <v>1554</v>
      </c>
      <c r="C688">
        <v>-1</v>
      </c>
      <c r="D688" t="s">
        <v>1555</v>
      </c>
      <c r="E688">
        <v>3.8</v>
      </c>
      <c r="F688" t="s">
        <v>213</v>
      </c>
      <c r="G688" t="s">
        <v>122</v>
      </c>
      <c r="H688" t="s">
        <v>214</v>
      </c>
      <c r="I688" t="s">
        <v>30</v>
      </c>
      <c r="J688">
        <v>1996</v>
      </c>
      <c r="K688" t="s">
        <v>65</v>
      </c>
      <c r="L688" t="s">
        <v>124</v>
      </c>
      <c r="M688" t="s">
        <v>124</v>
      </c>
      <c r="N688" t="s">
        <v>113</v>
      </c>
      <c r="O688">
        <v>-1</v>
      </c>
    </row>
    <row r="689" spans="1:15" x14ac:dyDescent="0.2">
      <c r="A689">
        <v>687</v>
      </c>
      <c r="B689" t="s">
        <v>2084</v>
      </c>
      <c r="C689" t="s">
        <v>2085</v>
      </c>
      <c r="D689" t="s">
        <v>2086</v>
      </c>
      <c r="E689">
        <v>3.7</v>
      </c>
      <c r="F689" t="s">
        <v>201</v>
      </c>
      <c r="G689" t="s">
        <v>202</v>
      </c>
      <c r="H689" t="s">
        <v>202</v>
      </c>
      <c r="I689" t="s">
        <v>104</v>
      </c>
      <c r="J689">
        <v>1852</v>
      </c>
      <c r="K689" t="s">
        <v>65</v>
      </c>
      <c r="L689" t="s">
        <v>155</v>
      </c>
      <c r="M689" t="s">
        <v>156</v>
      </c>
      <c r="N689" t="s">
        <v>203</v>
      </c>
      <c r="O689">
        <v>-1</v>
      </c>
    </row>
    <row r="690" spans="1:15" x14ac:dyDescent="0.2">
      <c r="A690">
        <v>688</v>
      </c>
      <c r="B690" t="s">
        <v>1091</v>
      </c>
      <c r="C690" t="s">
        <v>1556</v>
      </c>
      <c r="D690" t="s">
        <v>1557</v>
      </c>
      <c r="E690">
        <v>4.5</v>
      </c>
      <c r="F690" t="s">
        <v>1558</v>
      </c>
      <c r="G690" t="s">
        <v>421</v>
      </c>
      <c r="H690" t="s">
        <v>421</v>
      </c>
      <c r="I690" t="s">
        <v>56</v>
      </c>
      <c r="J690">
        <v>1996</v>
      </c>
      <c r="K690" t="s">
        <v>21</v>
      </c>
      <c r="L690" t="s">
        <v>79</v>
      </c>
      <c r="M690" t="s">
        <v>40</v>
      </c>
      <c r="N690" t="s">
        <v>80</v>
      </c>
      <c r="O690">
        <v>-1</v>
      </c>
    </row>
    <row r="691" spans="1:15" x14ac:dyDescent="0.2">
      <c r="A691">
        <v>689</v>
      </c>
      <c r="B691" t="s">
        <v>1390</v>
      </c>
      <c r="C691" t="s">
        <v>2087</v>
      </c>
      <c r="D691" t="s">
        <v>2088</v>
      </c>
      <c r="E691">
        <v>3</v>
      </c>
      <c r="F691" t="s">
        <v>2089</v>
      </c>
      <c r="G691" t="s">
        <v>758</v>
      </c>
      <c r="H691" t="s">
        <v>758</v>
      </c>
      <c r="I691" t="s">
        <v>46</v>
      </c>
      <c r="J691">
        <v>1977</v>
      </c>
      <c r="K691" t="s">
        <v>131</v>
      </c>
      <c r="L691" t="s">
        <v>145</v>
      </c>
      <c r="M691" t="s">
        <v>91</v>
      </c>
      <c r="N691" t="s">
        <v>41</v>
      </c>
      <c r="O691" t="s">
        <v>2090</v>
      </c>
    </row>
    <row r="692" spans="1:15" x14ac:dyDescent="0.2">
      <c r="A692">
        <v>690</v>
      </c>
      <c r="B692" t="s">
        <v>2091</v>
      </c>
      <c r="C692" t="s">
        <v>2092</v>
      </c>
      <c r="D692" t="s">
        <v>2093</v>
      </c>
      <c r="E692">
        <v>3.8</v>
      </c>
      <c r="F692" t="s">
        <v>1109</v>
      </c>
      <c r="G692" t="s">
        <v>55</v>
      </c>
      <c r="H692" t="s">
        <v>55</v>
      </c>
      <c r="I692" t="s">
        <v>46</v>
      </c>
      <c r="J692">
        <v>2002</v>
      </c>
      <c r="K692" t="s">
        <v>21</v>
      </c>
      <c r="L692" t="s">
        <v>769</v>
      </c>
      <c r="M692" t="s">
        <v>770</v>
      </c>
      <c r="N692" t="s">
        <v>34</v>
      </c>
      <c r="O692" t="s">
        <v>1110</v>
      </c>
    </row>
    <row r="693" spans="1:15" x14ac:dyDescent="0.2">
      <c r="A693">
        <v>691</v>
      </c>
      <c r="B693" t="s">
        <v>1559</v>
      </c>
      <c r="C693" t="s">
        <v>1560</v>
      </c>
      <c r="D693" t="s">
        <v>1561</v>
      </c>
      <c r="E693">
        <v>3.9</v>
      </c>
      <c r="F693" t="s">
        <v>514</v>
      </c>
      <c r="G693" t="s">
        <v>170</v>
      </c>
      <c r="H693" t="s">
        <v>170</v>
      </c>
      <c r="I693" t="s">
        <v>104</v>
      </c>
      <c r="J693">
        <v>1968</v>
      </c>
      <c r="K693" t="s">
        <v>65</v>
      </c>
      <c r="L693" t="s">
        <v>515</v>
      </c>
      <c r="M693" t="s">
        <v>73</v>
      </c>
      <c r="N693" t="s">
        <v>67</v>
      </c>
      <c r="O693">
        <v>-1</v>
      </c>
    </row>
    <row r="694" spans="1:15" x14ac:dyDescent="0.2">
      <c r="A694">
        <v>692</v>
      </c>
      <c r="B694" t="s">
        <v>1562</v>
      </c>
      <c r="C694" t="s">
        <v>1563</v>
      </c>
      <c r="D694" t="s">
        <v>1564</v>
      </c>
      <c r="E694">
        <v>3.2</v>
      </c>
      <c r="F694" t="s">
        <v>540</v>
      </c>
      <c r="G694" t="s">
        <v>1565</v>
      </c>
      <c r="H694" t="s">
        <v>542</v>
      </c>
      <c r="I694" t="s">
        <v>104</v>
      </c>
      <c r="J694">
        <v>1958</v>
      </c>
      <c r="K694" t="s">
        <v>154</v>
      </c>
      <c r="L694" t="s">
        <v>543</v>
      </c>
      <c r="M694" t="s">
        <v>47</v>
      </c>
      <c r="N694" t="s">
        <v>67</v>
      </c>
      <c r="O694" t="s">
        <v>544</v>
      </c>
    </row>
    <row r="695" spans="1:15" x14ac:dyDescent="0.2">
      <c r="A695">
        <v>693</v>
      </c>
      <c r="B695" t="s">
        <v>1570</v>
      </c>
      <c r="C695">
        <v>-1</v>
      </c>
      <c r="D695" t="s">
        <v>1571</v>
      </c>
      <c r="E695">
        <v>2.9</v>
      </c>
      <c r="F695" t="s">
        <v>730</v>
      </c>
      <c r="G695" t="s">
        <v>731</v>
      </c>
      <c r="H695" t="s">
        <v>732</v>
      </c>
      <c r="I695" t="s">
        <v>46</v>
      </c>
      <c r="J695">
        <v>1971</v>
      </c>
      <c r="K695" t="s">
        <v>21</v>
      </c>
      <c r="L695" t="s">
        <v>273</v>
      </c>
      <c r="M695" t="s">
        <v>185</v>
      </c>
      <c r="N695" t="s">
        <v>67</v>
      </c>
      <c r="O695" t="s">
        <v>733</v>
      </c>
    </row>
    <row r="696" spans="1:15" x14ac:dyDescent="0.2">
      <c r="A696">
        <v>694</v>
      </c>
      <c r="B696" t="s">
        <v>1566</v>
      </c>
      <c r="C696" t="s">
        <v>1567</v>
      </c>
      <c r="D696" t="s">
        <v>1568</v>
      </c>
      <c r="E696">
        <v>3.3</v>
      </c>
      <c r="F696" t="s">
        <v>1569</v>
      </c>
      <c r="G696" t="s">
        <v>122</v>
      </c>
      <c r="H696" t="s">
        <v>122</v>
      </c>
      <c r="I696" t="s">
        <v>263</v>
      </c>
      <c r="J696">
        <v>1976</v>
      </c>
      <c r="K696" t="s">
        <v>21</v>
      </c>
      <c r="L696" t="s">
        <v>1396</v>
      </c>
      <c r="M696" t="s">
        <v>1397</v>
      </c>
      <c r="N696" t="s">
        <v>58</v>
      </c>
      <c r="O696">
        <v>-1</v>
      </c>
    </row>
    <row r="697" spans="1:15" x14ac:dyDescent="0.2">
      <c r="A697">
        <v>695</v>
      </c>
      <c r="B697" t="s">
        <v>1572</v>
      </c>
      <c r="C697" t="s">
        <v>1573</v>
      </c>
      <c r="D697" t="s">
        <v>1574</v>
      </c>
      <c r="E697">
        <v>3.1</v>
      </c>
      <c r="F697" t="s">
        <v>1462</v>
      </c>
      <c r="G697" t="s">
        <v>1464</v>
      </c>
      <c r="H697" t="s">
        <v>1464</v>
      </c>
      <c r="I697" t="s">
        <v>104</v>
      </c>
      <c r="J697">
        <v>1875</v>
      </c>
      <c r="K697" t="s">
        <v>21</v>
      </c>
      <c r="L697" t="s">
        <v>273</v>
      </c>
      <c r="M697" t="s">
        <v>185</v>
      </c>
      <c r="N697" t="s">
        <v>113</v>
      </c>
      <c r="O697">
        <v>-1</v>
      </c>
    </row>
    <row r="698" spans="1:15" x14ac:dyDescent="0.2">
      <c r="A698">
        <v>696</v>
      </c>
      <c r="B698" t="s">
        <v>1575</v>
      </c>
      <c r="C698" t="s">
        <v>1576</v>
      </c>
      <c r="D698" t="s">
        <v>1577</v>
      </c>
      <c r="E698">
        <v>2.4</v>
      </c>
      <c r="F698" t="s">
        <v>1578</v>
      </c>
      <c r="G698" t="s">
        <v>343</v>
      </c>
      <c r="H698" t="s">
        <v>343</v>
      </c>
      <c r="I698" t="s">
        <v>20</v>
      </c>
      <c r="J698">
        <v>2006</v>
      </c>
      <c r="K698" t="s">
        <v>21</v>
      </c>
      <c r="L698" t="s">
        <v>124</v>
      </c>
      <c r="M698" t="s">
        <v>124</v>
      </c>
      <c r="N698" t="s">
        <v>23</v>
      </c>
      <c r="O698">
        <v>-1</v>
      </c>
    </row>
    <row r="699" spans="1:15" x14ac:dyDescent="0.2">
      <c r="A699">
        <v>697</v>
      </c>
      <c r="B699" t="s">
        <v>1583</v>
      </c>
      <c r="C699" t="s">
        <v>1584</v>
      </c>
      <c r="D699" t="s">
        <v>1585</v>
      </c>
      <c r="E699">
        <v>2.9</v>
      </c>
      <c r="F699" t="s">
        <v>1586</v>
      </c>
      <c r="G699" t="s">
        <v>1587</v>
      </c>
      <c r="H699" t="s">
        <v>1588</v>
      </c>
      <c r="I699" t="s">
        <v>46</v>
      </c>
      <c r="J699">
        <v>2015</v>
      </c>
      <c r="K699" t="s">
        <v>21</v>
      </c>
      <c r="L699" t="s">
        <v>124</v>
      </c>
      <c r="M699" t="s">
        <v>124</v>
      </c>
      <c r="N699" t="s">
        <v>58</v>
      </c>
      <c r="O699">
        <v>-1</v>
      </c>
    </row>
    <row r="700" spans="1:15" x14ac:dyDescent="0.2">
      <c r="A700">
        <v>698</v>
      </c>
      <c r="B700" t="s">
        <v>1579</v>
      </c>
      <c r="C700" t="s">
        <v>1580</v>
      </c>
      <c r="D700" t="s">
        <v>1581</v>
      </c>
      <c r="E700">
        <v>4.8</v>
      </c>
      <c r="F700" t="s">
        <v>1582</v>
      </c>
      <c r="G700" t="s">
        <v>96</v>
      </c>
      <c r="H700" t="s">
        <v>96</v>
      </c>
      <c r="I700" t="s">
        <v>56</v>
      </c>
      <c r="J700">
        <v>2011</v>
      </c>
      <c r="K700" t="s">
        <v>21</v>
      </c>
      <c r="L700" t="s">
        <v>235</v>
      </c>
      <c r="M700" t="s">
        <v>91</v>
      </c>
      <c r="N700" t="s">
        <v>80</v>
      </c>
      <c r="O700">
        <v>-1</v>
      </c>
    </row>
    <row r="701" spans="1:15" x14ac:dyDescent="0.2">
      <c r="A701">
        <v>699</v>
      </c>
      <c r="B701" t="s">
        <v>1589</v>
      </c>
      <c r="C701" t="s">
        <v>1590</v>
      </c>
      <c r="D701" t="s">
        <v>1591</v>
      </c>
      <c r="E701">
        <v>2.9</v>
      </c>
      <c r="F701" t="s">
        <v>1586</v>
      </c>
      <c r="G701" t="s">
        <v>1592</v>
      </c>
      <c r="H701" t="s">
        <v>1588</v>
      </c>
      <c r="I701" t="s">
        <v>46</v>
      </c>
      <c r="J701">
        <v>2015</v>
      </c>
      <c r="K701" t="s">
        <v>21</v>
      </c>
      <c r="L701" t="s">
        <v>124</v>
      </c>
      <c r="M701" t="s">
        <v>124</v>
      </c>
      <c r="N701" t="s">
        <v>58</v>
      </c>
      <c r="O701">
        <v>-1</v>
      </c>
    </row>
    <row r="702" spans="1:15" x14ac:dyDescent="0.2">
      <c r="A702">
        <v>700</v>
      </c>
      <c r="B702" t="s">
        <v>14</v>
      </c>
      <c r="C702" t="s">
        <v>393</v>
      </c>
      <c r="D702" t="s">
        <v>394</v>
      </c>
      <c r="E702">
        <v>4.7</v>
      </c>
      <c r="F702" t="s">
        <v>395</v>
      </c>
      <c r="G702" t="s">
        <v>396</v>
      </c>
      <c r="H702" t="s">
        <v>396</v>
      </c>
      <c r="I702" t="s">
        <v>56</v>
      </c>
      <c r="J702">
        <v>2003</v>
      </c>
      <c r="K702" t="s">
        <v>21</v>
      </c>
      <c r="L702" t="s">
        <v>235</v>
      </c>
      <c r="M702" t="s">
        <v>91</v>
      </c>
      <c r="N702" t="s">
        <v>80</v>
      </c>
      <c r="O702">
        <v>-1</v>
      </c>
    </row>
    <row r="703" spans="1:15" x14ac:dyDescent="0.2">
      <c r="A703">
        <v>701</v>
      </c>
      <c r="B703" t="s">
        <v>2094</v>
      </c>
      <c r="C703" t="s">
        <v>2095</v>
      </c>
      <c r="D703" t="s">
        <v>2096</v>
      </c>
      <c r="E703">
        <v>4.7</v>
      </c>
      <c r="F703" t="s">
        <v>2097</v>
      </c>
      <c r="G703" t="s">
        <v>144</v>
      </c>
      <c r="H703" t="s">
        <v>144</v>
      </c>
      <c r="I703" t="s">
        <v>20</v>
      </c>
      <c r="J703">
        <v>2014</v>
      </c>
      <c r="K703" t="s">
        <v>21</v>
      </c>
      <c r="L703" t="s">
        <v>235</v>
      </c>
      <c r="M703" t="s">
        <v>91</v>
      </c>
      <c r="N703" t="s">
        <v>41</v>
      </c>
      <c r="O703">
        <v>-1</v>
      </c>
    </row>
    <row r="704" spans="1:15" x14ac:dyDescent="0.2">
      <c r="A704">
        <v>702</v>
      </c>
      <c r="B704" t="s">
        <v>1593</v>
      </c>
      <c r="C704" t="s">
        <v>1594</v>
      </c>
      <c r="D704" t="s">
        <v>1595</v>
      </c>
      <c r="E704">
        <v>3.4</v>
      </c>
      <c r="F704" t="s">
        <v>1596</v>
      </c>
      <c r="G704" t="s">
        <v>1597</v>
      </c>
      <c r="H704" t="s">
        <v>1597</v>
      </c>
      <c r="I704" t="s">
        <v>46</v>
      </c>
      <c r="J704">
        <v>1988</v>
      </c>
      <c r="K704" t="s">
        <v>21</v>
      </c>
      <c r="L704" t="s">
        <v>155</v>
      </c>
      <c r="M704" t="s">
        <v>156</v>
      </c>
      <c r="N704" t="s">
        <v>41</v>
      </c>
      <c r="O704">
        <v>-1</v>
      </c>
    </row>
    <row r="705" spans="1:15" x14ac:dyDescent="0.2">
      <c r="A705">
        <v>703</v>
      </c>
      <c r="B705" t="s">
        <v>1598</v>
      </c>
      <c r="C705" t="s">
        <v>1599</v>
      </c>
      <c r="D705" t="s">
        <v>1600</v>
      </c>
      <c r="E705">
        <v>-1</v>
      </c>
      <c r="F705" t="s">
        <v>1601</v>
      </c>
      <c r="G705" t="s">
        <v>122</v>
      </c>
      <c r="H705" t="s">
        <v>1126</v>
      </c>
      <c r="I705" t="s">
        <v>289</v>
      </c>
      <c r="J705">
        <v>-1</v>
      </c>
      <c r="K705" t="s">
        <v>21</v>
      </c>
      <c r="L705">
        <v>-1</v>
      </c>
      <c r="M705">
        <v>-1</v>
      </c>
      <c r="N705" t="s">
        <v>58</v>
      </c>
      <c r="O705">
        <v>-1</v>
      </c>
    </row>
    <row r="706" spans="1:15" x14ac:dyDescent="0.2">
      <c r="A706">
        <v>704</v>
      </c>
      <c r="B706" t="s">
        <v>608</v>
      </c>
      <c r="C706" t="s">
        <v>2098</v>
      </c>
      <c r="D706" t="s">
        <v>2099</v>
      </c>
      <c r="E706">
        <v>3.9</v>
      </c>
      <c r="F706" t="s">
        <v>2100</v>
      </c>
      <c r="G706" t="s">
        <v>96</v>
      </c>
      <c r="H706" t="s">
        <v>96</v>
      </c>
      <c r="I706" t="s">
        <v>56</v>
      </c>
      <c r="J706">
        <v>2008</v>
      </c>
      <c r="K706" t="s">
        <v>65</v>
      </c>
      <c r="L706" t="s">
        <v>235</v>
      </c>
      <c r="M706" t="s">
        <v>91</v>
      </c>
      <c r="N706" t="s">
        <v>58</v>
      </c>
      <c r="O706">
        <v>-1</v>
      </c>
    </row>
    <row r="707" spans="1:15" x14ac:dyDescent="0.2">
      <c r="A707">
        <v>705</v>
      </c>
      <c r="B707" t="s">
        <v>2101</v>
      </c>
      <c r="C707" t="s">
        <v>2102</v>
      </c>
      <c r="D707" t="s">
        <v>2103</v>
      </c>
      <c r="E707">
        <v>3.6</v>
      </c>
      <c r="F707" t="s">
        <v>2104</v>
      </c>
      <c r="G707" t="s">
        <v>2105</v>
      </c>
      <c r="H707" t="s">
        <v>1639</v>
      </c>
      <c r="I707" t="s">
        <v>30</v>
      </c>
      <c r="J707">
        <v>2017</v>
      </c>
      <c r="K707" t="s">
        <v>65</v>
      </c>
      <c r="L707" t="s">
        <v>124</v>
      </c>
      <c r="M707" t="s">
        <v>124</v>
      </c>
      <c r="N707" t="s">
        <v>34</v>
      </c>
      <c r="O707" t="s">
        <v>2106</v>
      </c>
    </row>
    <row r="708" spans="1:15" x14ac:dyDescent="0.2">
      <c r="A708">
        <v>706</v>
      </c>
      <c r="B708" t="s">
        <v>2107</v>
      </c>
      <c r="C708" t="s">
        <v>2108</v>
      </c>
      <c r="D708" t="s">
        <v>2109</v>
      </c>
      <c r="E708">
        <v>3.6</v>
      </c>
      <c r="F708" t="s">
        <v>835</v>
      </c>
      <c r="G708" t="s">
        <v>328</v>
      </c>
      <c r="H708" t="s">
        <v>836</v>
      </c>
      <c r="I708" t="s">
        <v>104</v>
      </c>
      <c r="J708">
        <v>1851</v>
      </c>
      <c r="K708" t="s">
        <v>21</v>
      </c>
      <c r="L708" t="s">
        <v>155</v>
      </c>
      <c r="M708" t="s">
        <v>156</v>
      </c>
      <c r="N708" t="s">
        <v>113</v>
      </c>
      <c r="O708">
        <v>-1</v>
      </c>
    </row>
    <row r="709" spans="1:15" x14ac:dyDescent="0.2">
      <c r="A709">
        <v>707</v>
      </c>
      <c r="B709" t="s">
        <v>2110</v>
      </c>
      <c r="C709" t="s">
        <v>2111</v>
      </c>
      <c r="D709" t="s">
        <v>2112</v>
      </c>
      <c r="E709">
        <v>3.9</v>
      </c>
      <c r="F709" t="s">
        <v>2047</v>
      </c>
      <c r="G709" t="s">
        <v>122</v>
      </c>
      <c r="H709" t="s">
        <v>2048</v>
      </c>
      <c r="I709" t="s">
        <v>30</v>
      </c>
      <c r="J709">
        <v>1830</v>
      </c>
      <c r="K709" t="s">
        <v>65</v>
      </c>
      <c r="L709" t="s">
        <v>124</v>
      </c>
      <c r="M709" t="s">
        <v>124</v>
      </c>
      <c r="N709" t="s">
        <v>113</v>
      </c>
      <c r="O709" t="s">
        <v>2049</v>
      </c>
    </row>
    <row r="710" spans="1:15" x14ac:dyDescent="0.2">
      <c r="A710">
        <v>708</v>
      </c>
      <c r="B710" t="s">
        <v>668</v>
      </c>
      <c r="C710" t="s">
        <v>2113</v>
      </c>
      <c r="D710" t="s">
        <v>2114</v>
      </c>
      <c r="E710">
        <v>4.4000000000000004</v>
      </c>
      <c r="F710" t="s">
        <v>1180</v>
      </c>
      <c r="G710" t="s">
        <v>1181</v>
      </c>
      <c r="H710" t="s">
        <v>96</v>
      </c>
      <c r="I710" t="s">
        <v>46</v>
      </c>
      <c r="J710">
        <v>2006</v>
      </c>
      <c r="K710" t="s">
        <v>65</v>
      </c>
      <c r="L710" t="s">
        <v>90</v>
      </c>
      <c r="M710" t="s">
        <v>91</v>
      </c>
      <c r="N710" t="s">
        <v>41</v>
      </c>
      <c r="O710" t="s">
        <v>1182</v>
      </c>
    </row>
    <row r="711" spans="1:15" x14ac:dyDescent="0.2">
      <c r="A711">
        <v>709</v>
      </c>
      <c r="B711" t="s">
        <v>1602</v>
      </c>
      <c r="C711" t="s">
        <v>1603</v>
      </c>
      <c r="D711" t="s">
        <v>1604</v>
      </c>
      <c r="E711">
        <v>2.6</v>
      </c>
      <c r="F711" t="s">
        <v>789</v>
      </c>
      <c r="G711" t="s">
        <v>443</v>
      </c>
      <c r="H711" t="s">
        <v>443</v>
      </c>
      <c r="I711" t="s">
        <v>20</v>
      </c>
      <c r="J711">
        <v>1984</v>
      </c>
      <c r="K711" t="s">
        <v>790</v>
      </c>
      <c r="L711" t="s">
        <v>791</v>
      </c>
      <c r="M711" t="s">
        <v>581</v>
      </c>
      <c r="N711" t="s">
        <v>58</v>
      </c>
      <c r="O711">
        <v>-1</v>
      </c>
    </row>
    <row r="712" spans="1:15" x14ac:dyDescent="0.2">
      <c r="A712">
        <v>710</v>
      </c>
      <c r="B712" t="s">
        <v>247</v>
      </c>
      <c r="C712">
        <v>-1</v>
      </c>
      <c r="D712" t="s">
        <v>1605</v>
      </c>
      <c r="E712">
        <v>4.8</v>
      </c>
      <c r="F712" t="s">
        <v>1606</v>
      </c>
      <c r="G712" t="s">
        <v>953</v>
      </c>
      <c r="H712" t="s">
        <v>1191</v>
      </c>
      <c r="I712" t="s">
        <v>64</v>
      </c>
      <c r="J712">
        <v>2015</v>
      </c>
      <c r="K712" t="s">
        <v>21</v>
      </c>
      <c r="L712" t="s">
        <v>230</v>
      </c>
      <c r="M712" t="s">
        <v>91</v>
      </c>
      <c r="N712" t="s">
        <v>80</v>
      </c>
      <c r="O712" t="s">
        <v>1607</v>
      </c>
    </row>
    <row r="713" spans="1:15" x14ac:dyDescent="0.2">
      <c r="A713">
        <v>711</v>
      </c>
      <c r="B713" t="s">
        <v>2115</v>
      </c>
      <c r="C713" t="s">
        <v>2116</v>
      </c>
      <c r="D713" t="s">
        <v>2117</v>
      </c>
      <c r="E713">
        <v>3.6</v>
      </c>
      <c r="F713" t="s">
        <v>2118</v>
      </c>
      <c r="G713" t="s">
        <v>306</v>
      </c>
      <c r="H713" t="s">
        <v>483</v>
      </c>
      <c r="I713" t="s">
        <v>20</v>
      </c>
      <c r="J713">
        <v>1967</v>
      </c>
      <c r="K713" t="s">
        <v>154</v>
      </c>
      <c r="L713" t="s">
        <v>543</v>
      </c>
      <c r="M713" t="s">
        <v>47</v>
      </c>
      <c r="N713" t="s">
        <v>23</v>
      </c>
      <c r="O713">
        <v>-1</v>
      </c>
    </row>
    <row r="714" spans="1:15" x14ac:dyDescent="0.2">
      <c r="A714">
        <v>712</v>
      </c>
      <c r="B714" t="s">
        <v>1035</v>
      </c>
      <c r="C714" t="s">
        <v>2119</v>
      </c>
      <c r="D714" t="s">
        <v>2120</v>
      </c>
      <c r="E714">
        <v>3.2</v>
      </c>
      <c r="F714" t="s">
        <v>408</v>
      </c>
      <c r="G714" t="s">
        <v>2121</v>
      </c>
      <c r="H714" t="s">
        <v>410</v>
      </c>
      <c r="I714" t="s">
        <v>263</v>
      </c>
      <c r="J714">
        <v>-1</v>
      </c>
      <c r="K714" t="s">
        <v>21</v>
      </c>
      <c r="L714" t="s">
        <v>320</v>
      </c>
      <c r="M714" t="s">
        <v>40</v>
      </c>
      <c r="N714" t="s">
        <v>411</v>
      </c>
      <c r="O714">
        <v>-1</v>
      </c>
    </row>
    <row r="715" spans="1:15" x14ac:dyDescent="0.2">
      <c r="A715">
        <v>713</v>
      </c>
      <c r="B715" t="s">
        <v>1608</v>
      </c>
      <c r="C715">
        <v>-1</v>
      </c>
      <c r="D715" t="s">
        <v>1609</v>
      </c>
      <c r="E715">
        <v>4.5999999999999996</v>
      </c>
      <c r="F715" t="s">
        <v>1273</v>
      </c>
      <c r="G715" t="s">
        <v>96</v>
      </c>
      <c r="H715" t="s">
        <v>96</v>
      </c>
      <c r="I715" t="s">
        <v>56</v>
      </c>
      <c r="J715">
        <v>2012</v>
      </c>
      <c r="K715" t="s">
        <v>21</v>
      </c>
      <c r="L715" t="s">
        <v>90</v>
      </c>
      <c r="M715" t="s">
        <v>91</v>
      </c>
      <c r="N715" t="s">
        <v>58</v>
      </c>
      <c r="O715">
        <v>-1</v>
      </c>
    </row>
    <row r="716" spans="1:15" x14ac:dyDescent="0.2">
      <c r="A716">
        <v>714</v>
      </c>
      <c r="B716" t="s">
        <v>2122</v>
      </c>
      <c r="C716" t="s">
        <v>15</v>
      </c>
      <c r="D716" t="s">
        <v>2123</v>
      </c>
      <c r="E716">
        <v>4.2</v>
      </c>
      <c r="F716" t="s">
        <v>776</v>
      </c>
      <c r="G716" t="s">
        <v>778</v>
      </c>
      <c r="H716" t="s">
        <v>778</v>
      </c>
      <c r="I716" t="s">
        <v>30</v>
      </c>
      <c r="J716">
        <v>-1</v>
      </c>
      <c r="K716" t="s">
        <v>154</v>
      </c>
      <c r="L716" t="s">
        <v>779</v>
      </c>
      <c r="M716" t="s">
        <v>780</v>
      </c>
      <c r="N716" t="s">
        <v>58</v>
      </c>
      <c r="O716">
        <v>-1</v>
      </c>
    </row>
    <row r="717" spans="1:15" x14ac:dyDescent="0.2">
      <c r="A717">
        <v>715</v>
      </c>
      <c r="B717" t="s">
        <v>1612</v>
      </c>
      <c r="C717" t="s">
        <v>1613</v>
      </c>
      <c r="D717" t="s">
        <v>1614</v>
      </c>
      <c r="E717">
        <v>3.6</v>
      </c>
      <c r="F717" t="s">
        <v>835</v>
      </c>
      <c r="G717" t="s">
        <v>328</v>
      </c>
      <c r="H717" t="s">
        <v>836</v>
      </c>
      <c r="I717" t="s">
        <v>104</v>
      </c>
      <c r="J717">
        <v>1851</v>
      </c>
      <c r="K717" t="s">
        <v>21</v>
      </c>
      <c r="L717" t="s">
        <v>155</v>
      </c>
      <c r="M717" t="s">
        <v>156</v>
      </c>
      <c r="N717" t="s">
        <v>113</v>
      </c>
      <c r="O717">
        <v>-1</v>
      </c>
    </row>
    <row r="718" spans="1:15" x14ac:dyDescent="0.2">
      <c r="A718">
        <v>716</v>
      </c>
      <c r="B718" t="s">
        <v>1610</v>
      </c>
      <c r="C718">
        <v>-1</v>
      </c>
      <c r="D718" t="s">
        <v>1611</v>
      </c>
      <c r="E718">
        <v>4.3</v>
      </c>
      <c r="F718" t="s">
        <v>143</v>
      </c>
      <c r="G718" t="s">
        <v>55</v>
      </c>
      <c r="H718" t="s">
        <v>144</v>
      </c>
      <c r="I718" t="s">
        <v>64</v>
      </c>
      <c r="J718">
        <v>2011</v>
      </c>
      <c r="K718" t="s">
        <v>21</v>
      </c>
      <c r="L718" t="s">
        <v>145</v>
      </c>
      <c r="M718" t="s">
        <v>91</v>
      </c>
      <c r="N718" t="s">
        <v>58</v>
      </c>
      <c r="O718">
        <v>-1</v>
      </c>
    </row>
    <row r="719" spans="1:15" x14ac:dyDescent="0.2">
      <c r="A719">
        <v>717</v>
      </c>
      <c r="B719" t="s">
        <v>247</v>
      </c>
      <c r="C719">
        <v>-1</v>
      </c>
      <c r="D719" t="s">
        <v>1615</v>
      </c>
      <c r="E719">
        <v>4.2</v>
      </c>
      <c r="F719" t="s">
        <v>1030</v>
      </c>
      <c r="G719" t="s">
        <v>55</v>
      </c>
      <c r="H719" t="s">
        <v>55</v>
      </c>
      <c r="I719" t="s">
        <v>56</v>
      </c>
      <c r="J719">
        <v>2014</v>
      </c>
      <c r="K719" t="s">
        <v>21</v>
      </c>
      <c r="L719" t="s">
        <v>959</v>
      </c>
      <c r="M719" t="s">
        <v>73</v>
      </c>
      <c r="N719" t="s">
        <v>58</v>
      </c>
      <c r="O719">
        <v>-1</v>
      </c>
    </row>
    <row r="720" spans="1:15" x14ac:dyDescent="0.2">
      <c r="A720">
        <v>718</v>
      </c>
      <c r="B720" t="s">
        <v>2124</v>
      </c>
      <c r="C720" t="s">
        <v>2125</v>
      </c>
      <c r="D720" t="s">
        <v>2126</v>
      </c>
      <c r="E720">
        <v>3.1</v>
      </c>
      <c r="F720" t="s">
        <v>2127</v>
      </c>
      <c r="G720" t="s">
        <v>2128</v>
      </c>
      <c r="H720" t="s">
        <v>2128</v>
      </c>
      <c r="I720" t="s">
        <v>46</v>
      </c>
      <c r="J720">
        <v>1977</v>
      </c>
      <c r="K720" t="s">
        <v>21</v>
      </c>
      <c r="L720" t="s">
        <v>273</v>
      </c>
      <c r="M720" t="s">
        <v>185</v>
      </c>
      <c r="N720" t="s">
        <v>50</v>
      </c>
      <c r="O720" t="s">
        <v>2129</v>
      </c>
    </row>
    <row r="721" spans="1:15" x14ac:dyDescent="0.2">
      <c r="A721">
        <v>719</v>
      </c>
      <c r="B721" t="s">
        <v>2130</v>
      </c>
      <c r="C721" t="s">
        <v>1107</v>
      </c>
      <c r="D721" t="s">
        <v>2131</v>
      </c>
      <c r="E721">
        <v>3.8</v>
      </c>
      <c r="F721" t="s">
        <v>2132</v>
      </c>
      <c r="G721" t="s">
        <v>2133</v>
      </c>
      <c r="H721" t="s">
        <v>2133</v>
      </c>
      <c r="I721" t="s">
        <v>20</v>
      </c>
      <c r="J721">
        <v>2014</v>
      </c>
      <c r="K721" t="s">
        <v>131</v>
      </c>
      <c r="L721" t="s">
        <v>2022</v>
      </c>
      <c r="M721" t="s">
        <v>1916</v>
      </c>
      <c r="N721" t="s">
        <v>58</v>
      </c>
      <c r="O721">
        <v>-1</v>
      </c>
    </row>
    <row r="722" spans="1:15" x14ac:dyDescent="0.2">
      <c r="A722">
        <v>720</v>
      </c>
      <c r="B722" t="s">
        <v>1616</v>
      </c>
      <c r="C722">
        <v>-1</v>
      </c>
      <c r="D722" t="s">
        <v>1617</v>
      </c>
      <c r="E722">
        <v>4.8</v>
      </c>
      <c r="F722" t="s">
        <v>1618</v>
      </c>
      <c r="G722" t="s">
        <v>409</v>
      </c>
      <c r="H722" t="s">
        <v>409</v>
      </c>
      <c r="I722" t="s">
        <v>56</v>
      </c>
      <c r="J722">
        <v>2009</v>
      </c>
      <c r="K722" t="s">
        <v>21</v>
      </c>
      <c r="L722" t="s">
        <v>1619</v>
      </c>
      <c r="M722" t="s">
        <v>133</v>
      </c>
      <c r="N722" t="s">
        <v>58</v>
      </c>
      <c r="O722">
        <v>-1</v>
      </c>
    </row>
    <row r="723" spans="1:15" x14ac:dyDescent="0.2">
      <c r="A723">
        <v>721</v>
      </c>
      <c r="B723" t="s">
        <v>1623</v>
      </c>
      <c r="C723" t="s">
        <v>1624</v>
      </c>
      <c r="D723" t="s">
        <v>1625</v>
      </c>
      <c r="E723">
        <v>3.8</v>
      </c>
      <c r="F723" t="s">
        <v>1626</v>
      </c>
      <c r="G723" t="s">
        <v>1627</v>
      </c>
      <c r="H723" t="s">
        <v>1627</v>
      </c>
      <c r="I723" t="s">
        <v>46</v>
      </c>
      <c r="J723">
        <v>1870</v>
      </c>
      <c r="K723" t="s">
        <v>65</v>
      </c>
      <c r="L723" t="s">
        <v>72</v>
      </c>
      <c r="M723" t="s">
        <v>73</v>
      </c>
      <c r="N723" t="s">
        <v>67</v>
      </c>
      <c r="O723" t="s">
        <v>1628</v>
      </c>
    </row>
    <row r="724" spans="1:15" x14ac:dyDescent="0.2">
      <c r="A724">
        <v>722</v>
      </c>
      <c r="B724" t="s">
        <v>1620</v>
      </c>
      <c r="C724" t="s">
        <v>1621</v>
      </c>
      <c r="D724" t="s">
        <v>1622</v>
      </c>
      <c r="E724">
        <v>4</v>
      </c>
      <c r="F724" t="s">
        <v>193</v>
      </c>
      <c r="G724" t="s">
        <v>55</v>
      </c>
      <c r="H724" t="s">
        <v>55</v>
      </c>
      <c r="I724" t="s">
        <v>30</v>
      </c>
      <c r="J724">
        <v>1849</v>
      </c>
      <c r="K724" t="s">
        <v>65</v>
      </c>
      <c r="L724" t="s">
        <v>124</v>
      </c>
      <c r="M724" t="s">
        <v>124</v>
      </c>
      <c r="N724" t="s">
        <v>113</v>
      </c>
      <c r="O724">
        <v>-1</v>
      </c>
    </row>
    <row r="725" spans="1:15" x14ac:dyDescent="0.2">
      <c r="A725">
        <v>723</v>
      </c>
      <c r="B725" t="s">
        <v>1634</v>
      </c>
      <c r="C725" t="s">
        <v>1107</v>
      </c>
      <c r="D725" t="s">
        <v>1635</v>
      </c>
      <c r="E725">
        <v>3.8</v>
      </c>
      <c r="F725" t="s">
        <v>1109</v>
      </c>
      <c r="G725" t="s">
        <v>55</v>
      </c>
      <c r="H725" t="s">
        <v>55</v>
      </c>
      <c r="I725" t="s">
        <v>46</v>
      </c>
      <c r="J725">
        <v>2002</v>
      </c>
      <c r="K725" t="s">
        <v>21</v>
      </c>
      <c r="L725" t="s">
        <v>769</v>
      </c>
      <c r="M725" t="s">
        <v>770</v>
      </c>
      <c r="N725" t="s">
        <v>34</v>
      </c>
      <c r="O725" t="s">
        <v>1110</v>
      </c>
    </row>
    <row r="726" spans="1:15" x14ac:dyDescent="0.2">
      <c r="A726">
        <v>724</v>
      </c>
      <c r="B726" t="s">
        <v>1629</v>
      </c>
      <c r="C726">
        <v>-1</v>
      </c>
      <c r="D726" t="s">
        <v>1630</v>
      </c>
      <c r="E726">
        <v>3.6</v>
      </c>
      <c r="F726" t="s">
        <v>1631</v>
      </c>
      <c r="G726" t="s">
        <v>102</v>
      </c>
      <c r="H726" t="s">
        <v>437</v>
      </c>
      <c r="I726" t="s">
        <v>56</v>
      </c>
      <c r="J726">
        <v>2008</v>
      </c>
      <c r="K726" t="s">
        <v>21</v>
      </c>
      <c r="L726" t="s">
        <v>79</v>
      </c>
      <c r="M726" t="s">
        <v>40</v>
      </c>
      <c r="N726" t="s">
        <v>58</v>
      </c>
      <c r="O726">
        <v>-1</v>
      </c>
    </row>
    <row r="727" spans="1:15" x14ac:dyDescent="0.2">
      <c r="A727">
        <v>725</v>
      </c>
      <c r="B727" t="s">
        <v>608</v>
      </c>
      <c r="C727" t="s">
        <v>2134</v>
      </c>
      <c r="D727" t="s">
        <v>2135</v>
      </c>
      <c r="E727">
        <v>4</v>
      </c>
      <c r="F727" t="s">
        <v>188</v>
      </c>
      <c r="G727" t="s">
        <v>103</v>
      </c>
      <c r="H727" t="s">
        <v>183</v>
      </c>
      <c r="I727" t="s">
        <v>20</v>
      </c>
      <c r="J727">
        <v>2012</v>
      </c>
      <c r="K727" t="s">
        <v>21</v>
      </c>
      <c r="L727" t="s">
        <v>145</v>
      </c>
      <c r="M727" t="s">
        <v>91</v>
      </c>
      <c r="N727" t="s">
        <v>41</v>
      </c>
      <c r="O727" t="s">
        <v>189</v>
      </c>
    </row>
    <row r="728" spans="1:15" x14ac:dyDescent="0.2">
      <c r="A728">
        <v>726</v>
      </c>
      <c r="B728" t="s">
        <v>608</v>
      </c>
      <c r="C728" t="s">
        <v>576</v>
      </c>
      <c r="D728" t="s">
        <v>1642</v>
      </c>
      <c r="E728">
        <v>1.9</v>
      </c>
      <c r="F728" t="s">
        <v>1643</v>
      </c>
      <c r="G728" t="s">
        <v>55</v>
      </c>
      <c r="H728" t="s">
        <v>55</v>
      </c>
      <c r="I728" t="s">
        <v>64</v>
      </c>
      <c r="J728">
        <v>2010</v>
      </c>
      <c r="K728" t="s">
        <v>21</v>
      </c>
      <c r="L728" t="s">
        <v>112</v>
      </c>
      <c r="M728" t="s">
        <v>98</v>
      </c>
      <c r="N728" t="s">
        <v>41</v>
      </c>
      <c r="O728" t="s">
        <v>1644</v>
      </c>
    </row>
    <row r="729" spans="1:15" x14ac:dyDescent="0.2">
      <c r="A729">
        <v>727</v>
      </c>
      <c r="B729" t="s">
        <v>668</v>
      </c>
      <c r="C729" t="s">
        <v>2136</v>
      </c>
      <c r="D729" t="s">
        <v>2137</v>
      </c>
      <c r="E729">
        <v>4</v>
      </c>
      <c r="F729" t="s">
        <v>188</v>
      </c>
      <c r="G729" t="s">
        <v>438</v>
      </c>
      <c r="H729" t="s">
        <v>183</v>
      </c>
      <c r="I729" t="s">
        <v>20</v>
      </c>
      <c r="J729">
        <v>2012</v>
      </c>
      <c r="K729" t="s">
        <v>21</v>
      </c>
      <c r="L729" t="s">
        <v>145</v>
      </c>
      <c r="M729" t="s">
        <v>91</v>
      </c>
      <c r="N729" t="s">
        <v>41</v>
      </c>
      <c r="O729" t="s">
        <v>189</v>
      </c>
    </row>
    <row r="730" spans="1:15" x14ac:dyDescent="0.2">
      <c r="A730">
        <v>728</v>
      </c>
      <c r="B730" t="s">
        <v>668</v>
      </c>
      <c r="C730" t="s">
        <v>1636</v>
      </c>
      <c r="D730" t="s">
        <v>1637</v>
      </c>
      <c r="E730">
        <v>4.3</v>
      </c>
      <c r="F730" t="s">
        <v>1638</v>
      </c>
      <c r="G730" t="s">
        <v>1639</v>
      </c>
      <c r="H730" t="s">
        <v>1640</v>
      </c>
      <c r="I730" t="s">
        <v>104</v>
      </c>
      <c r="J730">
        <v>1990</v>
      </c>
      <c r="K730" t="s">
        <v>21</v>
      </c>
      <c r="L730" t="s">
        <v>235</v>
      </c>
      <c r="M730" t="s">
        <v>91</v>
      </c>
      <c r="N730" t="s">
        <v>67</v>
      </c>
      <c r="O730" t="s">
        <v>1641</v>
      </c>
    </row>
    <row r="731" spans="1:15" x14ac:dyDescent="0.2">
      <c r="A731">
        <v>729</v>
      </c>
      <c r="B731" t="s">
        <v>2138</v>
      </c>
      <c r="C731">
        <v>-1</v>
      </c>
      <c r="D731" t="s">
        <v>2139</v>
      </c>
      <c r="E731">
        <v>3.5</v>
      </c>
      <c r="F731" t="s">
        <v>2140</v>
      </c>
      <c r="G731" t="s">
        <v>560</v>
      </c>
      <c r="H731" t="s">
        <v>560</v>
      </c>
      <c r="I731" t="s">
        <v>56</v>
      </c>
      <c r="J731">
        <v>2016</v>
      </c>
      <c r="K731" t="s">
        <v>21</v>
      </c>
      <c r="L731" t="s">
        <v>124</v>
      </c>
      <c r="M731" t="s">
        <v>124</v>
      </c>
      <c r="N731" t="s">
        <v>58</v>
      </c>
      <c r="O731">
        <v>-1</v>
      </c>
    </row>
    <row r="732" spans="1:15" x14ac:dyDescent="0.2">
      <c r="A732">
        <v>730</v>
      </c>
      <c r="B732" t="s">
        <v>2141</v>
      </c>
      <c r="C732" t="s">
        <v>2142</v>
      </c>
      <c r="D732" t="s">
        <v>2143</v>
      </c>
      <c r="E732">
        <v>3.6</v>
      </c>
      <c r="F732" t="s">
        <v>835</v>
      </c>
      <c r="G732" t="s">
        <v>328</v>
      </c>
      <c r="H732" t="s">
        <v>836</v>
      </c>
      <c r="I732" t="s">
        <v>104</v>
      </c>
      <c r="J732">
        <v>1851</v>
      </c>
      <c r="K732" t="s">
        <v>21</v>
      </c>
      <c r="L732" t="s">
        <v>155</v>
      </c>
      <c r="M732" t="s">
        <v>156</v>
      </c>
      <c r="N732" t="s">
        <v>113</v>
      </c>
      <c r="O732">
        <v>-1</v>
      </c>
    </row>
    <row r="733" spans="1:15" x14ac:dyDescent="0.2">
      <c r="A733">
        <v>731</v>
      </c>
      <c r="B733" t="s">
        <v>1645</v>
      </c>
      <c r="C733" t="s">
        <v>1646</v>
      </c>
      <c r="D733" t="s">
        <v>1647</v>
      </c>
      <c r="E733">
        <v>3.3</v>
      </c>
      <c r="F733" t="s">
        <v>327</v>
      </c>
      <c r="G733" t="s">
        <v>421</v>
      </c>
      <c r="H733" t="s">
        <v>328</v>
      </c>
      <c r="I733" t="s">
        <v>30</v>
      </c>
      <c r="J733">
        <v>1912</v>
      </c>
      <c r="K733" t="s">
        <v>21</v>
      </c>
      <c r="L733" t="s">
        <v>155</v>
      </c>
      <c r="M733" t="s">
        <v>156</v>
      </c>
      <c r="N733" t="s">
        <v>113</v>
      </c>
      <c r="O733" t="s">
        <v>329</v>
      </c>
    </row>
    <row r="734" spans="1:15" x14ac:dyDescent="0.2">
      <c r="A734">
        <v>732</v>
      </c>
      <c r="B734" t="s">
        <v>2144</v>
      </c>
      <c r="C734" t="s">
        <v>52</v>
      </c>
      <c r="D734" t="s">
        <v>2145</v>
      </c>
      <c r="E734">
        <v>3.8</v>
      </c>
      <c r="F734" t="s">
        <v>213</v>
      </c>
      <c r="G734" t="s">
        <v>122</v>
      </c>
      <c r="H734" t="s">
        <v>214</v>
      </c>
      <c r="I734" t="s">
        <v>30</v>
      </c>
      <c r="J734">
        <v>1996</v>
      </c>
      <c r="K734" t="s">
        <v>65</v>
      </c>
      <c r="L734" t="s">
        <v>124</v>
      </c>
      <c r="M734" t="s">
        <v>124</v>
      </c>
      <c r="N734" t="s">
        <v>113</v>
      </c>
      <c r="O734">
        <v>-1</v>
      </c>
    </row>
    <row r="735" spans="1:15" x14ac:dyDescent="0.2">
      <c r="A735">
        <v>733</v>
      </c>
      <c r="B735" t="s">
        <v>14</v>
      </c>
      <c r="C735" t="s">
        <v>366</v>
      </c>
      <c r="D735" t="s">
        <v>367</v>
      </c>
      <c r="E735">
        <v>4.3</v>
      </c>
      <c r="F735" t="s">
        <v>368</v>
      </c>
      <c r="G735" t="s">
        <v>55</v>
      </c>
      <c r="H735" t="s">
        <v>55</v>
      </c>
      <c r="I735" t="s">
        <v>64</v>
      </c>
      <c r="J735">
        <v>2011</v>
      </c>
      <c r="K735" t="s">
        <v>21</v>
      </c>
      <c r="L735" t="s">
        <v>79</v>
      </c>
      <c r="M735" t="s">
        <v>40</v>
      </c>
      <c r="N735" t="s">
        <v>179</v>
      </c>
      <c r="O735">
        <v>-1</v>
      </c>
    </row>
    <row r="736" spans="1:15" x14ac:dyDescent="0.2">
      <c r="A736">
        <v>734</v>
      </c>
      <c r="B736" t="s">
        <v>2146</v>
      </c>
      <c r="C736" t="s">
        <v>2147</v>
      </c>
      <c r="D736" t="s">
        <v>2148</v>
      </c>
      <c r="E736">
        <v>3.2</v>
      </c>
      <c r="F736" t="s">
        <v>408</v>
      </c>
      <c r="G736" t="s">
        <v>1252</v>
      </c>
      <c r="H736" t="s">
        <v>410</v>
      </c>
      <c r="I736" t="s">
        <v>263</v>
      </c>
      <c r="J736">
        <v>-1</v>
      </c>
      <c r="K736" t="s">
        <v>21</v>
      </c>
      <c r="L736" t="s">
        <v>320</v>
      </c>
      <c r="M736" t="s">
        <v>40</v>
      </c>
      <c r="N736" t="s">
        <v>411</v>
      </c>
      <c r="O736">
        <v>-1</v>
      </c>
    </row>
    <row r="737" spans="1:15" x14ac:dyDescent="0.2">
      <c r="A737">
        <v>735</v>
      </c>
      <c r="B737" t="s">
        <v>1648</v>
      </c>
      <c r="C737" t="s">
        <v>1649</v>
      </c>
      <c r="D737" t="s">
        <v>1650</v>
      </c>
      <c r="E737">
        <v>4.7</v>
      </c>
      <c r="F737" t="s">
        <v>1651</v>
      </c>
      <c r="G737" t="s">
        <v>1652</v>
      </c>
      <c r="H737" t="s">
        <v>1653</v>
      </c>
      <c r="I737" t="s">
        <v>56</v>
      </c>
      <c r="J737">
        <v>1972</v>
      </c>
      <c r="K737" t="s">
        <v>21</v>
      </c>
      <c r="L737" t="s">
        <v>695</v>
      </c>
      <c r="M737" t="s">
        <v>40</v>
      </c>
      <c r="N737" t="s">
        <v>179</v>
      </c>
      <c r="O737">
        <v>-1</v>
      </c>
    </row>
    <row r="738" spans="1:15" x14ac:dyDescent="0.2">
      <c r="A738">
        <v>736</v>
      </c>
      <c r="B738" t="s">
        <v>1659</v>
      </c>
      <c r="C738" t="s">
        <v>1660</v>
      </c>
      <c r="D738" t="s">
        <v>1661</v>
      </c>
      <c r="E738">
        <v>3.4</v>
      </c>
      <c r="F738" t="s">
        <v>1662</v>
      </c>
      <c r="G738" t="s">
        <v>282</v>
      </c>
      <c r="H738" t="s">
        <v>1663</v>
      </c>
      <c r="I738" t="s">
        <v>20</v>
      </c>
      <c r="J738">
        <v>1981</v>
      </c>
      <c r="K738" t="s">
        <v>65</v>
      </c>
      <c r="L738" t="s">
        <v>32</v>
      </c>
      <c r="M738" t="s">
        <v>33</v>
      </c>
      <c r="N738" t="s">
        <v>58</v>
      </c>
      <c r="O738">
        <v>-1</v>
      </c>
    </row>
    <row r="739" spans="1:15" x14ac:dyDescent="0.2">
      <c r="A739">
        <v>737</v>
      </c>
      <c r="B739" t="s">
        <v>2149</v>
      </c>
      <c r="C739" t="s">
        <v>1360</v>
      </c>
      <c r="D739" t="s">
        <v>2150</v>
      </c>
      <c r="E739">
        <v>3.8</v>
      </c>
      <c r="F739" t="s">
        <v>213</v>
      </c>
      <c r="G739" t="s">
        <v>122</v>
      </c>
      <c r="H739" t="s">
        <v>214</v>
      </c>
      <c r="I739" t="s">
        <v>30</v>
      </c>
      <c r="J739">
        <v>1996</v>
      </c>
      <c r="K739" t="s">
        <v>65</v>
      </c>
      <c r="L739" t="s">
        <v>124</v>
      </c>
      <c r="M739" t="s">
        <v>124</v>
      </c>
      <c r="N739" t="s">
        <v>113</v>
      </c>
      <c r="O739">
        <v>-1</v>
      </c>
    </row>
    <row r="740" spans="1:15" x14ac:dyDescent="0.2">
      <c r="A740">
        <v>738</v>
      </c>
      <c r="B740" t="s">
        <v>2151</v>
      </c>
      <c r="C740" t="s">
        <v>2152</v>
      </c>
      <c r="D740" t="s">
        <v>2153</v>
      </c>
      <c r="E740">
        <v>4.5</v>
      </c>
      <c r="F740" t="s">
        <v>619</v>
      </c>
      <c r="G740" t="s">
        <v>96</v>
      </c>
      <c r="H740" t="s">
        <v>96</v>
      </c>
      <c r="I740" t="s">
        <v>64</v>
      </c>
      <c r="J740">
        <v>2006</v>
      </c>
      <c r="K740" t="s">
        <v>21</v>
      </c>
      <c r="L740" t="s">
        <v>235</v>
      </c>
      <c r="M740" t="s">
        <v>91</v>
      </c>
      <c r="N740" t="s">
        <v>41</v>
      </c>
      <c r="O740" t="s">
        <v>620</v>
      </c>
    </row>
    <row r="741" spans="1:15" x14ac:dyDescent="0.2">
      <c r="A741">
        <v>739</v>
      </c>
      <c r="B741" t="s">
        <v>2154</v>
      </c>
      <c r="C741">
        <v>-1</v>
      </c>
      <c r="D741" t="s">
        <v>2155</v>
      </c>
      <c r="E741">
        <v>4.7</v>
      </c>
      <c r="F741" t="s">
        <v>2156</v>
      </c>
      <c r="G741" t="s">
        <v>328</v>
      </c>
      <c r="H741" t="s">
        <v>579</v>
      </c>
      <c r="I741" t="s">
        <v>46</v>
      </c>
      <c r="J741">
        <v>1992</v>
      </c>
      <c r="K741" t="s">
        <v>21</v>
      </c>
      <c r="L741" t="s">
        <v>320</v>
      </c>
      <c r="M741" t="s">
        <v>40</v>
      </c>
      <c r="N741" t="s">
        <v>264</v>
      </c>
      <c r="O741">
        <v>-1</v>
      </c>
    </row>
    <row r="742" spans="1:15" x14ac:dyDescent="0.2">
      <c r="A742">
        <v>740</v>
      </c>
      <c r="B742" t="s">
        <v>1654</v>
      </c>
      <c r="C742" t="s">
        <v>1655</v>
      </c>
      <c r="D742" t="s">
        <v>1656</v>
      </c>
      <c r="E742">
        <v>3.1</v>
      </c>
      <c r="F742" t="s">
        <v>1657</v>
      </c>
      <c r="G742" t="s">
        <v>328</v>
      </c>
      <c r="H742" t="s">
        <v>1658</v>
      </c>
      <c r="I742" t="s">
        <v>30</v>
      </c>
      <c r="J742">
        <v>1856</v>
      </c>
      <c r="K742" t="s">
        <v>21</v>
      </c>
      <c r="L742" t="s">
        <v>72</v>
      </c>
      <c r="M742" t="s">
        <v>73</v>
      </c>
      <c r="N742" t="s">
        <v>113</v>
      </c>
      <c r="O742">
        <v>-1</v>
      </c>
    </row>
    <row r="743" spans="1:15" x14ac:dyDescent="0.2">
      <c r="A743">
        <v>741</v>
      </c>
      <c r="B743" t="s">
        <v>2157</v>
      </c>
      <c r="C743" t="s">
        <v>2158</v>
      </c>
      <c r="D743" t="s">
        <v>2159</v>
      </c>
      <c r="E743">
        <v>-1</v>
      </c>
      <c r="F743" t="s">
        <v>1439</v>
      </c>
      <c r="G743" t="s">
        <v>122</v>
      </c>
      <c r="H743">
        <v>-1</v>
      </c>
      <c r="I743">
        <v>-1</v>
      </c>
      <c r="J743">
        <v>-1</v>
      </c>
      <c r="K743">
        <v>-1</v>
      </c>
      <c r="L743">
        <v>-1</v>
      </c>
      <c r="M743">
        <v>-1</v>
      </c>
      <c r="N743">
        <v>-1</v>
      </c>
      <c r="O743">
        <v>-1</v>
      </c>
    </row>
    <row r="744" spans="1:15" x14ac:dyDescent="0.2">
      <c r="A744">
        <v>742</v>
      </c>
      <c r="B744" t="s">
        <v>1666</v>
      </c>
      <c r="C744" t="s">
        <v>1667</v>
      </c>
      <c r="D744" t="s">
        <v>1668</v>
      </c>
      <c r="E744">
        <v>3.9</v>
      </c>
      <c r="F744" t="s">
        <v>1669</v>
      </c>
      <c r="G744" t="s">
        <v>1670</v>
      </c>
      <c r="H744" t="s">
        <v>1670</v>
      </c>
      <c r="I744" t="s">
        <v>64</v>
      </c>
      <c r="J744">
        <v>2012</v>
      </c>
      <c r="K744" t="s">
        <v>21</v>
      </c>
      <c r="L744" t="s">
        <v>235</v>
      </c>
      <c r="M744" t="s">
        <v>91</v>
      </c>
      <c r="N744" t="s">
        <v>58</v>
      </c>
      <c r="O744">
        <v>-1</v>
      </c>
    </row>
    <row r="745" spans="1:15" x14ac:dyDescent="0.2">
      <c r="A745">
        <v>743</v>
      </c>
      <c r="B745" t="s">
        <v>247</v>
      </c>
      <c r="C745" t="s">
        <v>381</v>
      </c>
      <c r="D745" t="s">
        <v>1664</v>
      </c>
      <c r="E745">
        <v>4.4000000000000004</v>
      </c>
      <c r="F745" t="s">
        <v>1665</v>
      </c>
      <c r="G745" t="s">
        <v>102</v>
      </c>
      <c r="H745" t="s">
        <v>287</v>
      </c>
      <c r="I745" t="s">
        <v>56</v>
      </c>
      <c r="J745">
        <v>2004</v>
      </c>
      <c r="K745" t="s">
        <v>21</v>
      </c>
      <c r="L745" t="s">
        <v>230</v>
      </c>
      <c r="M745" t="s">
        <v>91</v>
      </c>
      <c r="N745" t="s">
        <v>58</v>
      </c>
      <c r="O745">
        <v>-1</v>
      </c>
    </row>
    <row r="746" spans="1:15" x14ac:dyDescent="0.2">
      <c r="A746">
        <v>744</v>
      </c>
      <c r="B746" t="s">
        <v>247</v>
      </c>
      <c r="C746" t="s">
        <v>2160</v>
      </c>
      <c r="D746" t="s">
        <v>2161</v>
      </c>
      <c r="E746">
        <v>3.4</v>
      </c>
      <c r="F746" t="s">
        <v>2162</v>
      </c>
      <c r="G746" t="s">
        <v>2163</v>
      </c>
      <c r="H746" t="s">
        <v>282</v>
      </c>
      <c r="I746" t="s">
        <v>20</v>
      </c>
      <c r="J746">
        <v>2002</v>
      </c>
      <c r="K746" t="s">
        <v>21</v>
      </c>
      <c r="L746" t="s">
        <v>230</v>
      </c>
      <c r="M746" t="s">
        <v>91</v>
      </c>
      <c r="N746" t="s">
        <v>23</v>
      </c>
      <c r="O746">
        <v>-1</v>
      </c>
    </row>
    <row r="747" spans="1:15" x14ac:dyDescent="0.2">
      <c r="A747">
        <v>745</v>
      </c>
      <c r="B747" t="s">
        <v>290</v>
      </c>
      <c r="C747" t="s">
        <v>1632</v>
      </c>
      <c r="D747" t="s">
        <v>1633</v>
      </c>
      <c r="E747">
        <v>3.9</v>
      </c>
      <c r="F747" t="s">
        <v>963</v>
      </c>
      <c r="G747" t="s">
        <v>964</v>
      </c>
      <c r="H747" t="s">
        <v>964</v>
      </c>
      <c r="I747" t="s">
        <v>56</v>
      </c>
      <c r="J747">
        <v>2009</v>
      </c>
      <c r="K747" t="s">
        <v>21</v>
      </c>
      <c r="L747" t="s">
        <v>515</v>
      </c>
      <c r="M747" t="s">
        <v>73</v>
      </c>
      <c r="N747" t="s">
        <v>23</v>
      </c>
      <c r="O747">
        <v>-1</v>
      </c>
    </row>
    <row r="748" spans="1:15" x14ac:dyDescent="0.2">
      <c r="A748">
        <v>746</v>
      </c>
      <c r="B748" t="s">
        <v>1675</v>
      </c>
      <c r="C748" t="s">
        <v>1676</v>
      </c>
      <c r="D748" t="s">
        <v>1677</v>
      </c>
      <c r="E748">
        <v>4.7</v>
      </c>
      <c r="F748" t="s">
        <v>1678</v>
      </c>
      <c r="G748" t="s">
        <v>1679</v>
      </c>
      <c r="H748" t="s">
        <v>1679</v>
      </c>
      <c r="I748" t="s">
        <v>46</v>
      </c>
      <c r="J748">
        <v>2002</v>
      </c>
      <c r="K748" t="s">
        <v>21</v>
      </c>
      <c r="L748" t="s">
        <v>959</v>
      </c>
      <c r="M748" t="s">
        <v>73</v>
      </c>
      <c r="N748" t="s">
        <v>58</v>
      </c>
      <c r="O748">
        <v>-1</v>
      </c>
    </row>
    <row r="749" spans="1:15" x14ac:dyDescent="0.2">
      <c r="A749">
        <v>747</v>
      </c>
      <c r="B749" t="s">
        <v>1383</v>
      </c>
      <c r="C749" t="s">
        <v>2164</v>
      </c>
      <c r="D749" t="s">
        <v>2165</v>
      </c>
      <c r="E749">
        <v>3.3</v>
      </c>
      <c r="F749" t="s">
        <v>457</v>
      </c>
      <c r="G749" t="s">
        <v>102</v>
      </c>
      <c r="H749" t="s">
        <v>103</v>
      </c>
      <c r="I749" t="s">
        <v>46</v>
      </c>
      <c r="J749">
        <v>2017</v>
      </c>
      <c r="K749" t="s">
        <v>21</v>
      </c>
      <c r="L749" t="s">
        <v>22</v>
      </c>
      <c r="M749" t="s">
        <v>22</v>
      </c>
      <c r="N749" t="s">
        <v>67</v>
      </c>
      <c r="O749">
        <v>-1</v>
      </c>
    </row>
    <row r="750" spans="1:15" x14ac:dyDescent="0.2">
      <c r="A750">
        <v>748</v>
      </c>
      <c r="B750" t="s">
        <v>1671</v>
      </c>
      <c r="C750" t="s">
        <v>418</v>
      </c>
      <c r="D750" t="s">
        <v>1672</v>
      </c>
      <c r="E750">
        <v>3.9</v>
      </c>
      <c r="F750" t="s">
        <v>1673</v>
      </c>
      <c r="G750" t="s">
        <v>170</v>
      </c>
      <c r="H750" t="s">
        <v>1674</v>
      </c>
      <c r="I750" t="s">
        <v>20</v>
      </c>
      <c r="J750">
        <v>1995</v>
      </c>
      <c r="K750" t="s">
        <v>21</v>
      </c>
      <c r="L750" t="s">
        <v>145</v>
      </c>
      <c r="M750" t="s">
        <v>91</v>
      </c>
      <c r="N750" t="s">
        <v>41</v>
      </c>
      <c r="O750">
        <v>-1</v>
      </c>
    </row>
    <row r="751" spans="1:15" x14ac:dyDescent="0.2">
      <c r="A751">
        <v>749</v>
      </c>
      <c r="B751" t="s">
        <v>1683</v>
      </c>
      <c r="C751" t="s">
        <v>1684</v>
      </c>
      <c r="D751" t="s">
        <v>1685</v>
      </c>
      <c r="E751">
        <v>3.4</v>
      </c>
      <c r="F751" t="s">
        <v>749</v>
      </c>
      <c r="G751" t="s">
        <v>328</v>
      </c>
      <c r="H751" t="s">
        <v>319</v>
      </c>
      <c r="I751" t="s">
        <v>46</v>
      </c>
      <c r="J751">
        <v>1943</v>
      </c>
      <c r="K751" t="s">
        <v>21</v>
      </c>
      <c r="L751" t="s">
        <v>79</v>
      </c>
      <c r="M751" t="s">
        <v>40</v>
      </c>
      <c r="N751" t="s">
        <v>41</v>
      </c>
      <c r="O751" t="s">
        <v>750</v>
      </c>
    </row>
    <row r="752" spans="1:15" x14ac:dyDescent="0.2">
      <c r="A752">
        <v>750</v>
      </c>
      <c r="B752" t="s">
        <v>668</v>
      </c>
      <c r="C752" t="s">
        <v>1680</v>
      </c>
      <c r="D752" t="s">
        <v>1681</v>
      </c>
      <c r="E752">
        <v>4.7</v>
      </c>
      <c r="F752" t="s">
        <v>1682</v>
      </c>
      <c r="G752" t="s">
        <v>953</v>
      </c>
      <c r="H752" t="s">
        <v>953</v>
      </c>
      <c r="I752" t="s">
        <v>56</v>
      </c>
      <c r="J752">
        <v>2010</v>
      </c>
      <c r="K752" t="s">
        <v>21</v>
      </c>
      <c r="L752" t="s">
        <v>39</v>
      </c>
      <c r="M752" t="s">
        <v>40</v>
      </c>
      <c r="N752" t="s">
        <v>179</v>
      </c>
      <c r="O752">
        <v>-1</v>
      </c>
    </row>
    <row r="753" spans="1:15" x14ac:dyDescent="0.2">
      <c r="A753">
        <v>751</v>
      </c>
      <c r="B753" t="s">
        <v>1690</v>
      </c>
      <c r="C753" t="s">
        <v>1088</v>
      </c>
      <c r="D753" t="s">
        <v>1691</v>
      </c>
      <c r="E753">
        <v>2.7</v>
      </c>
      <c r="F753" t="s">
        <v>1090</v>
      </c>
      <c r="G753" t="s">
        <v>643</v>
      </c>
      <c r="H753" t="s">
        <v>643</v>
      </c>
      <c r="I753" t="s">
        <v>64</v>
      </c>
      <c r="J753">
        <v>1961</v>
      </c>
      <c r="K753" t="s">
        <v>21</v>
      </c>
      <c r="L753" t="s">
        <v>124</v>
      </c>
      <c r="M753" t="s">
        <v>124</v>
      </c>
      <c r="N753" t="s">
        <v>80</v>
      </c>
      <c r="O753">
        <v>-1</v>
      </c>
    </row>
    <row r="754" spans="1:15" x14ac:dyDescent="0.2">
      <c r="A754">
        <v>752</v>
      </c>
      <c r="B754" t="s">
        <v>2166</v>
      </c>
      <c r="C754" t="s">
        <v>2167</v>
      </c>
      <c r="D754" t="s">
        <v>2168</v>
      </c>
      <c r="E754">
        <v>3.8</v>
      </c>
      <c r="F754" t="s">
        <v>2169</v>
      </c>
      <c r="G754" t="s">
        <v>2170</v>
      </c>
      <c r="H754" t="s">
        <v>2170</v>
      </c>
      <c r="I754" t="s">
        <v>46</v>
      </c>
      <c r="J754">
        <v>1925</v>
      </c>
      <c r="K754" t="s">
        <v>21</v>
      </c>
      <c r="L754" t="s">
        <v>155</v>
      </c>
      <c r="M754" t="s">
        <v>156</v>
      </c>
      <c r="N754" t="s">
        <v>34</v>
      </c>
      <c r="O754" t="s">
        <v>2171</v>
      </c>
    </row>
    <row r="755" spans="1:15" x14ac:dyDescent="0.2">
      <c r="A755">
        <v>753</v>
      </c>
      <c r="B755" t="s">
        <v>1091</v>
      </c>
      <c r="C755" t="s">
        <v>1092</v>
      </c>
      <c r="D755" t="s">
        <v>1093</v>
      </c>
      <c r="E755">
        <v>3.4</v>
      </c>
      <c r="F755" t="s">
        <v>1094</v>
      </c>
      <c r="G755" t="s">
        <v>170</v>
      </c>
      <c r="H755" t="s">
        <v>170</v>
      </c>
      <c r="I755" t="s">
        <v>46</v>
      </c>
      <c r="J755">
        <v>2005</v>
      </c>
      <c r="K755" t="s">
        <v>65</v>
      </c>
      <c r="L755" t="s">
        <v>1095</v>
      </c>
      <c r="M755" t="s">
        <v>173</v>
      </c>
      <c r="N755" t="s">
        <v>34</v>
      </c>
      <c r="O755" t="s">
        <v>1096</v>
      </c>
    </row>
    <row r="756" spans="1:15" x14ac:dyDescent="0.2">
      <c r="A756">
        <v>754</v>
      </c>
      <c r="B756" t="s">
        <v>1686</v>
      </c>
      <c r="C756" t="s">
        <v>1687</v>
      </c>
      <c r="D756" t="s">
        <v>1688</v>
      </c>
      <c r="E756">
        <v>3.8</v>
      </c>
      <c r="F756" t="s">
        <v>1689</v>
      </c>
      <c r="G756" t="s">
        <v>122</v>
      </c>
      <c r="H756" t="s">
        <v>122</v>
      </c>
      <c r="I756" t="s">
        <v>20</v>
      </c>
      <c r="J756">
        <v>2008</v>
      </c>
      <c r="K756" t="s">
        <v>65</v>
      </c>
      <c r="L756" t="s">
        <v>124</v>
      </c>
      <c r="M756" t="s">
        <v>124</v>
      </c>
      <c r="N756" t="s">
        <v>23</v>
      </c>
      <c r="O756">
        <v>-1</v>
      </c>
    </row>
    <row r="757" spans="1:15" x14ac:dyDescent="0.2">
      <c r="A757">
        <v>755</v>
      </c>
      <c r="B757" t="s">
        <v>2172</v>
      </c>
      <c r="C757" t="s">
        <v>2173</v>
      </c>
      <c r="D757" t="s">
        <v>2174</v>
      </c>
      <c r="E757">
        <v>3.9</v>
      </c>
      <c r="F757" t="s">
        <v>1020</v>
      </c>
      <c r="G757" t="s">
        <v>96</v>
      </c>
      <c r="H757" t="s">
        <v>96</v>
      </c>
      <c r="I757" t="s">
        <v>64</v>
      </c>
      <c r="J757">
        <v>2007</v>
      </c>
      <c r="K757" t="s">
        <v>21</v>
      </c>
      <c r="L757" t="s">
        <v>90</v>
      </c>
      <c r="M757" t="s">
        <v>91</v>
      </c>
      <c r="N757" t="s">
        <v>179</v>
      </c>
      <c r="O757" t="s">
        <v>1021</v>
      </c>
    </row>
    <row r="758" spans="1:15" x14ac:dyDescent="0.2">
      <c r="A758">
        <v>756</v>
      </c>
      <c r="B758" t="s">
        <v>1692</v>
      </c>
      <c r="C758" t="s">
        <v>1460</v>
      </c>
      <c r="D758" t="s">
        <v>1693</v>
      </c>
      <c r="E758">
        <v>3.1</v>
      </c>
      <c r="F758" t="s">
        <v>1462</v>
      </c>
      <c r="G758" t="s">
        <v>1463</v>
      </c>
      <c r="H758" t="s">
        <v>1464</v>
      </c>
      <c r="I758" t="s">
        <v>104</v>
      </c>
      <c r="J758">
        <v>1875</v>
      </c>
      <c r="K758" t="s">
        <v>21</v>
      </c>
      <c r="L758" t="s">
        <v>273</v>
      </c>
      <c r="M758" t="s">
        <v>185</v>
      </c>
      <c r="N758" t="s">
        <v>113</v>
      </c>
      <c r="O758">
        <v>-1</v>
      </c>
    </row>
    <row r="759" spans="1:15" x14ac:dyDescent="0.2">
      <c r="A759">
        <v>757</v>
      </c>
      <c r="B759" t="s">
        <v>2175</v>
      </c>
      <c r="C759" t="s">
        <v>2176</v>
      </c>
      <c r="D759" t="s">
        <v>2177</v>
      </c>
      <c r="E759">
        <v>4.0999999999999996</v>
      </c>
      <c r="F759" t="s">
        <v>2178</v>
      </c>
      <c r="G759" t="s">
        <v>245</v>
      </c>
      <c r="H759" t="s">
        <v>2179</v>
      </c>
      <c r="I759" t="s">
        <v>104</v>
      </c>
      <c r="J759">
        <v>1981</v>
      </c>
      <c r="K759" t="s">
        <v>65</v>
      </c>
      <c r="L759" t="s">
        <v>235</v>
      </c>
      <c r="M759" t="s">
        <v>91</v>
      </c>
      <c r="N759" t="s">
        <v>67</v>
      </c>
      <c r="O759" t="s">
        <v>2180</v>
      </c>
    </row>
    <row r="760" spans="1:15" x14ac:dyDescent="0.2">
      <c r="A760">
        <v>758</v>
      </c>
      <c r="B760" t="s">
        <v>247</v>
      </c>
      <c r="C760" t="s">
        <v>2181</v>
      </c>
      <c r="D760" t="s">
        <v>2182</v>
      </c>
      <c r="E760">
        <v>3.7</v>
      </c>
      <c r="F760" t="s">
        <v>2183</v>
      </c>
      <c r="G760" t="s">
        <v>1830</v>
      </c>
      <c r="H760" t="s">
        <v>2184</v>
      </c>
      <c r="I760" t="s">
        <v>104</v>
      </c>
      <c r="J760">
        <v>-1</v>
      </c>
      <c r="K760" t="s">
        <v>65</v>
      </c>
      <c r="L760" t="s">
        <v>22</v>
      </c>
      <c r="M760" t="s">
        <v>22</v>
      </c>
      <c r="N760" t="s">
        <v>34</v>
      </c>
      <c r="O760">
        <v>-1</v>
      </c>
    </row>
    <row r="761" spans="1:15" x14ac:dyDescent="0.2">
      <c r="A761">
        <v>759</v>
      </c>
      <c r="B761" t="s">
        <v>247</v>
      </c>
      <c r="C761" t="s">
        <v>2185</v>
      </c>
      <c r="D761" t="s">
        <v>2186</v>
      </c>
      <c r="E761">
        <v>2.8</v>
      </c>
      <c r="F761" t="s">
        <v>2187</v>
      </c>
      <c r="G761" t="s">
        <v>343</v>
      </c>
      <c r="H761" t="s">
        <v>343</v>
      </c>
      <c r="I761" t="s">
        <v>20</v>
      </c>
      <c r="J761">
        <v>1972</v>
      </c>
      <c r="K761" t="s">
        <v>21</v>
      </c>
      <c r="L761" t="s">
        <v>155</v>
      </c>
      <c r="M761" t="s">
        <v>156</v>
      </c>
      <c r="N761" t="s">
        <v>50</v>
      </c>
      <c r="O761" t="s">
        <v>2188</v>
      </c>
    </row>
    <row r="762" spans="1:15" x14ac:dyDescent="0.2">
      <c r="A762">
        <v>760</v>
      </c>
      <c r="B762" t="s">
        <v>1697</v>
      </c>
      <c r="C762">
        <v>-1</v>
      </c>
      <c r="D762" t="s">
        <v>1698</v>
      </c>
      <c r="E762">
        <v>3.4</v>
      </c>
      <c r="F762" t="s">
        <v>1699</v>
      </c>
      <c r="G762" t="s">
        <v>1700</v>
      </c>
      <c r="H762" t="s">
        <v>1700</v>
      </c>
      <c r="I762" t="s">
        <v>30</v>
      </c>
      <c r="J762">
        <v>2005</v>
      </c>
      <c r="K762" t="s">
        <v>154</v>
      </c>
      <c r="L762" t="s">
        <v>32</v>
      </c>
      <c r="M762" t="s">
        <v>33</v>
      </c>
      <c r="N762" t="s">
        <v>34</v>
      </c>
      <c r="O762" t="s">
        <v>1701</v>
      </c>
    </row>
    <row r="763" spans="1:15" x14ac:dyDescent="0.2">
      <c r="A763">
        <v>761</v>
      </c>
      <c r="B763" t="s">
        <v>1702</v>
      </c>
      <c r="C763" t="s">
        <v>1703</v>
      </c>
      <c r="D763" t="s">
        <v>1704</v>
      </c>
      <c r="E763">
        <v>4</v>
      </c>
      <c r="F763" t="s">
        <v>1705</v>
      </c>
      <c r="G763" t="s">
        <v>96</v>
      </c>
      <c r="H763" t="s">
        <v>1706</v>
      </c>
      <c r="I763" t="s">
        <v>46</v>
      </c>
      <c r="J763">
        <v>2007</v>
      </c>
      <c r="K763" t="s">
        <v>21</v>
      </c>
      <c r="L763" t="s">
        <v>90</v>
      </c>
      <c r="M763" t="s">
        <v>91</v>
      </c>
      <c r="N763" t="s">
        <v>58</v>
      </c>
      <c r="O763" t="s">
        <v>1707</v>
      </c>
    </row>
    <row r="764" spans="1:15" x14ac:dyDescent="0.2">
      <c r="A764">
        <v>762</v>
      </c>
      <c r="B764" t="s">
        <v>1383</v>
      </c>
      <c r="C764">
        <v>-1</v>
      </c>
      <c r="D764" t="s">
        <v>1694</v>
      </c>
      <c r="E764">
        <v>4</v>
      </c>
      <c r="F764" t="s">
        <v>1695</v>
      </c>
      <c r="G764" t="s">
        <v>78</v>
      </c>
      <c r="H764" t="s">
        <v>1696</v>
      </c>
      <c r="I764" t="s">
        <v>289</v>
      </c>
      <c r="J764">
        <v>-1</v>
      </c>
      <c r="K764" t="s">
        <v>289</v>
      </c>
      <c r="L764">
        <v>-1</v>
      </c>
      <c r="M764">
        <v>-1</v>
      </c>
      <c r="N764" t="s">
        <v>58</v>
      </c>
      <c r="O764">
        <v>-1</v>
      </c>
    </row>
    <row r="765" spans="1:15" x14ac:dyDescent="0.2">
      <c r="A765">
        <v>763</v>
      </c>
      <c r="B765" t="s">
        <v>1708</v>
      </c>
      <c r="C765" t="s">
        <v>1709</v>
      </c>
      <c r="D765" t="s">
        <v>1710</v>
      </c>
      <c r="E765">
        <v>3.5</v>
      </c>
      <c r="F765" t="s">
        <v>233</v>
      </c>
      <c r="G765" t="s">
        <v>234</v>
      </c>
      <c r="H765" t="s">
        <v>234</v>
      </c>
      <c r="I765" t="s">
        <v>46</v>
      </c>
      <c r="J765">
        <v>1969</v>
      </c>
      <c r="K765" t="s">
        <v>21</v>
      </c>
      <c r="L765" t="s">
        <v>235</v>
      </c>
      <c r="M765" t="s">
        <v>91</v>
      </c>
      <c r="N765" t="s">
        <v>67</v>
      </c>
      <c r="O765" t="s">
        <v>236</v>
      </c>
    </row>
    <row r="766" spans="1:15" x14ac:dyDescent="0.2">
      <c r="A766">
        <v>764</v>
      </c>
      <c r="B766" t="s">
        <v>14</v>
      </c>
      <c r="C766">
        <v>-1</v>
      </c>
      <c r="D766" t="s">
        <v>379</v>
      </c>
      <c r="E766">
        <v>4.5</v>
      </c>
      <c r="F766" t="s">
        <v>380</v>
      </c>
      <c r="G766" t="s">
        <v>96</v>
      </c>
      <c r="H766" t="s">
        <v>96</v>
      </c>
      <c r="I766" t="s">
        <v>56</v>
      </c>
      <c r="J766">
        <v>2016</v>
      </c>
      <c r="K766" t="s">
        <v>21</v>
      </c>
      <c r="L766" t="s">
        <v>90</v>
      </c>
      <c r="M766" t="s">
        <v>91</v>
      </c>
      <c r="N766" t="s">
        <v>58</v>
      </c>
      <c r="O766">
        <v>-1</v>
      </c>
    </row>
    <row r="767" spans="1:15" x14ac:dyDescent="0.2">
      <c r="A767">
        <v>765</v>
      </c>
      <c r="B767" t="s">
        <v>844</v>
      </c>
      <c r="C767">
        <v>-1</v>
      </c>
      <c r="D767" t="s">
        <v>845</v>
      </c>
      <c r="E767">
        <v>4.4000000000000004</v>
      </c>
      <c r="F767" t="s">
        <v>846</v>
      </c>
      <c r="G767" t="s">
        <v>102</v>
      </c>
      <c r="H767" t="s">
        <v>438</v>
      </c>
      <c r="I767" t="s">
        <v>56</v>
      </c>
      <c r="J767">
        <v>2013</v>
      </c>
      <c r="K767" t="s">
        <v>21</v>
      </c>
      <c r="L767" t="s">
        <v>22</v>
      </c>
      <c r="M767" t="s">
        <v>22</v>
      </c>
      <c r="N767" t="s">
        <v>179</v>
      </c>
      <c r="O767">
        <v>-1</v>
      </c>
    </row>
    <row r="768" spans="1:15" x14ac:dyDescent="0.2">
      <c r="A768">
        <v>766</v>
      </c>
      <c r="B768" t="s">
        <v>1711</v>
      </c>
      <c r="C768" t="s">
        <v>1712</v>
      </c>
      <c r="D768" t="s">
        <v>1713</v>
      </c>
      <c r="E768">
        <v>3.4</v>
      </c>
      <c r="F768" t="s">
        <v>1714</v>
      </c>
      <c r="G768" t="s">
        <v>1715</v>
      </c>
      <c r="H768" t="s">
        <v>55</v>
      </c>
      <c r="I768" t="s">
        <v>30</v>
      </c>
      <c r="J768">
        <v>1978</v>
      </c>
      <c r="K768" t="s">
        <v>65</v>
      </c>
      <c r="L768" t="s">
        <v>155</v>
      </c>
      <c r="M768" t="s">
        <v>156</v>
      </c>
      <c r="N768" t="s">
        <v>203</v>
      </c>
      <c r="O768" t="s">
        <v>1716</v>
      </c>
    </row>
    <row r="769" spans="1:15" x14ac:dyDescent="0.2">
      <c r="A769">
        <v>767</v>
      </c>
      <c r="B769" t="s">
        <v>1717</v>
      </c>
      <c r="C769" t="s">
        <v>1718</v>
      </c>
      <c r="D769" t="s">
        <v>1719</v>
      </c>
      <c r="E769">
        <v>3.7</v>
      </c>
      <c r="F769" t="s">
        <v>1720</v>
      </c>
      <c r="G769" t="s">
        <v>1721</v>
      </c>
      <c r="H769" t="s">
        <v>1721</v>
      </c>
      <c r="I769" t="s">
        <v>64</v>
      </c>
      <c r="J769">
        <v>-1</v>
      </c>
      <c r="K769" t="s">
        <v>131</v>
      </c>
      <c r="L769" t="s">
        <v>155</v>
      </c>
      <c r="M769" t="s">
        <v>156</v>
      </c>
      <c r="N769" t="s">
        <v>41</v>
      </c>
      <c r="O769">
        <v>-1</v>
      </c>
    </row>
    <row r="770" spans="1:15" x14ac:dyDescent="0.2">
      <c r="A770">
        <v>768</v>
      </c>
      <c r="B770" t="s">
        <v>2189</v>
      </c>
      <c r="C770" t="s">
        <v>900</v>
      </c>
      <c r="D770" t="s">
        <v>2190</v>
      </c>
      <c r="E770">
        <v>3</v>
      </c>
      <c r="F770" t="s">
        <v>2191</v>
      </c>
      <c r="G770" t="s">
        <v>2192</v>
      </c>
      <c r="H770" t="s">
        <v>2192</v>
      </c>
      <c r="I770" t="s">
        <v>20</v>
      </c>
      <c r="J770">
        <v>1994</v>
      </c>
      <c r="K770" t="s">
        <v>65</v>
      </c>
      <c r="L770" t="s">
        <v>124</v>
      </c>
      <c r="M770" t="s">
        <v>124</v>
      </c>
      <c r="N770" t="s">
        <v>58</v>
      </c>
      <c r="O770" t="s">
        <v>2193</v>
      </c>
    </row>
    <row r="771" spans="1:15" x14ac:dyDescent="0.2">
      <c r="A771">
        <v>769</v>
      </c>
      <c r="B771" t="s">
        <v>1727</v>
      </c>
      <c r="C771" t="s">
        <v>634</v>
      </c>
      <c r="D771" t="s">
        <v>1728</v>
      </c>
      <c r="E771">
        <v>3.8</v>
      </c>
      <c r="F771" t="s">
        <v>44</v>
      </c>
      <c r="G771" t="s">
        <v>45</v>
      </c>
      <c r="H771" t="s">
        <v>45</v>
      </c>
      <c r="I771" t="s">
        <v>46</v>
      </c>
      <c r="J771">
        <v>1965</v>
      </c>
      <c r="K771" t="s">
        <v>47</v>
      </c>
      <c r="L771" t="s">
        <v>48</v>
      </c>
      <c r="M771" t="s">
        <v>49</v>
      </c>
      <c r="N771" t="s">
        <v>50</v>
      </c>
      <c r="O771" t="s">
        <v>51</v>
      </c>
    </row>
    <row r="772" spans="1:15" x14ac:dyDescent="0.2">
      <c r="A772">
        <v>770</v>
      </c>
      <c r="B772" t="s">
        <v>1722</v>
      </c>
      <c r="C772">
        <v>-1</v>
      </c>
      <c r="D772" t="s">
        <v>1723</v>
      </c>
      <c r="E772">
        <v>4.7</v>
      </c>
      <c r="F772" t="s">
        <v>1724</v>
      </c>
      <c r="G772" t="s">
        <v>170</v>
      </c>
      <c r="H772" t="s">
        <v>1725</v>
      </c>
      <c r="I772" t="s">
        <v>56</v>
      </c>
      <c r="J772">
        <v>2014</v>
      </c>
      <c r="K772" t="s">
        <v>21</v>
      </c>
      <c r="L772" t="s">
        <v>230</v>
      </c>
      <c r="M772" t="s">
        <v>91</v>
      </c>
      <c r="N772" t="s">
        <v>138</v>
      </c>
      <c r="O772" t="s">
        <v>1726</v>
      </c>
    </row>
    <row r="773" spans="1:15" x14ac:dyDescent="0.2">
      <c r="A773">
        <v>771</v>
      </c>
      <c r="B773" t="s">
        <v>1732</v>
      </c>
      <c r="C773">
        <v>-1</v>
      </c>
      <c r="D773" t="s">
        <v>1733</v>
      </c>
      <c r="E773">
        <v>3.7</v>
      </c>
      <c r="F773" t="s">
        <v>1734</v>
      </c>
      <c r="G773" t="s">
        <v>443</v>
      </c>
      <c r="H773" t="s">
        <v>443</v>
      </c>
      <c r="I773" t="s">
        <v>64</v>
      </c>
      <c r="J773">
        <v>1932</v>
      </c>
      <c r="K773" t="s">
        <v>21</v>
      </c>
      <c r="L773" t="s">
        <v>72</v>
      </c>
      <c r="M773" t="s">
        <v>73</v>
      </c>
      <c r="N773" t="s">
        <v>67</v>
      </c>
      <c r="O773">
        <v>-1</v>
      </c>
    </row>
    <row r="774" spans="1:15" x14ac:dyDescent="0.2">
      <c r="A774">
        <v>772</v>
      </c>
      <c r="B774" t="s">
        <v>1729</v>
      </c>
      <c r="C774">
        <v>-1</v>
      </c>
      <c r="D774" t="s">
        <v>1730</v>
      </c>
      <c r="E774">
        <v>4.4000000000000004</v>
      </c>
      <c r="F774" t="s">
        <v>1731</v>
      </c>
      <c r="G774" t="s">
        <v>542</v>
      </c>
      <c r="H774" t="s">
        <v>542</v>
      </c>
      <c r="I774" t="s">
        <v>56</v>
      </c>
      <c r="J774">
        <v>-1</v>
      </c>
      <c r="K774" t="s">
        <v>65</v>
      </c>
      <c r="L774">
        <v>-1</v>
      </c>
      <c r="M774">
        <v>-1</v>
      </c>
      <c r="N774" t="s">
        <v>58</v>
      </c>
      <c r="O774">
        <v>-1</v>
      </c>
    </row>
    <row r="775" spans="1:15" x14ac:dyDescent="0.2">
      <c r="A775">
        <v>773</v>
      </c>
      <c r="B775" t="s">
        <v>1740</v>
      </c>
      <c r="C775" t="s">
        <v>1741</v>
      </c>
      <c r="D775" t="s">
        <v>1742</v>
      </c>
      <c r="E775">
        <v>4.5999999999999996</v>
      </c>
      <c r="F775" t="s">
        <v>1743</v>
      </c>
      <c r="G775" t="s">
        <v>1744</v>
      </c>
      <c r="H775" t="s">
        <v>1744</v>
      </c>
      <c r="I775" t="s">
        <v>20</v>
      </c>
      <c r="J775">
        <v>1992</v>
      </c>
      <c r="K775" t="s">
        <v>21</v>
      </c>
      <c r="L775" t="s">
        <v>959</v>
      </c>
      <c r="M775" t="s">
        <v>73</v>
      </c>
      <c r="N775" t="s">
        <v>41</v>
      </c>
      <c r="O775">
        <v>-1</v>
      </c>
    </row>
    <row r="776" spans="1:15" x14ac:dyDescent="0.2">
      <c r="A776">
        <v>774</v>
      </c>
      <c r="B776" t="s">
        <v>1735</v>
      </c>
      <c r="C776">
        <v>-1</v>
      </c>
      <c r="D776" t="s">
        <v>1736</v>
      </c>
      <c r="E776">
        <v>3.7</v>
      </c>
      <c r="F776" t="s">
        <v>1737</v>
      </c>
      <c r="G776" t="s">
        <v>122</v>
      </c>
      <c r="H776" t="s">
        <v>1738</v>
      </c>
      <c r="I776" t="s">
        <v>30</v>
      </c>
      <c r="J776">
        <v>1973</v>
      </c>
      <c r="K776" t="s">
        <v>65</v>
      </c>
      <c r="L776" t="s">
        <v>124</v>
      </c>
      <c r="M776" t="s">
        <v>124</v>
      </c>
      <c r="N776" t="s">
        <v>113</v>
      </c>
      <c r="O776" t="s">
        <v>1739</v>
      </c>
    </row>
    <row r="777" spans="1:15" x14ac:dyDescent="0.2">
      <c r="A777">
        <v>775</v>
      </c>
      <c r="B777" t="s">
        <v>2194</v>
      </c>
      <c r="C777">
        <v>-1</v>
      </c>
      <c r="D777" t="s">
        <v>2195</v>
      </c>
      <c r="E777">
        <v>3.8</v>
      </c>
      <c r="F777" t="s">
        <v>213</v>
      </c>
      <c r="G777" t="s">
        <v>122</v>
      </c>
      <c r="H777" t="s">
        <v>214</v>
      </c>
      <c r="I777" t="s">
        <v>30</v>
      </c>
      <c r="J777">
        <v>1996</v>
      </c>
      <c r="K777" t="s">
        <v>65</v>
      </c>
      <c r="L777" t="s">
        <v>124</v>
      </c>
      <c r="M777" t="s">
        <v>124</v>
      </c>
      <c r="N777" t="s">
        <v>113</v>
      </c>
      <c r="O777">
        <v>-1</v>
      </c>
    </row>
    <row r="778" spans="1:15" x14ac:dyDescent="0.2">
      <c r="A778">
        <v>776</v>
      </c>
      <c r="B778" t="s">
        <v>1745</v>
      </c>
      <c r="C778" t="s">
        <v>1746</v>
      </c>
      <c r="D778" t="s">
        <v>1747</v>
      </c>
      <c r="E778">
        <v>4.4000000000000004</v>
      </c>
      <c r="F778" t="s">
        <v>1748</v>
      </c>
      <c r="G778" t="s">
        <v>122</v>
      </c>
      <c r="H778" t="s">
        <v>122</v>
      </c>
      <c r="I778" t="s">
        <v>64</v>
      </c>
      <c r="J778">
        <v>2003</v>
      </c>
      <c r="K778" t="s">
        <v>65</v>
      </c>
      <c r="L778" t="s">
        <v>124</v>
      </c>
      <c r="M778" t="s">
        <v>124</v>
      </c>
      <c r="N778" t="s">
        <v>58</v>
      </c>
      <c r="O778">
        <v>-1</v>
      </c>
    </row>
    <row r="779" spans="1:15" x14ac:dyDescent="0.2">
      <c r="A779">
        <v>777</v>
      </c>
      <c r="B779" t="s">
        <v>2196</v>
      </c>
      <c r="C779" t="s">
        <v>2197</v>
      </c>
      <c r="D779" t="s">
        <v>2198</v>
      </c>
      <c r="E779">
        <v>4</v>
      </c>
      <c r="F779" t="s">
        <v>193</v>
      </c>
      <c r="G779" t="s">
        <v>122</v>
      </c>
      <c r="H779" t="s">
        <v>55</v>
      </c>
      <c r="I779" t="s">
        <v>30</v>
      </c>
      <c r="J779">
        <v>1849</v>
      </c>
      <c r="K779" t="s">
        <v>65</v>
      </c>
      <c r="L779" t="s">
        <v>124</v>
      </c>
      <c r="M779" t="s">
        <v>124</v>
      </c>
      <c r="N779" t="s">
        <v>113</v>
      </c>
      <c r="O779">
        <v>-1</v>
      </c>
    </row>
    <row r="780" spans="1:15" x14ac:dyDescent="0.2">
      <c r="A780">
        <v>778</v>
      </c>
      <c r="B780" t="s">
        <v>1749</v>
      </c>
      <c r="C780" t="s">
        <v>1750</v>
      </c>
      <c r="D780" t="s">
        <v>1751</v>
      </c>
      <c r="E780">
        <v>-1</v>
      </c>
      <c r="F780" t="s">
        <v>1601</v>
      </c>
      <c r="G780" t="s">
        <v>122</v>
      </c>
      <c r="H780" t="s">
        <v>1126</v>
      </c>
      <c r="I780" t="s">
        <v>289</v>
      </c>
      <c r="J780">
        <v>-1</v>
      </c>
      <c r="K780" t="s">
        <v>21</v>
      </c>
      <c r="L780">
        <v>-1</v>
      </c>
      <c r="M780">
        <v>-1</v>
      </c>
      <c r="N780" t="s">
        <v>58</v>
      </c>
      <c r="O780">
        <v>-1</v>
      </c>
    </row>
    <row r="781" spans="1:15" x14ac:dyDescent="0.2">
      <c r="A781">
        <v>779</v>
      </c>
      <c r="B781" t="s">
        <v>1752</v>
      </c>
      <c r="C781" t="s">
        <v>1753</v>
      </c>
      <c r="D781" t="s">
        <v>1754</v>
      </c>
      <c r="E781">
        <v>3</v>
      </c>
      <c r="F781" t="s">
        <v>1755</v>
      </c>
      <c r="G781" t="s">
        <v>409</v>
      </c>
      <c r="H781" t="s">
        <v>409</v>
      </c>
      <c r="I781" t="s">
        <v>104</v>
      </c>
      <c r="J781">
        <v>1983</v>
      </c>
      <c r="K781" t="s">
        <v>21</v>
      </c>
      <c r="L781" t="s">
        <v>155</v>
      </c>
      <c r="M781" t="s">
        <v>156</v>
      </c>
      <c r="N781" t="s">
        <v>203</v>
      </c>
      <c r="O781" t="s">
        <v>1756</v>
      </c>
    </row>
    <row r="782" spans="1:15" x14ac:dyDescent="0.2">
      <c r="A782">
        <v>780</v>
      </c>
      <c r="B782" t="s">
        <v>2199</v>
      </c>
      <c r="C782" t="s">
        <v>1184</v>
      </c>
      <c r="D782" t="s">
        <v>2200</v>
      </c>
      <c r="E782">
        <v>3</v>
      </c>
      <c r="F782" t="s">
        <v>2191</v>
      </c>
      <c r="G782" t="s">
        <v>2192</v>
      </c>
      <c r="H782" t="s">
        <v>2192</v>
      </c>
      <c r="I782" t="s">
        <v>20</v>
      </c>
      <c r="J782">
        <v>1994</v>
      </c>
      <c r="K782" t="s">
        <v>65</v>
      </c>
      <c r="L782" t="s">
        <v>124</v>
      </c>
      <c r="M782" t="s">
        <v>124</v>
      </c>
      <c r="N782" t="s">
        <v>58</v>
      </c>
      <c r="O782" t="s">
        <v>2193</v>
      </c>
    </row>
    <row r="783" spans="1:15" x14ac:dyDescent="0.2">
      <c r="A783">
        <v>781</v>
      </c>
      <c r="B783" t="s">
        <v>1757</v>
      </c>
      <c r="C783" t="s">
        <v>1758</v>
      </c>
      <c r="D783" t="s">
        <v>1759</v>
      </c>
      <c r="E783">
        <v>4.7</v>
      </c>
      <c r="F783" t="s">
        <v>1760</v>
      </c>
      <c r="G783" t="s">
        <v>96</v>
      </c>
      <c r="H783" t="s">
        <v>666</v>
      </c>
      <c r="I783" t="s">
        <v>56</v>
      </c>
      <c r="J783">
        <v>2006</v>
      </c>
      <c r="K783" t="s">
        <v>21</v>
      </c>
      <c r="L783" t="s">
        <v>320</v>
      </c>
      <c r="M783" t="s">
        <v>40</v>
      </c>
      <c r="N783" t="s">
        <v>138</v>
      </c>
      <c r="O783">
        <v>-1</v>
      </c>
    </row>
    <row r="784" spans="1:15" x14ac:dyDescent="0.2">
      <c r="A784">
        <v>782</v>
      </c>
      <c r="B784" t="s">
        <v>1035</v>
      </c>
      <c r="C784" t="s">
        <v>2201</v>
      </c>
      <c r="D784" t="s">
        <v>2202</v>
      </c>
      <c r="E784">
        <v>4.2</v>
      </c>
      <c r="F784" t="s">
        <v>2203</v>
      </c>
      <c r="G784" t="s">
        <v>96</v>
      </c>
      <c r="H784" t="s">
        <v>96</v>
      </c>
      <c r="I784" t="s">
        <v>20</v>
      </c>
      <c r="J784">
        <v>2011</v>
      </c>
      <c r="K784" t="s">
        <v>21</v>
      </c>
      <c r="L784" t="s">
        <v>32</v>
      </c>
      <c r="M784" t="s">
        <v>33</v>
      </c>
      <c r="N784" t="s">
        <v>58</v>
      </c>
      <c r="O784">
        <v>-1</v>
      </c>
    </row>
    <row r="785" spans="1:15" x14ac:dyDescent="0.2">
      <c r="A785">
        <v>783</v>
      </c>
      <c r="B785" t="s">
        <v>1761</v>
      </c>
      <c r="C785" t="s">
        <v>1762</v>
      </c>
      <c r="D785" t="s">
        <v>1763</v>
      </c>
      <c r="E785">
        <v>3.8</v>
      </c>
      <c r="F785" t="s">
        <v>44</v>
      </c>
      <c r="G785" t="s">
        <v>78</v>
      </c>
      <c r="H785" t="s">
        <v>45</v>
      </c>
      <c r="I785" t="s">
        <v>46</v>
      </c>
      <c r="J785">
        <v>1965</v>
      </c>
      <c r="K785" t="s">
        <v>47</v>
      </c>
      <c r="L785" t="s">
        <v>48</v>
      </c>
      <c r="M785" t="s">
        <v>49</v>
      </c>
      <c r="N785" t="s">
        <v>50</v>
      </c>
      <c r="O785" t="s">
        <v>51</v>
      </c>
    </row>
    <row r="786" spans="1:15" x14ac:dyDescent="0.2">
      <c r="A786">
        <v>784</v>
      </c>
      <c r="B786" t="s">
        <v>247</v>
      </c>
      <c r="C786" t="s">
        <v>2204</v>
      </c>
      <c r="D786" t="s">
        <v>2205</v>
      </c>
      <c r="E786">
        <v>3.5</v>
      </c>
      <c r="F786" t="s">
        <v>2206</v>
      </c>
      <c r="G786" t="s">
        <v>170</v>
      </c>
      <c r="H786" t="s">
        <v>170</v>
      </c>
      <c r="I786" t="s">
        <v>64</v>
      </c>
      <c r="J786">
        <v>1995</v>
      </c>
      <c r="K786" t="s">
        <v>21</v>
      </c>
      <c r="L786" t="s">
        <v>79</v>
      </c>
      <c r="M786" t="s">
        <v>40</v>
      </c>
      <c r="N786" t="s">
        <v>23</v>
      </c>
      <c r="O786">
        <v>-1</v>
      </c>
    </row>
    <row r="787" spans="1:15" x14ac:dyDescent="0.2">
      <c r="A787">
        <v>785</v>
      </c>
      <c r="B787" t="s">
        <v>1775</v>
      </c>
      <c r="C787" t="s">
        <v>1776</v>
      </c>
      <c r="D787" t="s">
        <v>1777</v>
      </c>
      <c r="E787">
        <v>3.3</v>
      </c>
      <c r="F787" t="s">
        <v>327</v>
      </c>
      <c r="G787" t="s">
        <v>170</v>
      </c>
      <c r="H787" t="s">
        <v>328</v>
      </c>
      <c r="I787" t="s">
        <v>30</v>
      </c>
      <c r="J787">
        <v>1912</v>
      </c>
      <c r="K787" t="s">
        <v>21</v>
      </c>
      <c r="L787" t="s">
        <v>155</v>
      </c>
      <c r="M787" t="s">
        <v>156</v>
      </c>
      <c r="N787" t="s">
        <v>113</v>
      </c>
      <c r="O787" t="s">
        <v>329</v>
      </c>
    </row>
    <row r="788" spans="1:15" x14ac:dyDescent="0.2">
      <c r="A788">
        <v>786</v>
      </c>
      <c r="B788" t="s">
        <v>1764</v>
      </c>
      <c r="C788" t="s">
        <v>1765</v>
      </c>
      <c r="D788" t="s">
        <v>1766</v>
      </c>
      <c r="E788">
        <v>3.2</v>
      </c>
      <c r="F788" t="s">
        <v>1767</v>
      </c>
      <c r="G788" t="s">
        <v>301</v>
      </c>
      <c r="H788" t="s">
        <v>1768</v>
      </c>
      <c r="I788" t="s">
        <v>30</v>
      </c>
      <c r="J788">
        <v>1996</v>
      </c>
      <c r="K788" t="s">
        <v>154</v>
      </c>
      <c r="L788" t="s">
        <v>32</v>
      </c>
      <c r="M788" t="s">
        <v>33</v>
      </c>
      <c r="N788" t="s">
        <v>113</v>
      </c>
      <c r="O788" t="s">
        <v>1769</v>
      </c>
    </row>
    <row r="789" spans="1:15" x14ac:dyDescent="0.2">
      <c r="A789">
        <v>787</v>
      </c>
      <c r="B789" t="s">
        <v>1770</v>
      </c>
      <c r="C789" t="s">
        <v>1771</v>
      </c>
      <c r="D789" t="s">
        <v>1772</v>
      </c>
      <c r="E789">
        <v>2.7</v>
      </c>
      <c r="F789" t="s">
        <v>1773</v>
      </c>
      <c r="G789" t="s">
        <v>1181</v>
      </c>
      <c r="H789" t="s">
        <v>1774</v>
      </c>
      <c r="I789" t="s">
        <v>104</v>
      </c>
      <c r="J789">
        <v>2000</v>
      </c>
      <c r="K789" t="s">
        <v>65</v>
      </c>
      <c r="L789" t="s">
        <v>374</v>
      </c>
      <c r="M789" t="s">
        <v>73</v>
      </c>
      <c r="N789" t="s">
        <v>34</v>
      </c>
      <c r="O789">
        <v>-1</v>
      </c>
    </row>
    <row r="790" spans="1:15" x14ac:dyDescent="0.2">
      <c r="A790">
        <v>788</v>
      </c>
      <c r="B790" t="s">
        <v>2207</v>
      </c>
      <c r="C790" t="s">
        <v>2208</v>
      </c>
      <c r="D790" t="s">
        <v>2209</v>
      </c>
      <c r="E790">
        <v>3.3</v>
      </c>
      <c r="F790" t="s">
        <v>2210</v>
      </c>
      <c r="G790" t="s">
        <v>1834</v>
      </c>
      <c r="H790" t="s">
        <v>55</v>
      </c>
      <c r="I790" t="s">
        <v>46</v>
      </c>
      <c r="J790">
        <v>1973</v>
      </c>
      <c r="K790" t="s">
        <v>21</v>
      </c>
      <c r="L790" t="s">
        <v>725</v>
      </c>
      <c r="M790" t="s">
        <v>73</v>
      </c>
      <c r="N790" t="s">
        <v>67</v>
      </c>
      <c r="O790">
        <v>-1</v>
      </c>
    </row>
    <row r="791" spans="1:15" x14ac:dyDescent="0.2">
      <c r="A791">
        <v>789</v>
      </c>
      <c r="B791" t="s">
        <v>1781</v>
      </c>
      <c r="C791" t="s">
        <v>1782</v>
      </c>
      <c r="D791" t="s">
        <v>1783</v>
      </c>
      <c r="E791">
        <v>3.7</v>
      </c>
      <c r="F791" t="s">
        <v>1784</v>
      </c>
      <c r="G791" t="s">
        <v>953</v>
      </c>
      <c r="H791" t="s">
        <v>953</v>
      </c>
      <c r="I791" t="s">
        <v>20</v>
      </c>
      <c r="J791">
        <v>-1</v>
      </c>
      <c r="K791" t="s">
        <v>790</v>
      </c>
      <c r="L791" t="s">
        <v>791</v>
      </c>
      <c r="M791" t="s">
        <v>581</v>
      </c>
      <c r="N791" t="s">
        <v>58</v>
      </c>
      <c r="O791">
        <v>-1</v>
      </c>
    </row>
    <row r="792" spans="1:15" x14ac:dyDescent="0.2">
      <c r="A792">
        <v>790</v>
      </c>
      <c r="B792" t="s">
        <v>1778</v>
      </c>
      <c r="C792" t="s">
        <v>1779</v>
      </c>
      <c r="D792" t="s">
        <v>1780</v>
      </c>
      <c r="E792">
        <v>3.9</v>
      </c>
      <c r="F792" t="s">
        <v>1373</v>
      </c>
      <c r="G792" t="s">
        <v>1374</v>
      </c>
      <c r="H792" t="s">
        <v>1374</v>
      </c>
      <c r="I792" t="s">
        <v>46</v>
      </c>
      <c r="J792">
        <v>1947</v>
      </c>
      <c r="K792" t="s">
        <v>154</v>
      </c>
      <c r="L792" t="s">
        <v>105</v>
      </c>
      <c r="M792" t="s">
        <v>40</v>
      </c>
      <c r="N792" t="s">
        <v>50</v>
      </c>
      <c r="O792" t="s">
        <v>1375</v>
      </c>
    </row>
    <row r="793" spans="1:15" x14ac:dyDescent="0.2">
      <c r="A793">
        <v>791</v>
      </c>
      <c r="B793" t="s">
        <v>1787</v>
      </c>
      <c r="C793" t="s">
        <v>1788</v>
      </c>
      <c r="D793" t="s">
        <v>1789</v>
      </c>
      <c r="E793">
        <v>3.1</v>
      </c>
      <c r="F793" t="s">
        <v>1462</v>
      </c>
      <c r="G793" t="s">
        <v>1464</v>
      </c>
      <c r="H793" t="s">
        <v>1464</v>
      </c>
      <c r="I793" t="s">
        <v>104</v>
      </c>
      <c r="J793">
        <v>1875</v>
      </c>
      <c r="K793" t="s">
        <v>21</v>
      </c>
      <c r="L793" t="s">
        <v>273</v>
      </c>
      <c r="M793" t="s">
        <v>185</v>
      </c>
      <c r="N793" t="s">
        <v>113</v>
      </c>
      <c r="O793">
        <v>-1</v>
      </c>
    </row>
    <row r="794" spans="1:15" x14ac:dyDescent="0.2">
      <c r="A794">
        <v>792</v>
      </c>
      <c r="B794" t="s">
        <v>1785</v>
      </c>
      <c r="C794">
        <v>-1</v>
      </c>
      <c r="D794" t="s">
        <v>1786</v>
      </c>
      <c r="E794">
        <v>2.6</v>
      </c>
      <c r="F794" t="s">
        <v>789</v>
      </c>
      <c r="G794" t="s">
        <v>443</v>
      </c>
      <c r="H794" t="s">
        <v>443</v>
      </c>
      <c r="I794" t="s">
        <v>20</v>
      </c>
      <c r="J794">
        <v>1984</v>
      </c>
      <c r="K794" t="s">
        <v>790</v>
      </c>
      <c r="L794" t="s">
        <v>791</v>
      </c>
      <c r="M794" t="s">
        <v>581</v>
      </c>
      <c r="N794" t="s">
        <v>58</v>
      </c>
      <c r="O794">
        <v>-1</v>
      </c>
    </row>
    <row r="795" spans="1:15" x14ac:dyDescent="0.2">
      <c r="A795">
        <v>793</v>
      </c>
      <c r="B795" t="s">
        <v>1790</v>
      </c>
      <c r="C795">
        <v>-1</v>
      </c>
      <c r="D795" t="s">
        <v>1791</v>
      </c>
      <c r="E795">
        <v>4.0999999999999996</v>
      </c>
      <c r="F795" t="s">
        <v>753</v>
      </c>
      <c r="G795" t="s">
        <v>754</v>
      </c>
      <c r="H795" t="s">
        <v>754</v>
      </c>
      <c r="I795" t="s">
        <v>64</v>
      </c>
      <c r="J795">
        <v>2008</v>
      </c>
      <c r="K795" t="s">
        <v>65</v>
      </c>
      <c r="L795" t="s">
        <v>124</v>
      </c>
      <c r="M795" t="s">
        <v>124</v>
      </c>
      <c r="N795" t="s">
        <v>58</v>
      </c>
      <c r="O795">
        <v>-1</v>
      </c>
    </row>
    <row r="796" spans="1:15" x14ac:dyDescent="0.2">
      <c r="A796">
        <v>794</v>
      </c>
      <c r="B796" t="s">
        <v>1792</v>
      </c>
      <c r="C796" t="s">
        <v>1793</v>
      </c>
      <c r="D796" t="s">
        <v>1794</v>
      </c>
      <c r="E796">
        <v>3.7</v>
      </c>
      <c r="F796" t="s">
        <v>1795</v>
      </c>
      <c r="G796" t="s">
        <v>333</v>
      </c>
      <c r="H796" t="s">
        <v>754</v>
      </c>
      <c r="I796" t="s">
        <v>30</v>
      </c>
      <c r="J796">
        <v>1922</v>
      </c>
      <c r="K796" t="s">
        <v>65</v>
      </c>
      <c r="L796" t="s">
        <v>22</v>
      </c>
      <c r="M796" t="s">
        <v>22</v>
      </c>
      <c r="N796" t="s">
        <v>113</v>
      </c>
      <c r="O796">
        <v>-1</v>
      </c>
    </row>
    <row r="797" spans="1:15" x14ac:dyDescent="0.2">
      <c r="A797">
        <v>795</v>
      </c>
      <c r="B797" t="s">
        <v>1798</v>
      </c>
      <c r="C797" t="s">
        <v>1799</v>
      </c>
      <c r="D797" t="s">
        <v>1800</v>
      </c>
      <c r="E797">
        <v>4.3</v>
      </c>
      <c r="F797" t="s">
        <v>1801</v>
      </c>
      <c r="G797" t="s">
        <v>1639</v>
      </c>
      <c r="H797" t="s">
        <v>1802</v>
      </c>
      <c r="I797" t="s">
        <v>46</v>
      </c>
      <c r="J797">
        <v>1958</v>
      </c>
      <c r="K797" t="s">
        <v>154</v>
      </c>
      <c r="L797" t="s">
        <v>105</v>
      </c>
      <c r="M797" t="s">
        <v>40</v>
      </c>
      <c r="N797" t="s">
        <v>50</v>
      </c>
      <c r="O797" t="s">
        <v>1803</v>
      </c>
    </row>
    <row r="798" spans="1:15" x14ac:dyDescent="0.2">
      <c r="A798">
        <v>796</v>
      </c>
      <c r="B798" t="s">
        <v>14</v>
      </c>
      <c r="C798">
        <v>-1</v>
      </c>
      <c r="D798" t="s">
        <v>397</v>
      </c>
      <c r="E798">
        <v>4.9000000000000004</v>
      </c>
      <c r="F798" t="s">
        <v>398</v>
      </c>
      <c r="G798" t="s">
        <v>399</v>
      </c>
      <c r="H798" t="s">
        <v>400</v>
      </c>
      <c r="I798" t="s">
        <v>263</v>
      </c>
      <c r="J798">
        <v>2013</v>
      </c>
      <c r="K798" t="s">
        <v>21</v>
      </c>
      <c r="L798" t="s">
        <v>145</v>
      </c>
      <c r="M798" t="s">
        <v>91</v>
      </c>
      <c r="N798" t="s">
        <v>264</v>
      </c>
      <c r="O798">
        <v>-1</v>
      </c>
    </row>
    <row r="799" spans="1:15" x14ac:dyDescent="0.2">
      <c r="A799">
        <v>797</v>
      </c>
      <c r="B799" t="s">
        <v>14</v>
      </c>
      <c r="C799" t="s">
        <v>381</v>
      </c>
      <c r="D799" t="s">
        <v>382</v>
      </c>
      <c r="E799">
        <v>3.8</v>
      </c>
      <c r="F799" t="s">
        <v>383</v>
      </c>
      <c r="G799" t="s">
        <v>384</v>
      </c>
      <c r="H799" t="s">
        <v>384</v>
      </c>
      <c r="I799" t="s">
        <v>30</v>
      </c>
      <c r="J799">
        <v>1948</v>
      </c>
      <c r="K799" t="s">
        <v>65</v>
      </c>
      <c r="L799" t="s">
        <v>385</v>
      </c>
      <c r="M799" t="s">
        <v>98</v>
      </c>
      <c r="N799" t="s">
        <v>203</v>
      </c>
      <c r="O799" t="s">
        <v>386</v>
      </c>
    </row>
    <row r="800" spans="1:15" x14ac:dyDescent="0.2">
      <c r="A800">
        <v>798</v>
      </c>
      <c r="B800" t="s">
        <v>1024</v>
      </c>
      <c r="C800">
        <v>-1</v>
      </c>
      <c r="D800" t="s">
        <v>1796</v>
      </c>
      <c r="E800">
        <v>-1</v>
      </c>
      <c r="F800" t="s">
        <v>1797</v>
      </c>
      <c r="G800" t="s">
        <v>55</v>
      </c>
      <c r="H800" t="s">
        <v>55</v>
      </c>
      <c r="I800" t="s">
        <v>263</v>
      </c>
      <c r="J800">
        <v>-1</v>
      </c>
      <c r="K800" t="s">
        <v>289</v>
      </c>
      <c r="L800">
        <v>-1</v>
      </c>
      <c r="M800">
        <v>-1</v>
      </c>
      <c r="N800" t="s">
        <v>58</v>
      </c>
      <c r="O800">
        <v>-1</v>
      </c>
    </row>
    <row r="801" spans="1:15" x14ac:dyDescent="0.2">
      <c r="A801">
        <v>799</v>
      </c>
      <c r="B801" t="s">
        <v>649</v>
      </c>
      <c r="C801" t="s">
        <v>2211</v>
      </c>
      <c r="D801" t="s">
        <v>2212</v>
      </c>
      <c r="E801">
        <v>3.9</v>
      </c>
      <c r="F801" t="s">
        <v>1523</v>
      </c>
      <c r="G801" t="s">
        <v>1990</v>
      </c>
      <c r="H801" t="s">
        <v>1524</v>
      </c>
      <c r="I801" t="s">
        <v>30</v>
      </c>
      <c r="J801">
        <v>1913</v>
      </c>
      <c r="K801" t="s">
        <v>65</v>
      </c>
      <c r="L801" t="s">
        <v>124</v>
      </c>
      <c r="M801" t="s">
        <v>124</v>
      </c>
      <c r="N801" t="s">
        <v>113</v>
      </c>
      <c r="O801" t="s">
        <v>1525</v>
      </c>
    </row>
    <row r="802" spans="1:15" x14ac:dyDescent="0.2">
      <c r="A802">
        <v>800</v>
      </c>
      <c r="B802" t="s">
        <v>2213</v>
      </c>
      <c r="C802">
        <v>-1</v>
      </c>
      <c r="D802" t="s">
        <v>2214</v>
      </c>
      <c r="E802">
        <v>3.2</v>
      </c>
      <c r="F802" t="s">
        <v>2215</v>
      </c>
      <c r="G802" t="s">
        <v>2216</v>
      </c>
      <c r="H802" t="s">
        <v>55</v>
      </c>
      <c r="I802" t="s">
        <v>30</v>
      </c>
      <c r="J802">
        <v>1858</v>
      </c>
      <c r="K802" t="s">
        <v>65</v>
      </c>
      <c r="L802" t="s">
        <v>112</v>
      </c>
      <c r="M802" t="s">
        <v>98</v>
      </c>
      <c r="N802" t="s">
        <v>113</v>
      </c>
      <c r="O802" t="s">
        <v>2217</v>
      </c>
    </row>
    <row r="803" spans="1:15" x14ac:dyDescent="0.2">
      <c r="A803">
        <v>801</v>
      </c>
      <c r="B803" t="s">
        <v>2218</v>
      </c>
      <c r="C803">
        <v>-1</v>
      </c>
      <c r="D803" t="s">
        <v>2219</v>
      </c>
      <c r="E803">
        <v>4.4000000000000004</v>
      </c>
      <c r="F803" t="s">
        <v>2220</v>
      </c>
      <c r="G803" t="s">
        <v>55</v>
      </c>
      <c r="H803" t="s">
        <v>96</v>
      </c>
      <c r="I803" t="s">
        <v>263</v>
      </c>
      <c r="J803">
        <v>2016</v>
      </c>
      <c r="K803" t="s">
        <v>21</v>
      </c>
      <c r="L803" t="s">
        <v>90</v>
      </c>
      <c r="M803" t="s">
        <v>91</v>
      </c>
      <c r="N803" t="s">
        <v>179</v>
      </c>
      <c r="O803">
        <v>-1</v>
      </c>
    </row>
    <row r="804" spans="1:15" x14ac:dyDescent="0.2">
      <c r="A804">
        <v>802</v>
      </c>
      <c r="B804" t="s">
        <v>1804</v>
      </c>
      <c r="C804" t="s">
        <v>1805</v>
      </c>
      <c r="D804" t="s">
        <v>1806</v>
      </c>
      <c r="E804">
        <v>3.6</v>
      </c>
      <c r="F804" t="s">
        <v>1807</v>
      </c>
      <c r="G804" t="s">
        <v>880</v>
      </c>
      <c r="H804" t="s">
        <v>880</v>
      </c>
      <c r="I804" t="s">
        <v>46</v>
      </c>
      <c r="J804">
        <v>1989</v>
      </c>
      <c r="K804" t="s">
        <v>21</v>
      </c>
      <c r="L804" t="s">
        <v>57</v>
      </c>
      <c r="M804" t="s">
        <v>40</v>
      </c>
      <c r="N804" t="s">
        <v>58</v>
      </c>
      <c r="O804">
        <v>-1</v>
      </c>
    </row>
    <row r="805" spans="1:15" x14ac:dyDescent="0.2">
      <c r="A805">
        <v>803</v>
      </c>
      <c r="B805" t="s">
        <v>247</v>
      </c>
      <c r="C805" t="s">
        <v>2221</v>
      </c>
      <c r="D805" t="s">
        <v>2222</v>
      </c>
      <c r="E805">
        <v>3.7</v>
      </c>
      <c r="F805" t="s">
        <v>2223</v>
      </c>
      <c r="G805" t="s">
        <v>2224</v>
      </c>
      <c r="H805" t="s">
        <v>2224</v>
      </c>
      <c r="I805" t="s">
        <v>30</v>
      </c>
      <c r="J805">
        <v>1899</v>
      </c>
      <c r="K805" t="s">
        <v>154</v>
      </c>
      <c r="L805" t="s">
        <v>32</v>
      </c>
      <c r="M805" t="s">
        <v>33</v>
      </c>
      <c r="N805" t="s">
        <v>67</v>
      </c>
      <c r="O805">
        <v>-1</v>
      </c>
    </row>
    <row r="806" spans="1:15" x14ac:dyDescent="0.2">
      <c r="A806">
        <v>804</v>
      </c>
      <c r="B806" t="s">
        <v>1808</v>
      </c>
      <c r="C806" t="s">
        <v>528</v>
      </c>
      <c r="D806" t="s">
        <v>1809</v>
      </c>
      <c r="E806">
        <v>2.1</v>
      </c>
      <c r="F806" t="s">
        <v>1810</v>
      </c>
      <c r="G806" t="s">
        <v>1811</v>
      </c>
      <c r="H806" t="s">
        <v>1811</v>
      </c>
      <c r="I806" t="s">
        <v>46</v>
      </c>
      <c r="J806">
        <v>2003</v>
      </c>
      <c r="K806" t="s">
        <v>31</v>
      </c>
      <c r="L806" t="s">
        <v>124</v>
      </c>
      <c r="M806" t="s">
        <v>124</v>
      </c>
      <c r="N806" t="s">
        <v>41</v>
      </c>
      <c r="O806" t="s">
        <v>1812</v>
      </c>
    </row>
    <row r="807" spans="1:15" x14ac:dyDescent="0.2">
      <c r="A807">
        <v>805</v>
      </c>
      <c r="B807" t="s">
        <v>1816</v>
      </c>
      <c r="C807">
        <v>-1</v>
      </c>
      <c r="D807" t="s">
        <v>1817</v>
      </c>
      <c r="E807">
        <v>5</v>
      </c>
      <c r="F807" t="s">
        <v>1818</v>
      </c>
      <c r="G807" t="s">
        <v>560</v>
      </c>
      <c r="H807" t="s">
        <v>560</v>
      </c>
      <c r="I807" t="s">
        <v>56</v>
      </c>
      <c r="J807">
        <v>2016</v>
      </c>
      <c r="K807" t="s">
        <v>21</v>
      </c>
      <c r="L807" t="s">
        <v>124</v>
      </c>
      <c r="M807" t="s">
        <v>124</v>
      </c>
      <c r="N807" t="s">
        <v>58</v>
      </c>
      <c r="O807">
        <v>-1</v>
      </c>
    </row>
    <row r="808" spans="1:15" x14ac:dyDescent="0.2">
      <c r="A808">
        <v>806</v>
      </c>
      <c r="B808" t="s">
        <v>668</v>
      </c>
      <c r="C808" t="s">
        <v>1813</v>
      </c>
      <c r="D808" t="s">
        <v>1814</v>
      </c>
      <c r="E808">
        <v>3.9</v>
      </c>
      <c r="F808" t="s">
        <v>1815</v>
      </c>
      <c r="G808" t="s">
        <v>96</v>
      </c>
      <c r="H808" t="s">
        <v>96</v>
      </c>
      <c r="I808" t="s">
        <v>56</v>
      </c>
      <c r="J808">
        <v>2008</v>
      </c>
      <c r="K808" t="s">
        <v>65</v>
      </c>
      <c r="L808" t="s">
        <v>235</v>
      </c>
      <c r="M808" t="s">
        <v>91</v>
      </c>
      <c r="N808" t="s">
        <v>179</v>
      </c>
      <c r="O808">
        <v>-1</v>
      </c>
    </row>
    <row r="809" spans="1:15" x14ac:dyDescent="0.2">
      <c r="A809">
        <v>807</v>
      </c>
      <c r="B809" t="s">
        <v>668</v>
      </c>
      <c r="C809" t="s">
        <v>1819</v>
      </c>
      <c r="D809" t="s">
        <v>1820</v>
      </c>
      <c r="E809">
        <v>3.9</v>
      </c>
      <c r="F809" t="s">
        <v>1020</v>
      </c>
      <c r="G809" t="s">
        <v>96</v>
      </c>
      <c r="H809" t="s">
        <v>96</v>
      </c>
      <c r="I809" t="s">
        <v>64</v>
      </c>
      <c r="J809">
        <v>2007</v>
      </c>
      <c r="K809" t="s">
        <v>21</v>
      </c>
      <c r="L809" t="s">
        <v>90</v>
      </c>
      <c r="M809" t="s">
        <v>91</v>
      </c>
      <c r="N809" t="s">
        <v>179</v>
      </c>
      <c r="O809" t="s">
        <v>1021</v>
      </c>
    </row>
    <row r="810" spans="1:15" x14ac:dyDescent="0.2">
      <c r="A810">
        <v>808</v>
      </c>
      <c r="B810" t="s">
        <v>1352</v>
      </c>
      <c r="C810" t="s">
        <v>2225</v>
      </c>
      <c r="D810" t="s">
        <v>2226</v>
      </c>
      <c r="E810">
        <v>3.2</v>
      </c>
      <c r="F810" t="s">
        <v>2227</v>
      </c>
      <c r="G810" t="s">
        <v>55</v>
      </c>
      <c r="H810" t="s">
        <v>55</v>
      </c>
      <c r="I810" t="s">
        <v>64</v>
      </c>
      <c r="J810">
        <v>2008</v>
      </c>
      <c r="K810" t="s">
        <v>21</v>
      </c>
      <c r="L810" t="s">
        <v>90</v>
      </c>
      <c r="M810" t="s">
        <v>91</v>
      </c>
      <c r="N810" t="s">
        <v>58</v>
      </c>
      <c r="O810">
        <v>-1</v>
      </c>
    </row>
    <row r="811" spans="1:15" x14ac:dyDescent="0.2">
      <c r="A811">
        <v>809</v>
      </c>
      <c r="B811" t="s">
        <v>2228</v>
      </c>
      <c r="C811" t="s">
        <v>2229</v>
      </c>
      <c r="D811" t="s">
        <v>2230</v>
      </c>
      <c r="E811">
        <v>4.5999999999999996</v>
      </c>
      <c r="F811" t="s">
        <v>2231</v>
      </c>
      <c r="G811" t="s">
        <v>122</v>
      </c>
      <c r="H811" t="s">
        <v>122</v>
      </c>
      <c r="I811" t="s">
        <v>56</v>
      </c>
      <c r="J811">
        <v>1991</v>
      </c>
      <c r="K811" t="s">
        <v>131</v>
      </c>
      <c r="L811" t="s">
        <v>105</v>
      </c>
      <c r="M811" t="s">
        <v>40</v>
      </c>
      <c r="N811" t="s">
        <v>411</v>
      </c>
      <c r="O811" t="s">
        <v>2232</v>
      </c>
    </row>
    <row r="812" spans="1:15" x14ac:dyDescent="0.2">
      <c r="A812">
        <v>810</v>
      </c>
      <c r="B812" t="s">
        <v>1821</v>
      </c>
      <c r="C812" t="s">
        <v>1822</v>
      </c>
      <c r="D812" t="s">
        <v>1823</v>
      </c>
      <c r="E812">
        <v>3.8</v>
      </c>
      <c r="F812" t="s">
        <v>1109</v>
      </c>
      <c r="G812" t="s">
        <v>55</v>
      </c>
      <c r="H812" t="s">
        <v>55</v>
      </c>
      <c r="I812" t="s">
        <v>46</v>
      </c>
      <c r="J812">
        <v>2002</v>
      </c>
      <c r="K812" t="s">
        <v>21</v>
      </c>
      <c r="L812" t="s">
        <v>769</v>
      </c>
      <c r="M812" t="s">
        <v>770</v>
      </c>
      <c r="N812" t="s">
        <v>34</v>
      </c>
      <c r="O812" t="s">
        <v>1110</v>
      </c>
    </row>
    <row r="813" spans="1:15" x14ac:dyDescent="0.2">
      <c r="A813">
        <v>811</v>
      </c>
      <c r="B813" t="s">
        <v>2233</v>
      </c>
      <c r="C813" t="s">
        <v>564</v>
      </c>
      <c r="D813" t="s">
        <v>2234</v>
      </c>
      <c r="E813">
        <v>2.2000000000000002</v>
      </c>
      <c r="F813" t="s">
        <v>2235</v>
      </c>
      <c r="G813" t="s">
        <v>96</v>
      </c>
      <c r="H813" t="s">
        <v>96</v>
      </c>
      <c r="I813" t="s">
        <v>20</v>
      </c>
      <c r="J813">
        <v>2002</v>
      </c>
      <c r="K813" t="s">
        <v>21</v>
      </c>
      <c r="L813" t="s">
        <v>2236</v>
      </c>
      <c r="M813" t="s">
        <v>98</v>
      </c>
      <c r="N813" t="s">
        <v>58</v>
      </c>
      <c r="O813">
        <v>-1</v>
      </c>
    </row>
    <row r="814" spans="1:15" x14ac:dyDescent="0.2">
      <c r="A814">
        <v>812</v>
      </c>
      <c r="B814" t="s">
        <v>1824</v>
      </c>
      <c r="C814" t="s">
        <v>1825</v>
      </c>
      <c r="D814" t="s">
        <v>1826</v>
      </c>
      <c r="E814">
        <v>3.1</v>
      </c>
      <c r="F814" t="s">
        <v>1462</v>
      </c>
      <c r="G814" t="s">
        <v>1464</v>
      </c>
      <c r="H814" t="s">
        <v>1464</v>
      </c>
      <c r="I814" t="s">
        <v>104</v>
      </c>
      <c r="J814">
        <v>1875</v>
      </c>
      <c r="K814" t="s">
        <v>21</v>
      </c>
      <c r="L814" t="s">
        <v>273</v>
      </c>
      <c r="M814" t="s">
        <v>185</v>
      </c>
      <c r="N814" t="s">
        <v>113</v>
      </c>
      <c r="O814">
        <v>-1</v>
      </c>
    </row>
    <row r="815" spans="1:15" x14ac:dyDescent="0.2">
      <c r="A815">
        <v>813</v>
      </c>
      <c r="B815" t="s">
        <v>2237</v>
      </c>
      <c r="C815">
        <v>-1</v>
      </c>
      <c r="D815" t="s">
        <v>2238</v>
      </c>
      <c r="E815">
        <v>3.8</v>
      </c>
      <c r="F815" t="s">
        <v>2239</v>
      </c>
      <c r="G815" t="s">
        <v>2240</v>
      </c>
      <c r="H815" t="s">
        <v>2241</v>
      </c>
      <c r="I815" t="s">
        <v>46</v>
      </c>
      <c r="J815">
        <v>2005</v>
      </c>
      <c r="K815" t="s">
        <v>65</v>
      </c>
      <c r="L815" t="s">
        <v>959</v>
      </c>
      <c r="M815" t="s">
        <v>73</v>
      </c>
      <c r="N815" t="s">
        <v>58</v>
      </c>
      <c r="O815" t="s">
        <v>2242</v>
      </c>
    </row>
    <row r="816" spans="1:15" x14ac:dyDescent="0.2">
      <c r="A816">
        <v>814</v>
      </c>
      <c r="B816" t="s">
        <v>2243</v>
      </c>
      <c r="C816">
        <v>-1</v>
      </c>
      <c r="D816" t="s">
        <v>2244</v>
      </c>
      <c r="E816">
        <v>4.0999999999999996</v>
      </c>
      <c r="F816" t="s">
        <v>753</v>
      </c>
      <c r="G816" t="s">
        <v>754</v>
      </c>
      <c r="H816" t="s">
        <v>754</v>
      </c>
      <c r="I816" t="s">
        <v>64</v>
      </c>
      <c r="J816">
        <v>2008</v>
      </c>
      <c r="K816" t="s">
        <v>65</v>
      </c>
      <c r="L816" t="s">
        <v>124</v>
      </c>
      <c r="M816" t="s">
        <v>124</v>
      </c>
      <c r="N816" t="s">
        <v>58</v>
      </c>
      <c r="O816">
        <v>-1</v>
      </c>
    </row>
    <row r="817" spans="1:15" x14ac:dyDescent="0.2">
      <c r="A817">
        <v>815</v>
      </c>
      <c r="B817" t="s">
        <v>2245</v>
      </c>
      <c r="C817" t="s">
        <v>2246</v>
      </c>
      <c r="D817" t="s">
        <v>2247</v>
      </c>
      <c r="E817">
        <v>4.5999999999999996</v>
      </c>
      <c r="F817" t="s">
        <v>2231</v>
      </c>
      <c r="G817" t="s">
        <v>122</v>
      </c>
      <c r="H817" t="s">
        <v>122</v>
      </c>
      <c r="I817" t="s">
        <v>56</v>
      </c>
      <c r="J817">
        <v>1991</v>
      </c>
      <c r="K817" t="s">
        <v>131</v>
      </c>
      <c r="L817" t="s">
        <v>105</v>
      </c>
      <c r="M817" t="s">
        <v>40</v>
      </c>
      <c r="N817" t="s">
        <v>411</v>
      </c>
      <c r="O817" t="s">
        <v>2232</v>
      </c>
    </row>
    <row r="818" spans="1:15" x14ac:dyDescent="0.2">
      <c r="A818">
        <v>816</v>
      </c>
      <c r="B818" t="s">
        <v>2248</v>
      </c>
      <c r="C818" t="s">
        <v>2249</v>
      </c>
      <c r="D818" t="s">
        <v>2250</v>
      </c>
      <c r="E818">
        <v>2.6</v>
      </c>
      <c r="F818" t="s">
        <v>789</v>
      </c>
      <c r="G818" t="s">
        <v>443</v>
      </c>
      <c r="H818" t="s">
        <v>443</v>
      </c>
      <c r="I818" t="s">
        <v>20</v>
      </c>
      <c r="J818">
        <v>1984</v>
      </c>
      <c r="K818" t="s">
        <v>790</v>
      </c>
      <c r="L818" t="s">
        <v>791</v>
      </c>
      <c r="M818" t="s">
        <v>581</v>
      </c>
      <c r="N818" t="s">
        <v>58</v>
      </c>
      <c r="O818">
        <v>-1</v>
      </c>
    </row>
    <row r="819" spans="1:15" x14ac:dyDescent="0.2">
      <c r="A819">
        <v>817</v>
      </c>
      <c r="B819" t="s">
        <v>2251</v>
      </c>
      <c r="C819" t="s">
        <v>2252</v>
      </c>
      <c r="D819" t="s">
        <v>2253</v>
      </c>
      <c r="E819">
        <v>3.4</v>
      </c>
      <c r="F819" t="s">
        <v>2254</v>
      </c>
      <c r="G819" t="s">
        <v>78</v>
      </c>
      <c r="H819" t="s">
        <v>78</v>
      </c>
      <c r="I819" t="s">
        <v>20</v>
      </c>
      <c r="J819">
        <v>1979</v>
      </c>
      <c r="K819" t="s">
        <v>154</v>
      </c>
      <c r="L819" t="s">
        <v>1144</v>
      </c>
      <c r="M819" t="s">
        <v>780</v>
      </c>
      <c r="N819" t="s">
        <v>80</v>
      </c>
      <c r="O819">
        <v>-1</v>
      </c>
    </row>
    <row r="820" spans="1:15" x14ac:dyDescent="0.2">
      <c r="A820">
        <v>818</v>
      </c>
      <c r="B820" t="s">
        <v>2255</v>
      </c>
      <c r="C820" t="s">
        <v>2256</v>
      </c>
      <c r="D820" t="s">
        <v>2257</v>
      </c>
      <c r="E820">
        <v>3.3</v>
      </c>
      <c r="F820" t="s">
        <v>2258</v>
      </c>
      <c r="G820" t="s">
        <v>2259</v>
      </c>
      <c r="H820" t="s">
        <v>29</v>
      </c>
      <c r="I820" t="s">
        <v>46</v>
      </c>
      <c r="J820">
        <v>1889</v>
      </c>
      <c r="K820" t="s">
        <v>21</v>
      </c>
      <c r="L820" t="s">
        <v>32</v>
      </c>
      <c r="M820" t="s">
        <v>33</v>
      </c>
      <c r="N820" t="s">
        <v>50</v>
      </c>
      <c r="O820" t="s">
        <v>2260</v>
      </c>
    </row>
    <row r="821" spans="1:15" x14ac:dyDescent="0.2">
      <c r="A821">
        <v>819</v>
      </c>
      <c r="B821" t="s">
        <v>2261</v>
      </c>
      <c r="C821" t="s">
        <v>755</v>
      </c>
      <c r="D821" t="s">
        <v>2262</v>
      </c>
      <c r="E821">
        <v>-1</v>
      </c>
      <c r="F821" t="s">
        <v>1601</v>
      </c>
      <c r="G821" t="s">
        <v>122</v>
      </c>
      <c r="H821" t="s">
        <v>1126</v>
      </c>
      <c r="I821" t="s">
        <v>289</v>
      </c>
      <c r="J821">
        <v>-1</v>
      </c>
      <c r="K821" t="s">
        <v>21</v>
      </c>
      <c r="L821">
        <v>-1</v>
      </c>
      <c r="M821">
        <v>-1</v>
      </c>
      <c r="N821" t="s">
        <v>58</v>
      </c>
      <c r="O821">
        <v>-1</v>
      </c>
    </row>
    <row r="822" spans="1:15" x14ac:dyDescent="0.2">
      <c r="A822">
        <v>820</v>
      </c>
      <c r="B822" t="s">
        <v>1352</v>
      </c>
      <c r="C822" t="s">
        <v>2017</v>
      </c>
      <c r="D822" t="s">
        <v>2263</v>
      </c>
      <c r="E822">
        <v>3.7</v>
      </c>
      <c r="F822" t="s">
        <v>2264</v>
      </c>
      <c r="G822" t="s">
        <v>409</v>
      </c>
      <c r="H822" t="s">
        <v>1252</v>
      </c>
      <c r="I822" t="s">
        <v>64</v>
      </c>
      <c r="J822">
        <v>1994</v>
      </c>
      <c r="K822" t="s">
        <v>21</v>
      </c>
      <c r="L822" t="s">
        <v>32</v>
      </c>
      <c r="M822" t="s">
        <v>33</v>
      </c>
      <c r="N822" t="s">
        <v>50</v>
      </c>
      <c r="O822">
        <v>-1</v>
      </c>
    </row>
    <row r="823" spans="1:15" x14ac:dyDescent="0.2">
      <c r="A823">
        <v>821</v>
      </c>
      <c r="B823" t="s">
        <v>2265</v>
      </c>
      <c r="C823" t="s">
        <v>258</v>
      </c>
      <c r="D823" t="s">
        <v>2266</v>
      </c>
      <c r="E823">
        <v>3.5</v>
      </c>
      <c r="F823" t="s">
        <v>859</v>
      </c>
      <c r="G823" t="s">
        <v>818</v>
      </c>
      <c r="H823" t="s">
        <v>77</v>
      </c>
      <c r="I823" t="s">
        <v>30</v>
      </c>
      <c r="J823">
        <v>1970</v>
      </c>
      <c r="K823" t="s">
        <v>65</v>
      </c>
      <c r="L823" t="s">
        <v>235</v>
      </c>
      <c r="M823" t="s">
        <v>91</v>
      </c>
      <c r="N823" t="s">
        <v>113</v>
      </c>
      <c r="O823" t="s">
        <v>860</v>
      </c>
    </row>
    <row r="824" spans="1:15" x14ac:dyDescent="0.2">
      <c r="A824">
        <v>822</v>
      </c>
      <c r="B824" t="s">
        <v>2267</v>
      </c>
      <c r="C824" t="s">
        <v>2268</v>
      </c>
      <c r="D824" t="s">
        <v>2269</v>
      </c>
      <c r="E824">
        <v>2.7</v>
      </c>
      <c r="F824" t="s">
        <v>1090</v>
      </c>
      <c r="G824" t="s">
        <v>643</v>
      </c>
      <c r="H824" t="s">
        <v>643</v>
      </c>
      <c r="I824" t="s">
        <v>64</v>
      </c>
      <c r="J824">
        <v>1961</v>
      </c>
      <c r="K824" t="s">
        <v>21</v>
      </c>
      <c r="L824" t="s">
        <v>124</v>
      </c>
      <c r="M824" t="s">
        <v>124</v>
      </c>
      <c r="N824" t="s">
        <v>80</v>
      </c>
      <c r="O824">
        <v>-1</v>
      </c>
    </row>
    <row r="825" spans="1:15" x14ac:dyDescent="0.2">
      <c r="A825">
        <v>823</v>
      </c>
      <c r="B825" t="s">
        <v>2270</v>
      </c>
      <c r="C825" t="s">
        <v>2271</v>
      </c>
      <c r="D825" t="s">
        <v>2272</v>
      </c>
      <c r="E825">
        <v>3.8</v>
      </c>
      <c r="F825" t="s">
        <v>2273</v>
      </c>
      <c r="G825" t="s">
        <v>2274</v>
      </c>
      <c r="H825" t="s">
        <v>2274</v>
      </c>
      <c r="I825" t="s">
        <v>56</v>
      </c>
      <c r="J825">
        <v>2008</v>
      </c>
      <c r="K825" t="s">
        <v>21</v>
      </c>
      <c r="L825" t="s">
        <v>124</v>
      </c>
      <c r="M825" t="s">
        <v>124</v>
      </c>
      <c r="N825" t="s">
        <v>179</v>
      </c>
      <c r="O825">
        <v>-1</v>
      </c>
    </row>
    <row r="826" spans="1:15" x14ac:dyDescent="0.2">
      <c r="A826">
        <v>824</v>
      </c>
      <c r="B826" t="s">
        <v>2275</v>
      </c>
      <c r="C826" t="s">
        <v>545</v>
      </c>
      <c r="D826" t="s">
        <v>2276</v>
      </c>
      <c r="E826">
        <v>3.7</v>
      </c>
      <c r="F826" t="s">
        <v>1795</v>
      </c>
      <c r="G826" t="s">
        <v>2277</v>
      </c>
      <c r="H826" t="s">
        <v>754</v>
      </c>
      <c r="I826" t="s">
        <v>30</v>
      </c>
      <c r="J826">
        <v>1922</v>
      </c>
      <c r="K826" t="s">
        <v>65</v>
      </c>
      <c r="L826" t="s">
        <v>22</v>
      </c>
      <c r="M826" t="s">
        <v>22</v>
      </c>
      <c r="N826" t="s">
        <v>113</v>
      </c>
      <c r="O826">
        <v>-1</v>
      </c>
    </row>
    <row r="827" spans="1:15" x14ac:dyDescent="0.2">
      <c r="A827">
        <v>825</v>
      </c>
      <c r="B827" t="s">
        <v>2278</v>
      </c>
      <c r="C827" t="s">
        <v>2279</v>
      </c>
      <c r="D827" t="s">
        <v>2280</v>
      </c>
      <c r="E827">
        <v>3.8</v>
      </c>
      <c r="F827" t="s">
        <v>1689</v>
      </c>
      <c r="G827" t="s">
        <v>122</v>
      </c>
      <c r="H827" t="s">
        <v>122</v>
      </c>
      <c r="I827" t="s">
        <v>20</v>
      </c>
      <c r="J827">
        <v>2008</v>
      </c>
      <c r="K827" t="s">
        <v>65</v>
      </c>
      <c r="L827" t="s">
        <v>124</v>
      </c>
      <c r="M827" t="s">
        <v>124</v>
      </c>
      <c r="N827" t="s">
        <v>23</v>
      </c>
      <c r="O827">
        <v>-1</v>
      </c>
    </row>
    <row r="828" spans="1:15" x14ac:dyDescent="0.2">
      <c r="A828">
        <v>826</v>
      </c>
      <c r="B828" t="s">
        <v>2281</v>
      </c>
      <c r="C828" t="s">
        <v>2282</v>
      </c>
      <c r="D828" t="s">
        <v>2283</v>
      </c>
      <c r="E828">
        <v>3.3</v>
      </c>
      <c r="F828" t="s">
        <v>327</v>
      </c>
      <c r="G828" t="s">
        <v>328</v>
      </c>
      <c r="H828" t="s">
        <v>328</v>
      </c>
      <c r="I828" t="s">
        <v>30</v>
      </c>
      <c r="J828">
        <v>1912</v>
      </c>
      <c r="K828" t="s">
        <v>21</v>
      </c>
      <c r="L828" t="s">
        <v>155</v>
      </c>
      <c r="M828" t="s">
        <v>156</v>
      </c>
      <c r="N828" t="s">
        <v>113</v>
      </c>
      <c r="O828" t="s">
        <v>329</v>
      </c>
    </row>
    <row r="829" spans="1:15" x14ac:dyDescent="0.2">
      <c r="A829">
        <v>827</v>
      </c>
      <c r="B829" t="s">
        <v>2284</v>
      </c>
      <c r="C829" t="s">
        <v>2285</v>
      </c>
      <c r="D829" t="s">
        <v>2286</v>
      </c>
      <c r="E829">
        <v>2.7</v>
      </c>
      <c r="F829" t="s">
        <v>2287</v>
      </c>
      <c r="G829" t="s">
        <v>666</v>
      </c>
      <c r="H829" t="s">
        <v>666</v>
      </c>
      <c r="I829" t="s">
        <v>263</v>
      </c>
      <c r="J829">
        <v>2011</v>
      </c>
      <c r="K829" t="s">
        <v>21</v>
      </c>
      <c r="L829" t="s">
        <v>145</v>
      </c>
      <c r="M829" t="s">
        <v>91</v>
      </c>
      <c r="N829" t="s">
        <v>58</v>
      </c>
      <c r="O829">
        <v>-1</v>
      </c>
    </row>
    <row r="830" spans="1:15" x14ac:dyDescent="0.2">
      <c r="A830">
        <v>828</v>
      </c>
      <c r="B830" t="s">
        <v>369</v>
      </c>
      <c r="C830" t="s">
        <v>370</v>
      </c>
      <c r="D830" t="s">
        <v>371</v>
      </c>
      <c r="E830">
        <v>3.8</v>
      </c>
      <c r="F830" t="s">
        <v>372</v>
      </c>
      <c r="G830" t="s">
        <v>373</v>
      </c>
      <c r="H830" t="s">
        <v>373</v>
      </c>
      <c r="I830" t="s">
        <v>20</v>
      </c>
      <c r="J830">
        <v>2006</v>
      </c>
      <c r="K830" t="s">
        <v>65</v>
      </c>
      <c r="L830" t="s">
        <v>374</v>
      </c>
      <c r="M830" t="s">
        <v>73</v>
      </c>
      <c r="N830" t="s">
        <v>23</v>
      </c>
      <c r="O830">
        <v>-1</v>
      </c>
    </row>
    <row r="831" spans="1:15" x14ac:dyDescent="0.2">
      <c r="A831">
        <v>829</v>
      </c>
      <c r="B831" t="s">
        <v>375</v>
      </c>
      <c r="C831" t="s">
        <v>376</v>
      </c>
      <c r="D831" t="s">
        <v>377</v>
      </c>
      <c r="E831">
        <v>3.8</v>
      </c>
      <c r="F831" t="s">
        <v>378</v>
      </c>
      <c r="G831" t="s">
        <v>45</v>
      </c>
      <c r="H831" t="s">
        <v>45</v>
      </c>
      <c r="I831" t="s">
        <v>46</v>
      </c>
      <c r="J831">
        <v>1965</v>
      </c>
      <c r="K831" t="s">
        <v>47</v>
      </c>
      <c r="L831" t="s">
        <v>48</v>
      </c>
      <c r="M831" t="s">
        <v>49</v>
      </c>
      <c r="N831" t="s">
        <v>50</v>
      </c>
      <c r="O831" t="s">
        <v>51</v>
      </c>
    </row>
    <row r="832" spans="1:15" x14ac:dyDescent="0.2">
      <c r="A832">
        <v>830</v>
      </c>
      <c r="B832" t="s">
        <v>1468</v>
      </c>
      <c r="C832" t="s">
        <v>1469</v>
      </c>
      <c r="D832" t="s">
        <v>1470</v>
      </c>
      <c r="E832">
        <v>3</v>
      </c>
      <c r="F832" t="s">
        <v>1471</v>
      </c>
      <c r="G832" t="s">
        <v>1472</v>
      </c>
      <c r="H832" t="s">
        <v>1473</v>
      </c>
      <c r="I832" t="s">
        <v>30</v>
      </c>
      <c r="J832">
        <v>1981</v>
      </c>
      <c r="K832" t="s">
        <v>65</v>
      </c>
      <c r="L832" t="s">
        <v>230</v>
      </c>
      <c r="M832" t="s">
        <v>91</v>
      </c>
      <c r="N832" t="s">
        <v>113</v>
      </c>
      <c r="O832" t="s">
        <v>1474</v>
      </c>
    </row>
    <row r="833" spans="1:15" x14ac:dyDescent="0.2">
      <c r="A833">
        <v>831</v>
      </c>
      <c r="B833" t="s">
        <v>2288</v>
      </c>
      <c r="C833" t="s">
        <v>2289</v>
      </c>
      <c r="D833" t="s">
        <v>2290</v>
      </c>
      <c r="E833">
        <v>3.9</v>
      </c>
      <c r="F833" t="s">
        <v>1523</v>
      </c>
      <c r="G833" t="s">
        <v>1990</v>
      </c>
      <c r="H833" t="s">
        <v>1524</v>
      </c>
      <c r="I833" t="s">
        <v>30</v>
      </c>
      <c r="J833">
        <v>1913</v>
      </c>
      <c r="K833" t="s">
        <v>65</v>
      </c>
      <c r="L833" t="s">
        <v>124</v>
      </c>
      <c r="M833" t="s">
        <v>124</v>
      </c>
      <c r="N833" t="s">
        <v>113</v>
      </c>
      <c r="O833" t="s">
        <v>1525</v>
      </c>
    </row>
    <row r="834" spans="1:15" x14ac:dyDescent="0.2">
      <c r="A834">
        <v>832</v>
      </c>
      <c r="B834" t="s">
        <v>115</v>
      </c>
      <c r="C834" t="s">
        <v>1972</v>
      </c>
      <c r="D834" t="s">
        <v>1973</v>
      </c>
      <c r="E834">
        <v>3.6</v>
      </c>
      <c r="F834" t="s">
        <v>1974</v>
      </c>
      <c r="G834" t="s">
        <v>55</v>
      </c>
      <c r="H834" t="s">
        <v>55</v>
      </c>
      <c r="I834" t="s">
        <v>263</v>
      </c>
      <c r="J834">
        <v>1980</v>
      </c>
      <c r="K834" t="s">
        <v>21</v>
      </c>
      <c r="L834" t="s">
        <v>32</v>
      </c>
      <c r="M834" t="s">
        <v>33</v>
      </c>
      <c r="N834" t="s">
        <v>179</v>
      </c>
      <c r="O834" t="s">
        <v>1975</v>
      </c>
    </row>
    <row r="835" spans="1:15" x14ac:dyDescent="0.2">
      <c r="A835">
        <v>833</v>
      </c>
      <c r="B835" t="s">
        <v>14</v>
      </c>
      <c r="C835">
        <v>-1</v>
      </c>
      <c r="D835" t="s">
        <v>1976</v>
      </c>
      <c r="E835">
        <v>-1</v>
      </c>
      <c r="F835" t="s">
        <v>1977</v>
      </c>
      <c r="G835" t="s">
        <v>77</v>
      </c>
      <c r="H835">
        <v>-1</v>
      </c>
      <c r="I835">
        <v>-1</v>
      </c>
      <c r="J835">
        <v>-1</v>
      </c>
      <c r="K835">
        <v>-1</v>
      </c>
      <c r="L835">
        <v>-1</v>
      </c>
      <c r="M835">
        <v>-1</v>
      </c>
      <c r="N835">
        <v>-1</v>
      </c>
      <c r="O835">
        <v>-1</v>
      </c>
    </row>
    <row r="836" spans="1:15" x14ac:dyDescent="0.2">
      <c r="A836">
        <v>834</v>
      </c>
      <c r="B836" t="s">
        <v>1031</v>
      </c>
      <c r="C836">
        <v>-1</v>
      </c>
      <c r="D836" t="s">
        <v>1032</v>
      </c>
      <c r="E836">
        <v>4.5999999999999996</v>
      </c>
      <c r="F836" t="s">
        <v>1033</v>
      </c>
      <c r="G836" t="s">
        <v>1034</v>
      </c>
      <c r="H836" t="s">
        <v>1034</v>
      </c>
      <c r="I836" t="s">
        <v>64</v>
      </c>
      <c r="J836">
        <v>2013</v>
      </c>
      <c r="K836" t="s">
        <v>131</v>
      </c>
      <c r="L836" t="s">
        <v>124</v>
      </c>
      <c r="M836" t="s">
        <v>124</v>
      </c>
      <c r="N836" t="s">
        <v>58</v>
      </c>
      <c r="O836">
        <v>-1</v>
      </c>
    </row>
    <row r="837" spans="1:15" x14ac:dyDescent="0.2">
      <c r="A837">
        <v>835</v>
      </c>
      <c r="B837" t="s">
        <v>899</v>
      </c>
      <c r="C837">
        <v>-1</v>
      </c>
      <c r="D837" t="s">
        <v>1479</v>
      </c>
      <c r="E837">
        <v>3.3</v>
      </c>
      <c r="F837" t="s">
        <v>1480</v>
      </c>
      <c r="G837" t="s">
        <v>1481</v>
      </c>
      <c r="H837" t="s">
        <v>38</v>
      </c>
      <c r="I837" t="s">
        <v>56</v>
      </c>
      <c r="J837">
        <v>1981</v>
      </c>
      <c r="K837" t="s">
        <v>21</v>
      </c>
      <c r="L837" t="s">
        <v>320</v>
      </c>
      <c r="M837" t="s">
        <v>40</v>
      </c>
      <c r="N837" t="s">
        <v>411</v>
      </c>
      <c r="O837">
        <v>-1</v>
      </c>
    </row>
    <row r="838" spans="1:15" x14ac:dyDescent="0.2">
      <c r="A838">
        <v>836</v>
      </c>
      <c r="B838" t="s">
        <v>247</v>
      </c>
      <c r="C838" t="s">
        <v>1475</v>
      </c>
      <c r="D838" t="s">
        <v>1476</v>
      </c>
      <c r="E838">
        <v>3.5</v>
      </c>
      <c r="F838" t="s">
        <v>1477</v>
      </c>
      <c r="G838" t="s">
        <v>1478</v>
      </c>
      <c r="H838" t="s">
        <v>1478</v>
      </c>
      <c r="I838" t="s">
        <v>20</v>
      </c>
      <c r="J838">
        <v>2013</v>
      </c>
      <c r="K838" t="s">
        <v>21</v>
      </c>
      <c r="L838" t="s">
        <v>32</v>
      </c>
      <c r="M838" t="s">
        <v>33</v>
      </c>
      <c r="N838" t="s">
        <v>58</v>
      </c>
      <c r="O838">
        <v>-1</v>
      </c>
    </row>
    <row r="839" spans="1:15" x14ac:dyDescent="0.2">
      <c r="A839">
        <v>837</v>
      </c>
      <c r="B839" t="s">
        <v>14</v>
      </c>
      <c r="C839" t="s">
        <v>2291</v>
      </c>
      <c r="D839" t="s">
        <v>2292</v>
      </c>
      <c r="E839">
        <v>3.6</v>
      </c>
      <c r="F839" t="s">
        <v>1807</v>
      </c>
      <c r="G839" t="s">
        <v>880</v>
      </c>
      <c r="H839" t="s">
        <v>880</v>
      </c>
      <c r="I839" t="s">
        <v>46</v>
      </c>
      <c r="J839">
        <v>1989</v>
      </c>
      <c r="K839" t="s">
        <v>21</v>
      </c>
      <c r="L839" t="s">
        <v>57</v>
      </c>
      <c r="M839" t="s">
        <v>40</v>
      </c>
      <c r="N839" t="s">
        <v>58</v>
      </c>
      <c r="O839">
        <v>-1</v>
      </c>
    </row>
    <row r="840" spans="1:15" x14ac:dyDescent="0.2">
      <c r="A840">
        <v>838</v>
      </c>
      <c r="B840" t="s">
        <v>14</v>
      </c>
      <c r="C840" t="s">
        <v>345</v>
      </c>
      <c r="D840" t="s">
        <v>1978</v>
      </c>
      <c r="E840">
        <v>4.2</v>
      </c>
      <c r="F840" t="s">
        <v>1979</v>
      </c>
      <c r="G840" t="s">
        <v>55</v>
      </c>
      <c r="H840" t="s">
        <v>55</v>
      </c>
      <c r="I840" t="s">
        <v>56</v>
      </c>
      <c r="J840">
        <v>2012</v>
      </c>
      <c r="K840" t="s">
        <v>21</v>
      </c>
      <c r="L840" t="s">
        <v>580</v>
      </c>
      <c r="M840" t="s">
        <v>581</v>
      </c>
      <c r="N840" t="s">
        <v>58</v>
      </c>
      <c r="O840" t="s">
        <v>1980</v>
      </c>
    </row>
    <row r="841" spans="1:15" x14ac:dyDescent="0.2">
      <c r="A841">
        <v>839</v>
      </c>
      <c r="B841" t="s">
        <v>14</v>
      </c>
      <c r="C841" t="s">
        <v>2293</v>
      </c>
      <c r="D841" t="s">
        <v>2294</v>
      </c>
      <c r="E841">
        <v>3.5</v>
      </c>
      <c r="F841" t="s">
        <v>2295</v>
      </c>
      <c r="G841" t="s">
        <v>432</v>
      </c>
      <c r="H841" t="s">
        <v>2296</v>
      </c>
      <c r="I841" t="s">
        <v>263</v>
      </c>
      <c r="J841">
        <v>-1</v>
      </c>
      <c r="K841" t="s">
        <v>1969</v>
      </c>
      <c r="L841" t="s">
        <v>1323</v>
      </c>
      <c r="M841" t="s">
        <v>581</v>
      </c>
      <c r="N841" t="s">
        <v>411</v>
      </c>
      <c r="O841">
        <v>-1</v>
      </c>
    </row>
    <row r="842" spans="1:15" x14ac:dyDescent="0.2">
      <c r="A842">
        <v>840</v>
      </c>
      <c r="B842" t="s">
        <v>496</v>
      </c>
      <c r="C842" t="s">
        <v>1983</v>
      </c>
      <c r="D842" t="s">
        <v>1984</v>
      </c>
      <c r="E842">
        <v>4</v>
      </c>
      <c r="F842" t="s">
        <v>1985</v>
      </c>
      <c r="G842" t="s">
        <v>547</v>
      </c>
      <c r="H842" t="s">
        <v>1986</v>
      </c>
      <c r="I842" t="s">
        <v>20</v>
      </c>
      <c r="J842">
        <v>1954</v>
      </c>
      <c r="K842" t="s">
        <v>65</v>
      </c>
      <c r="L842" t="s">
        <v>22</v>
      </c>
      <c r="M842" t="s">
        <v>22</v>
      </c>
      <c r="N842" t="s">
        <v>41</v>
      </c>
      <c r="O842" t="s">
        <v>1987</v>
      </c>
    </row>
    <row r="843" spans="1:15" x14ac:dyDescent="0.2">
      <c r="A843">
        <v>841</v>
      </c>
      <c r="B843" t="s">
        <v>14</v>
      </c>
      <c r="C843" t="s">
        <v>1991</v>
      </c>
      <c r="D843" t="s">
        <v>1992</v>
      </c>
      <c r="E843">
        <v>3.7</v>
      </c>
      <c r="F843" t="s">
        <v>1993</v>
      </c>
      <c r="G843" t="s">
        <v>556</v>
      </c>
      <c r="H843" t="s">
        <v>438</v>
      </c>
      <c r="I843" t="s">
        <v>64</v>
      </c>
      <c r="J843">
        <v>2006</v>
      </c>
      <c r="K843" t="s">
        <v>21</v>
      </c>
      <c r="L843" t="s">
        <v>230</v>
      </c>
      <c r="M843" t="s">
        <v>91</v>
      </c>
      <c r="N843" t="s">
        <v>80</v>
      </c>
      <c r="O843">
        <v>-1</v>
      </c>
    </row>
    <row r="844" spans="1:15" x14ac:dyDescent="0.2">
      <c r="A844">
        <v>842</v>
      </c>
      <c r="B844" t="s">
        <v>14</v>
      </c>
      <c r="C844">
        <v>-1</v>
      </c>
      <c r="D844" t="s">
        <v>1981</v>
      </c>
      <c r="E844">
        <v>-1</v>
      </c>
      <c r="F844" t="s">
        <v>1982</v>
      </c>
      <c r="G844" t="s">
        <v>55</v>
      </c>
      <c r="H844">
        <v>-1</v>
      </c>
      <c r="I844">
        <v>-1</v>
      </c>
      <c r="J844">
        <v>-1</v>
      </c>
      <c r="K844">
        <v>-1</v>
      </c>
      <c r="L844">
        <v>-1</v>
      </c>
      <c r="M844">
        <v>-1</v>
      </c>
      <c r="N844">
        <v>-1</v>
      </c>
      <c r="O844">
        <v>-1</v>
      </c>
    </row>
    <row r="845" spans="1:15" x14ac:dyDescent="0.2">
      <c r="A845">
        <v>843</v>
      </c>
      <c r="B845" t="s">
        <v>14</v>
      </c>
      <c r="C845">
        <v>-1</v>
      </c>
      <c r="D845" t="s">
        <v>2297</v>
      </c>
      <c r="E845">
        <v>4</v>
      </c>
      <c r="F845" t="s">
        <v>2298</v>
      </c>
      <c r="G845" t="s">
        <v>170</v>
      </c>
      <c r="H845" t="s">
        <v>1156</v>
      </c>
      <c r="I845" t="s">
        <v>263</v>
      </c>
      <c r="J845">
        <v>-1</v>
      </c>
      <c r="K845" t="s">
        <v>21</v>
      </c>
      <c r="L845" t="s">
        <v>320</v>
      </c>
      <c r="M845" t="s">
        <v>40</v>
      </c>
      <c r="N845" t="s">
        <v>138</v>
      </c>
      <c r="O845">
        <v>-1</v>
      </c>
    </row>
    <row r="846" spans="1:15" x14ac:dyDescent="0.2">
      <c r="A846">
        <v>844</v>
      </c>
      <c r="B846" t="s">
        <v>1035</v>
      </c>
      <c r="C846">
        <v>-1</v>
      </c>
      <c r="D846" t="s">
        <v>1036</v>
      </c>
      <c r="E846">
        <v>-1</v>
      </c>
      <c r="F846" t="s">
        <v>1037</v>
      </c>
      <c r="G846" t="s">
        <v>55</v>
      </c>
      <c r="H846" t="s">
        <v>55</v>
      </c>
      <c r="I846" t="s">
        <v>263</v>
      </c>
      <c r="J846">
        <v>-1</v>
      </c>
      <c r="K846" t="s">
        <v>289</v>
      </c>
      <c r="L846">
        <v>-1</v>
      </c>
      <c r="M846">
        <v>-1</v>
      </c>
      <c r="N846" t="s">
        <v>58</v>
      </c>
      <c r="O846">
        <v>-1</v>
      </c>
    </row>
    <row r="847" spans="1:15" x14ac:dyDescent="0.2">
      <c r="A847">
        <v>845</v>
      </c>
      <c r="B847" t="s">
        <v>241</v>
      </c>
      <c r="C847" t="s">
        <v>1994</v>
      </c>
      <c r="D847" t="s">
        <v>1995</v>
      </c>
      <c r="E847">
        <v>4.4000000000000004</v>
      </c>
      <c r="F847" t="s">
        <v>1996</v>
      </c>
      <c r="G847" t="s">
        <v>373</v>
      </c>
      <c r="H847" t="s">
        <v>373</v>
      </c>
      <c r="I847" t="s">
        <v>263</v>
      </c>
      <c r="J847">
        <v>2012</v>
      </c>
      <c r="K847" t="s">
        <v>21</v>
      </c>
      <c r="L847" t="s">
        <v>90</v>
      </c>
      <c r="M847" t="s">
        <v>91</v>
      </c>
      <c r="N847" t="s">
        <v>58</v>
      </c>
      <c r="O847">
        <v>-1</v>
      </c>
    </row>
    <row r="848" spans="1:15" x14ac:dyDescent="0.2">
      <c r="A848">
        <v>846</v>
      </c>
      <c r="B848" t="s">
        <v>14</v>
      </c>
      <c r="C848">
        <v>-1</v>
      </c>
      <c r="D848" t="s">
        <v>2299</v>
      </c>
      <c r="E848">
        <v>4.4000000000000004</v>
      </c>
      <c r="F848" t="s">
        <v>2300</v>
      </c>
      <c r="G848" t="s">
        <v>294</v>
      </c>
      <c r="H848" t="s">
        <v>2301</v>
      </c>
      <c r="I848" t="s">
        <v>64</v>
      </c>
      <c r="J848">
        <v>2006</v>
      </c>
      <c r="K848" t="s">
        <v>21</v>
      </c>
      <c r="L848" t="s">
        <v>320</v>
      </c>
      <c r="M848" t="s">
        <v>40</v>
      </c>
      <c r="N848" t="s">
        <v>411</v>
      </c>
      <c r="O848">
        <v>-1</v>
      </c>
    </row>
    <row r="849" spans="1:15" x14ac:dyDescent="0.2">
      <c r="A849">
        <v>847</v>
      </c>
      <c r="B849" t="s">
        <v>14</v>
      </c>
      <c r="C849">
        <v>-1</v>
      </c>
      <c r="D849" t="s">
        <v>1997</v>
      </c>
      <c r="E849">
        <v>-1</v>
      </c>
      <c r="F849" t="s">
        <v>1998</v>
      </c>
      <c r="G849" t="s">
        <v>373</v>
      </c>
      <c r="H849">
        <v>-1</v>
      </c>
      <c r="I849">
        <v>-1</v>
      </c>
      <c r="J849">
        <v>-1</v>
      </c>
      <c r="K849">
        <v>-1</v>
      </c>
      <c r="L849">
        <v>-1</v>
      </c>
      <c r="M849">
        <v>-1</v>
      </c>
      <c r="N849">
        <v>-1</v>
      </c>
      <c r="O849">
        <v>-1</v>
      </c>
    </row>
    <row r="850" spans="1:15" ht="34" customHeight="1" x14ac:dyDescent="0.2">
      <c r="A850" s="3">
        <v>848</v>
      </c>
      <c r="B850" s="3" t="s">
        <v>1482</v>
      </c>
      <c r="C850" s="3" t="s">
        <v>1483</v>
      </c>
      <c r="D850" s="4" t="s">
        <v>2387</v>
      </c>
      <c r="E850" s="3">
        <v>3.5</v>
      </c>
      <c r="F850" s="3" t="s">
        <v>870</v>
      </c>
      <c r="G850" s="3" t="s">
        <v>261</v>
      </c>
      <c r="H850" s="3" t="s">
        <v>261</v>
      </c>
      <c r="I850" s="3" t="s">
        <v>46</v>
      </c>
      <c r="J850" s="3">
        <v>2010</v>
      </c>
      <c r="K850" s="3" t="s">
        <v>21</v>
      </c>
      <c r="L850" s="3" t="s">
        <v>124</v>
      </c>
      <c r="M850" s="3" t="s">
        <v>124</v>
      </c>
      <c r="N850" s="3" t="s">
        <v>67</v>
      </c>
      <c r="O850" s="3" t="s">
        <v>871</v>
      </c>
    </row>
    <row r="851" spans="1:15" x14ac:dyDescent="0.2">
      <c r="A851">
        <v>849</v>
      </c>
      <c r="B851" t="s">
        <v>14</v>
      </c>
      <c r="C851">
        <v>-1</v>
      </c>
      <c r="D851" t="s">
        <v>1874</v>
      </c>
      <c r="E851">
        <v>3.9</v>
      </c>
      <c r="F851" t="s">
        <v>1875</v>
      </c>
      <c r="G851" t="s">
        <v>612</v>
      </c>
      <c r="H851" t="s">
        <v>77</v>
      </c>
      <c r="I851" t="s">
        <v>20</v>
      </c>
      <c r="J851">
        <v>-1</v>
      </c>
      <c r="K851" t="s">
        <v>21</v>
      </c>
      <c r="L851" t="s">
        <v>230</v>
      </c>
      <c r="M851" t="s">
        <v>91</v>
      </c>
      <c r="N851" t="s">
        <v>80</v>
      </c>
      <c r="O851">
        <v>-1</v>
      </c>
    </row>
    <row r="852" spans="1:15" x14ac:dyDescent="0.2">
      <c r="A852">
        <v>850</v>
      </c>
      <c r="B852" t="s">
        <v>14</v>
      </c>
      <c r="C852">
        <v>-1</v>
      </c>
      <c r="D852" t="s">
        <v>2302</v>
      </c>
      <c r="E852">
        <v>-1</v>
      </c>
      <c r="F852" t="s">
        <v>2303</v>
      </c>
      <c r="G852" t="s">
        <v>2304</v>
      </c>
      <c r="H852">
        <v>-1</v>
      </c>
      <c r="I852">
        <v>-1</v>
      </c>
      <c r="J852">
        <v>-1</v>
      </c>
      <c r="K852">
        <v>-1</v>
      </c>
      <c r="L852">
        <v>-1</v>
      </c>
      <c r="M852">
        <v>-1</v>
      </c>
      <c r="N852">
        <v>-1</v>
      </c>
      <c r="O852">
        <v>-1</v>
      </c>
    </row>
    <row r="853" spans="1:15" x14ac:dyDescent="0.2">
      <c r="A853">
        <v>851</v>
      </c>
      <c r="B853" t="s">
        <v>1038</v>
      </c>
      <c r="C853" t="s">
        <v>1039</v>
      </c>
      <c r="D853" t="s">
        <v>1040</v>
      </c>
      <c r="E853">
        <v>3.6</v>
      </c>
      <c r="F853" t="s">
        <v>1041</v>
      </c>
      <c r="G853" t="s">
        <v>1042</v>
      </c>
      <c r="H853" t="s">
        <v>1042</v>
      </c>
      <c r="I853" t="s">
        <v>46</v>
      </c>
      <c r="J853">
        <v>1986</v>
      </c>
      <c r="K853" t="s">
        <v>21</v>
      </c>
      <c r="L853" t="s">
        <v>1043</v>
      </c>
      <c r="M853" t="s">
        <v>1044</v>
      </c>
      <c r="N853" t="s">
        <v>41</v>
      </c>
      <c r="O853">
        <v>-1</v>
      </c>
    </row>
    <row r="854" spans="1:15" x14ac:dyDescent="0.2">
      <c r="A854">
        <v>852</v>
      </c>
      <c r="B854" t="s">
        <v>1484</v>
      </c>
      <c r="C854" t="s">
        <v>1485</v>
      </c>
      <c r="D854" t="s">
        <v>1486</v>
      </c>
      <c r="E854">
        <v>3.7</v>
      </c>
      <c r="F854" t="s">
        <v>1487</v>
      </c>
      <c r="G854" t="s">
        <v>1488</v>
      </c>
      <c r="H854" t="s">
        <v>170</v>
      </c>
      <c r="I854" t="s">
        <v>20</v>
      </c>
      <c r="J854">
        <v>1973</v>
      </c>
      <c r="K854" t="s">
        <v>65</v>
      </c>
      <c r="L854" t="s">
        <v>1489</v>
      </c>
      <c r="M854" t="s">
        <v>73</v>
      </c>
      <c r="N854" t="s">
        <v>50</v>
      </c>
      <c r="O854">
        <v>-1</v>
      </c>
    </row>
    <row r="855" spans="1:15" x14ac:dyDescent="0.2">
      <c r="A855">
        <v>853</v>
      </c>
      <c r="B855" t="s">
        <v>247</v>
      </c>
      <c r="C855" t="s">
        <v>1999</v>
      </c>
      <c r="D855" t="s">
        <v>2000</v>
      </c>
      <c r="E855">
        <v>3.4</v>
      </c>
      <c r="F855" t="s">
        <v>2001</v>
      </c>
      <c r="G855" t="s">
        <v>579</v>
      </c>
      <c r="H855" t="s">
        <v>1382</v>
      </c>
      <c r="I855" t="s">
        <v>20</v>
      </c>
      <c r="J855">
        <v>2002</v>
      </c>
      <c r="K855" t="s">
        <v>21</v>
      </c>
      <c r="L855" t="s">
        <v>230</v>
      </c>
      <c r="M855" t="s">
        <v>91</v>
      </c>
      <c r="N855" t="s">
        <v>67</v>
      </c>
      <c r="O855" t="s">
        <v>2002</v>
      </c>
    </row>
    <row r="856" spans="1:15" x14ac:dyDescent="0.2">
      <c r="A856">
        <v>854</v>
      </c>
      <c r="B856" t="s">
        <v>1045</v>
      </c>
      <c r="C856" t="s">
        <v>1046</v>
      </c>
      <c r="D856" t="s">
        <v>1047</v>
      </c>
      <c r="E856">
        <v>4</v>
      </c>
      <c r="F856" t="s">
        <v>1048</v>
      </c>
      <c r="G856" t="s">
        <v>1049</v>
      </c>
      <c r="H856" t="s">
        <v>1050</v>
      </c>
      <c r="I856" t="s">
        <v>46</v>
      </c>
      <c r="J856">
        <v>1977</v>
      </c>
      <c r="K856" t="s">
        <v>86</v>
      </c>
      <c r="L856" t="s">
        <v>32</v>
      </c>
      <c r="M856" t="s">
        <v>33</v>
      </c>
      <c r="N856" t="s">
        <v>23</v>
      </c>
      <c r="O856">
        <v>-1</v>
      </c>
    </row>
    <row r="857" spans="1:15" x14ac:dyDescent="0.2">
      <c r="A857">
        <v>855</v>
      </c>
      <c r="B857" t="s">
        <v>649</v>
      </c>
      <c r="C857" t="s">
        <v>2003</v>
      </c>
      <c r="D857" t="s">
        <v>2004</v>
      </c>
      <c r="E857">
        <v>3.7</v>
      </c>
      <c r="F857" t="s">
        <v>342</v>
      </c>
      <c r="G857" t="s">
        <v>77</v>
      </c>
      <c r="H857" t="s">
        <v>344</v>
      </c>
      <c r="I857" t="s">
        <v>30</v>
      </c>
      <c r="J857">
        <v>1939</v>
      </c>
      <c r="K857" t="s">
        <v>65</v>
      </c>
      <c r="L857" t="s">
        <v>22</v>
      </c>
      <c r="M857" t="s">
        <v>22</v>
      </c>
      <c r="N857" t="s">
        <v>113</v>
      </c>
      <c r="O857">
        <v>-1</v>
      </c>
    </row>
    <row r="858" spans="1:15" x14ac:dyDescent="0.2">
      <c r="A858">
        <v>856</v>
      </c>
      <c r="B858" t="s">
        <v>1054</v>
      </c>
      <c r="C858" t="s">
        <v>1055</v>
      </c>
      <c r="D858" t="s">
        <v>1056</v>
      </c>
      <c r="E858">
        <v>2.4</v>
      </c>
      <c r="F858" t="s">
        <v>1057</v>
      </c>
      <c r="G858" t="s">
        <v>1058</v>
      </c>
      <c r="H858" t="s">
        <v>1059</v>
      </c>
      <c r="I858" t="s">
        <v>20</v>
      </c>
      <c r="J858">
        <v>-1</v>
      </c>
      <c r="K858" t="s">
        <v>21</v>
      </c>
      <c r="L858" t="s">
        <v>184</v>
      </c>
      <c r="M858" t="s">
        <v>185</v>
      </c>
      <c r="N858" t="s">
        <v>41</v>
      </c>
      <c r="O858">
        <v>-1</v>
      </c>
    </row>
    <row r="859" spans="1:15" x14ac:dyDescent="0.2">
      <c r="A859">
        <v>857</v>
      </c>
      <c r="B859" t="s">
        <v>247</v>
      </c>
      <c r="C859" t="s">
        <v>2005</v>
      </c>
      <c r="D859" t="s">
        <v>2006</v>
      </c>
      <c r="E859">
        <v>3.5</v>
      </c>
      <c r="F859" t="s">
        <v>2007</v>
      </c>
      <c r="G859" t="s">
        <v>612</v>
      </c>
      <c r="H859" t="s">
        <v>1016</v>
      </c>
      <c r="I859" t="s">
        <v>20</v>
      </c>
      <c r="J859">
        <v>1997</v>
      </c>
      <c r="K859" t="s">
        <v>21</v>
      </c>
      <c r="L859" t="s">
        <v>124</v>
      </c>
      <c r="M859" t="s">
        <v>124</v>
      </c>
      <c r="N859" t="s">
        <v>58</v>
      </c>
      <c r="O859" t="s">
        <v>2008</v>
      </c>
    </row>
    <row r="860" spans="1:15" x14ac:dyDescent="0.2">
      <c r="A860">
        <v>858</v>
      </c>
      <c r="B860" t="s">
        <v>2013</v>
      </c>
      <c r="C860" t="s">
        <v>2014</v>
      </c>
      <c r="D860" t="s">
        <v>2015</v>
      </c>
      <c r="E860">
        <v>3.9</v>
      </c>
      <c r="F860" t="s">
        <v>1523</v>
      </c>
      <c r="G860" t="s">
        <v>1990</v>
      </c>
      <c r="H860" t="s">
        <v>1524</v>
      </c>
      <c r="I860" t="s">
        <v>30</v>
      </c>
      <c r="J860">
        <v>1913</v>
      </c>
      <c r="K860" t="s">
        <v>65</v>
      </c>
      <c r="L860" t="s">
        <v>124</v>
      </c>
      <c r="M860" t="s">
        <v>124</v>
      </c>
      <c r="N860" t="s">
        <v>113</v>
      </c>
      <c r="O860" t="s">
        <v>1525</v>
      </c>
    </row>
    <row r="861" spans="1:15" x14ac:dyDescent="0.2">
      <c r="A861">
        <v>859</v>
      </c>
      <c r="B861" t="s">
        <v>2016</v>
      </c>
      <c r="C861" t="s">
        <v>2017</v>
      </c>
      <c r="D861" t="s">
        <v>2018</v>
      </c>
      <c r="E861">
        <v>3.2</v>
      </c>
      <c r="F861" t="s">
        <v>540</v>
      </c>
      <c r="G861" t="s">
        <v>542</v>
      </c>
      <c r="H861" t="s">
        <v>542</v>
      </c>
      <c r="I861" t="s">
        <v>104</v>
      </c>
      <c r="J861">
        <v>1958</v>
      </c>
      <c r="K861" t="s">
        <v>154</v>
      </c>
      <c r="L861" t="s">
        <v>543</v>
      </c>
      <c r="M861" t="s">
        <v>47</v>
      </c>
      <c r="N861" t="s">
        <v>67</v>
      </c>
      <c r="O861" t="s">
        <v>544</v>
      </c>
    </row>
    <row r="862" spans="1:15" x14ac:dyDescent="0.2">
      <c r="A862">
        <v>860</v>
      </c>
      <c r="B862" t="s">
        <v>241</v>
      </c>
      <c r="C862" t="s">
        <v>231</v>
      </c>
      <c r="D862" t="s">
        <v>361</v>
      </c>
      <c r="E862">
        <v>4.4000000000000004</v>
      </c>
      <c r="F862" t="s">
        <v>362</v>
      </c>
      <c r="G862" t="s">
        <v>363</v>
      </c>
      <c r="H862" t="s">
        <v>363</v>
      </c>
      <c r="I862" t="s">
        <v>64</v>
      </c>
      <c r="J862">
        <v>1885</v>
      </c>
      <c r="K862" t="s">
        <v>131</v>
      </c>
      <c r="L862" t="s">
        <v>364</v>
      </c>
      <c r="M862" t="s">
        <v>365</v>
      </c>
      <c r="N862" t="s">
        <v>58</v>
      </c>
      <c r="O862">
        <v>-1</v>
      </c>
    </row>
    <row r="863" spans="1:15" x14ac:dyDescent="0.2">
      <c r="A863">
        <v>861</v>
      </c>
      <c r="B863" t="s">
        <v>433</v>
      </c>
      <c r="C863" t="s">
        <v>434</v>
      </c>
      <c r="D863" t="s">
        <v>435</v>
      </c>
      <c r="E863">
        <v>3.9</v>
      </c>
      <c r="F863" t="s">
        <v>436</v>
      </c>
      <c r="G863" t="s">
        <v>437</v>
      </c>
      <c r="H863" t="s">
        <v>438</v>
      </c>
      <c r="I863" t="s">
        <v>20</v>
      </c>
      <c r="J863">
        <v>2010</v>
      </c>
      <c r="K863" t="s">
        <v>21</v>
      </c>
      <c r="L863" t="s">
        <v>230</v>
      </c>
      <c r="M863" t="s">
        <v>91</v>
      </c>
      <c r="N863" t="s">
        <v>41</v>
      </c>
      <c r="O863" t="s">
        <v>439</v>
      </c>
    </row>
    <row r="864" spans="1:15" x14ac:dyDescent="0.2">
      <c r="A864">
        <v>862</v>
      </c>
      <c r="B864" t="s">
        <v>14</v>
      </c>
      <c r="C864">
        <v>-1</v>
      </c>
      <c r="D864" t="s">
        <v>2305</v>
      </c>
      <c r="E864">
        <v>3.5</v>
      </c>
      <c r="F864" t="s">
        <v>2306</v>
      </c>
      <c r="G864" t="s">
        <v>210</v>
      </c>
      <c r="H864" t="s">
        <v>596</v>
      </c>
      <c r="I864" t="s">
        <v>46</v>
      </c>
      <c r="J864">
        <v>1996</v>
      </c>
      <c r="K864" t="s">
        <v>21</v>
      </c>
      <c r="L864" t="s">
        <v>230</v>
      </c>
      <c r="M864" t="s">
        <v>91</v>
      </c>
      <c r="N864" t="s">
        <v>41</v>
      </c>
      <c r="O864">
        <v>-1</v>
      </c>
    </row>
    <row r="865" spans="1:15" x14ac:dyDescent="0.2">
      <c r="A865">
        <v>863</v>
      </c>
      <c r="B865" t="s">
        <v>14</v>
      </c>
      <c r="C865" t="s">
        <v>2307</v>
      </c>
      <c r="D865" t="s">
        <v>2308</v>
      </c>
      <c r="E865">
        <v>3.4</v>
      </c>
      <c r="F865" t="s">
        <v>2309</v>
      </c>
      <c r="G865" t="s">
        <v>287</v>
      </c>
      <c r="H865" t="s">
        <v>579</v>
      </c>
      <c r="I865" t="s">
        <v>56</v>
      </c>
      <c r="J865">
        <v>1997</v>
      </c>
      <c r="K865" t="s">
        <v>21</v>
      </c>
      <c r="L865" t="s">
        <v>79</v>
      </c>
      <c r="M865" t="s">
        <v>40</v>
      </c>
      <c r="N865" t="s">
        <v>179</v>
      </c>
      <c r="O865">
        <v>-1</v>
      </c>
    </row>
    <row r="866" spans="1:15" x14ac:dyDescent="0.2">
      <c r="A866">
        <v>864</v>
      </c>
      <c r="B866" t="s">
        <v>1494</v>
      </c>
      <c r="C866" t="s">
        <v>1495</v>
      </c>
      <c r="D866" t="s">
        <v>1496</v>
      </c>
      <c r="E866">
        <v>2.1</v>
      </c>
      <c r="F866" t="s">
        <v>1497</v>
      </c>
      <c r="G866" t="s">
        <v>1498</v>
      </c>
      <c r="H866" t="s">
        <v>1498</v>
      </c>
      <c r="I866" t="s">
        <v>64</v>
      </c>
      <c r="J866">
        <v>-1</v>
      </c>
      <c r="K866" t="s">
        <v>65</v>
      </c>
      <c r="L866" t="s">
        <v>124</v>
      </c>
      <c r="M866" t="s">
        <v>124</v>
      </c>
      <c r="N866" t="s">
        <v>80</v>
      </c>
      <c r="O866">
        <v>-1</v>
      </c>
    </row>
    <row r="867" spans="1:15" x14ac:dyDescent="0.2">
      <c r="A867">
        <v>865</v>
      </c>
      <c r="B867" t="s">
        <v>14</v>
      </c>
      <c r="C867">
        <v>-1</v>
      </c>
      <c r="D867" t="s">
        <v>2310</v>
      </c>
      <c r="E867">
        <v>-1</v>
      </c>
      <c r="F867" t="s">
        <v>2311</v>
      </c>
      <c r="G867" t="s">
        <v>96</v>
      </c>
      <c r="H867">
        <v>-1</v>
      </c>
      <c r="I867">
        <v>-1</v>
      </c>
      <c r="J867">
        <v>-1</v>
      </c>
      <c r="K867">
        <v>-1</v>
      </c>
      <c r="L867">
        <v>-1</v>
      </c>
      <c r="M867">
        <v>-1</v>
      </c>
      <c r="N867">
        <v>-1</v>
      </c>
      <c r="O867">
        <v>-1</v>
      </c>
    </row>
    <row r="868" spans="1:15" x14ac:dyDescent="0.2">
      <c r="A868">
        <v>866</v>
      </c>
      <c r="B868" t="s">
        <v>1499</v>
      </c>
      <c r="C868" t="s">
        <v>1500</v>
      </c>
      <c r="D868" t="s">
        <v>1501</v>
      </c>
      <c r="E868">
        <v>3.7</v>
      </c>
      <c r="F868" t="s">
        <v>121</v>
      </c>
      <c r="G868" t="s">
        <v>122</v>
      </c>
      <c r="H868" t="s">
        <v>123</v>
      </c>
      <c r="I868" t="s">
        <v>30</v>
      </c>
      <c r="J868">
        <v>1781</v>
      </c>
      <c r="K868" t="s">
        <v>65</v>
      </c>
      <c r="L868" t="s">
        <v>124</v>
      </c>
      <c r="M868" t="s">
        <v>124</v>
      </c>
      <c r="N868" t="s">
        <v>113</v>
      </c>
      <c r="O868" t="s">
        <v>125</v>
      </c>
    </row>
    <row r="869" spans="1:15" x14ac:dyDescent="0.2">
      <c r="A869">
        <v>867</v>
      </c>
      <c r="B869" t="s">
        <v>14</v>
      </c>
      <c r="C869" t="s">
        <v>2024</v>
      </c>
      <c r="D869" t="s">
        <v>2025</v>
      </c>
      <c r="E869">
        <v>3.4</v>
      </c>
      <c r="F869" t="s">
        <v>2026</v>
      </c>
      <c r="G869" t="s">
        <v>55</v>
      </c>
      <c r="H869" t="s">
        <v>2027</v>
      </c>
      <c r="I869" t="s">
        <v>64</v>
      </c>
      <c r="J869">
        <v>2011</v>
      </c>
      <c r="K869" t="s">
        <v>21</v>
      </c>
      <c r="L869" t="s">
        <v>32</v>
      </c>
      <c r="M869" t="s">
        <v>33</v>
      </c>
      <c r="N869" t="s">
        <v>58</v>
      </c>
      <c r="O869" t="s">
        <v>2028</v>
      </c>
    </row>
    <row r="870" spans="1:15" x14ac:dyDescent="0.2">
      <c r="A870">
        <v>868</v>
      </c>
      <c r="B870" t="s">
        <v>14</v>
      </c>
      <c r="C870" t="s">
        <v>2019</v>
      </c>
      <c r="D870" t="s">
        <v>2020</v>
      </c>
      <c r="E870">
        <v>4</v>
      </c>
      <c r="F870" t="s">
        <v>2021</v>
      </c>
      <c r="G870" t="s">
        <v>55</v>
      </c>
      <c r="H870" t="s">
        <v>55</v>
      </c>
      <c r="I870" t="s">
        <v>20</v>
      </c>
      <c r="J870">
        <v>2007</v>
      </c>
      <c r="K870" t="s">
        <v>21</v>
      </c>
      <c r="L870" t="s">
        <v>2022</v>
      </c>
      <c r="M870" t="s">
        <v>1916</v>
      </c>
      <c r="N870" t="s">
        <v>58</v>
      </c>
      <c r="O870" t="s">
        <v>2023</v>
      </c>
    </row>
    <row r="871" spans="1:15" x14ac:dyDescent="0.2">
      <c r="A871">
        <v>869</v>
      </c>
      <c r="B871" t="s">
        <v>241</v>
      </c>
      <c r="C871" t="s">
        <v>1502</v>
      </c>
      <c r="D871" t="s">
        <v>1503</v>
      </c>
      <c r="E871">
        <v>4.4000000000000004</v>
      </c>
      <c r="F871" t="s">
        <v>714</v>
      </c>
      <c r="G871" t="s">
        <v>170</v>
      </c>
      <c r="H871" t="s">
        <v>170</v>
      </c>
      <c r="I871" t="s">
        <v>64</v>
      </c>
      <c r="J871">
        <v>2008</v>
      </c>
      <c r="K871" t="s">
        <v>21</v>
      </c>
      <c r="L871" t="s">
        <v>79</v>
      </c>
      <c r="M871" t="s">
        <v>40</v>
      </c>
      <c r="N871" t="s">
        <v>23</v>
      </c>
      <c r="O871">
        <v>-1</v>
      </c>
    </row>
    <row r="872" spans="1:15" x14ac:dyDescent="0.2">
      <c r="A872">
        <v>870</v>
      </c>
      <c r="B872" t="s">
        <v>1060</v>
      </c>
      <c r="C872" t="s">
        <v>787</v>
      </c>
      <c r="D872" t="s">
        <v>1061</v>
      </c>
      <c r="E872">
        <v>2.6</v>
      </c>
      <c r="F872" t="s">
        <v>789</v>
      </c>
      <c r="G872" t="s">
        <v>443</v>
      </c>
      <c r="H872" t="s">
        <v>443</v>
      </c>
      <c r="I872" t="s">
        <v>20</v>
      </c>
      <c r="J872">
        <v>1984</v>
      </c>
      <c r="K872" t="s">
        <v>790</v>
      </c>
      <c r="L872" t="s">
        <v>791</v>
      </c>
      <c r="M872" t="s">
        <v>581</v>
      </c>
      <c r="N872" t="s">
        <v>58</v>
      </c>
      <c r="O872">
        <v>-1</v>
      </c>
    </row>
    <row r="873" spans="1:15" x14ac:dyDescent="0.2">
      <c r="A873">
        <v>871</v>
      </c>
      <c r="B873" t="s">
        <v>649</v>
      </c>
      <c r="C873" t="s">
        <v>2029</v>
      </c>
      <c r="D873" t="s">
        <v>2030</v>
      </c>
      <c r="E873">
        <v>3.2</v>
      </c>
      <c r="F873" t="s">
        <v>2031</v>
      </c>
      <c r="G873" t="s">
        <v>96</v>
      </c>
      <c r="H873" t="s">
        <v>96</v>
      </c>
      <c r="I873" t="s">
        <v>20</v>
      </c>
      <c r="J873">
        <v>2006</v>
      </c>
      <c r="K873" t="s">
        <v>131</v>
      </c>
      <c r="L873" t="s">
        <v>145</v>
      </c>
      <c r="M873" t="s">
        <v>91</v>
      </c>
      <c r="N873" t="s">
        <v>58</v>
      </c>
      <c r="O873" t="s">
        <v>2032</v>
      </c>
    </row>
    <row r="874" spans="1:15" x14ac:dyDescent="0.2">
      <c r="A874">
        <v>872</v>
      </c>
      <c r="B874" t="s">
        <v>357</v>
      </c>
      <c r="C874">
        <v>-1</v>
      </c>
      <c r="D874" t="s">
        <v>2312</v>
      </c>
      <c r="E874">
        <v>3.8</v>
      </c>
      <c r="F874" t="s">
        <v>2313</v>
      </c>
      <c r="G874" t="s">
        <v>324</v>
      </c>
      <c r="H874" t="s">
        <v>324</v>
      </c>
      <c r="I874" t="s">
        <v>20</v>
      </c>
      <c r="J874">
        <v>2002</v>
      </c>
      <c r="K874" t="s">
        <v>21</v>
      </c>
      <c r="L874" t="s">
        <v>22</v>
      </c>
      <c r="M874" t="s">
        <v>22</v>
      </c>
      <c r="N874" t="s">
        <v>50</v>
      </c>
      <c r="O874" t="s">
        <v>2314</v>
      </c>
    </row>
    <row r="875" spans="1:15" x14ac:dyDescent="0.2">
      <c r="A875">
        <v>873</v>
      </c>
      <c r="B875" t="s">
        <v>357</v>
      </c>
      <c r="C875">
        <v>-1</v>
      </c>
      <c r="D875" t="s">
        <v>1509</v>
      </c>
      <c r="E875">
        <v>3.1</v>
      </c>
      <c r="F875" t="s">
        <v>1510</v>
      </c>
      <c r="G875" t="s">
        <v>1181</v>
      </c>
      <c r="H875" t="s">
        <v>1181</v>
      </c>
      <c r="I875" t="s">
        <v>64</v>
      </c>
      <c r="J875">
        <v>2002</v>
      </c>
      <c r="K875" t="s">
        <v>21</v>
      </c>
      <c r="L875" t="s">
        <v>145</v>
      </c>
      <c r="M875" t="s">
        <v>91</v>
      </c>
      <c r="N875" t="s">
        <v>80</v>
      </c>
      <c r="O875" t="s">
        <v>1511</v>
      </c>
    </row>
    <row r="876" spans="1:15" x14ac:dyDescent="0.2">
      <c r="A876">
        <v>874</v>
      </c>
      <c r="B876" t="s">
        <v>1062</v>
      </c>
      <c r="C876">
        <v>-1</v>
      </c>
      <c r="D876" t="s">
        <v>1063</v>
      </c>
      <c r="E876">
        <v>4.0999999999999996</v>
      </c>
      <c r="F876" t="s">
        <v>1064</v>
      </c>
      <c r="G876" t="s">
        <v>1065</v>
      </c>
      <c r="H876" t="s">
        <v>55</v>
      </c>
      <c r="I876" t="s">
        <v>263</v>
      </c>
      <c r="J876">
        <v>2007</v>
      </c>
      <c r="K876" t="s">
        <v>21</v>
      </c>
      <c r="L876" t="s">
        <v>230</v>
      </c>
      <c r="M876" t="s">
        <v>91</v>
      </c>
      <c r="N876" t="s">
        <v>411</v>
      </c>
      <c r="O876">
        <v>-1</v>
      </c>
    </row>
    <row r="877" spans="1:15" x14ac:dyDescent="0.2">
      <c r="A877">
        <v>875</v>
      </c>
      <c r="B877" t="s">
        <v>1504</v>
      </c>
      <c r="C877" t="s">
        <v>1505</v>
      </c>
      <c r="D877" t="s">
        <v>1506</v>
      </c>
      <c r="E877">
        <v>3.7</v>
      </c>
      <c r="F877" t="s">
        <v>1507</v>
      </c>
      <c r="G877" t="s">
        <v>1508</v>
      </c>
      <c r="H877" t="s">
        <v>1508</v>
      </c>
      <c r="I877" t="s">
        <v>20</v>
      </c>
      <c r="J877">
        <v>1966</v>
      </c>
      <c r="K877" t="s">
        <v>86</v>
      </c>
      <c r="L877" t="s">
        <v>32</v>
      </c>
      <c r="M877" t="s">
        <v>33</v>
      </c>
      <c r="N877" t="s">
        <v>41</v>
      </c>
      <c r="O877">
        <v>-1</v>
      </c>
    </row>
    <row r="878" spans="1:15" x14ac:dyDescent="0.2">
      <c r="A878">
        <v>876</v>
      </c>
      <c r="B878" t="s">
        <v>14</v>
      </c>
      <c r="C878">
        <v>-1</v>
      </c>
      <c r="D878" t="s">
        <v>2315</v>
      </c>
      <c r="E878">
        <v>4.7</v>
      </c>
      <c r="F878" t="s">
        <v>1760</v>
      </c>
      <c r="G878" t="s">
        <v>1382</v>
      </c>
      <c r="H878" t="s">
        <v>666</v>
      </c>
      <c r="I878" t="s">
        <v>56</v>
      </c>
      <c r="J878">
        <v>2006</v>
      </c>
      <c r="K878" t="s">
        <v>21</v>
      </c>
      <c r="L878" t="s">
        <v>320</v>
      </c>
      <c r="M878" t="s">
        <v>40</v>
      </c>
      <c r="N878" t="s">
        <v>138</v>
      </c>
      <c r="O878">
        <v>-1</v>
      </c>
    </row>
    <row r="879" spans="1:15" x14ac:dyDescent="0.2">
      <c r="A879">
        <v>877</v>
      </c>
      <c r="B879" t="s">
        <v>2039</v>
      </c>
      <c r="C879" t="s">
        <v>2040</v>
      </c>
      <c r="D879" t="s">
        <v>2041</v>
      </c>
      <c r="E879">
        <v>4.2</v>
      </c>
      <c r="F879" t="s">
        <v>776</v>
      </c>
      <c r="G879" t="s">
        <v>778</v>
      </c>
      <c r="H879" t="s">
        <v>778</v>
      </c>
      <c r="I879" t="s">
        <v>30</v>
      </c>
      <c r="J879">
        <v>-1</v>
      </c>
      <c r="K879" t="s">
        <v>154</v>
      </c>
      <c r="L879" t="s">
        <v>779</v>
      </c>
      <c r="M879" t="s">
        <v>780</v>
      </c>
      <c r="N879" t="s">
        <v>58</v>
      </c>
      <c r="O879">
        <v>-1</v>
      </c>
    </row>
    <row r="880" spans="1:15" x14ac:dyDescent="0.2">
      <c r="A880">
        <v>878</v>
      </c>
      <c r="B880" t="s">
        <v>14</v>
      </c>
      <c r="C880" t="s">
        <v>2033</v>
      </c>
      <c r="D880" t="s">
        <v>2034</v>
      </c>
      <c r="E880">
        <v>3.5</v>
      </c>
      <c r="F880" t="s">
        <v>2035</v>
      </c>
      <c r="G880" t="s">
        <v>55</v>
      </c>
      <c r="H880" t="s">
        <v>55</v>
      </c>
      <c r="I880" t="s">
        <v>64</v>
      </c>
      <c r="J880">
        <v>2005</v>
      </c>
      <c r="K880" t="s">
        <v>65</v>
      </c>
      <c r="L880" t="s">
        <v>57</v>
      </c>
      <c r="M880" t="s">
        <v>40</v>
      </c>
      <c r="N880" t="s">
        <v>58</v>
      </c>
      <c r="O880">
        <v>-1</v>
      </c>
    </row>
    <row r="881" spans="1:15" x14ac:dyDescent="0.2">
      <c r="A881">
        <v>879</v>
      </c>
      <c r="B881" t="s">
        <v>14</v>
      </c>
      <c r="C881" t="s">
        <v>2316</v>
      </c>
      <c r="D881" t="s">
        <v>2317</v>
      </c>
      <c r="E881">
        <v>4.3</v>
      </c>
      <c r="F881" t="s">
        <v>2318</v>
      </c>
      <c r="G881" t="s">
        <v>612</v>
      </c>
      <c r="H881" t="s">
        <v>1902</v>
      </c>
      <c r="I881" t="s">
        <v>64</v>
      </c>
      <c r="J881">
        <v>1969</v>
      </c>
      <c r="K881" t="s">
        <v>21</v>
      </c>
      <c r="L881" t="s">
        <v>230</v>
      </c>
      <c r="M881" t="s">
        <v>91</v>
      </c>
      <c r="N881" t="s">
        <v>23</v>
      </c>
      <c r="O881">
        <v>-1</v>
      </c>
    </row>
    <row r="882" spans="1:15" x14ac:dyDescent="0.2">
      <c r="A882">
        <v>880</v>
      </c>
      <c r="B882" t="s">
        <v>14</v>
      </c>
      <c r="C882" t="s">
        <v>2319</v>
      </c>
      <c r="D882" t="s">
        <v>2320</v>
      </c>
      <c r="E882">
        <v>2.6</v>
      </c>
      <c r="F882" t="s">
        <v>2321</v>
      </c>
      <c r="G882" t="s">
        <v>1382</v>
      </c>
      <c r="H882" t="s">
        <v>1382</v>
      </c>
      <c r="I882" t="s">
        <v>30</v>
      </c>
      <c r="J882">
        <v>1997</v>
      </c>
      <c r="K882" t="s">
        <v>21</v>
      </c>
      <c r="L882" t="s">
        <v>791</v>
      </c>
      <c r="M882" t="s">
        <v>581</v>
      </c>
      <c r="N882" t="s">
        <v>58</v>
      </c>
      <c r="O882">
        <v>-1</v>
      </c>
    </row>
    <row r="883" spans="1:15" x14ac:dyDescent="0.2">
      <c r="A883">
        <v>881</v>
      </c>
      <c r="B883" t="s">
        <v>2036</v>
      </c>
      <c r="C883" t="s">
        <v>2037</v>
      </c>
      <c r="D883" t="s">
        <v>2038</v>
      </c>
      <c r="E883">
        <v>4.2</v>
      </c>
      <c r="F883" t="s">
        <v>229</v>
      </c>
      <c r="G883" t="s">
        <v>590</v>
      </c>
      <c r="H883" t="s">
        <v>170</v>
      </c>
      <c r="I883" t="s">
        <v>64</v>
      </c>
      <c r="J883">
        <v>2008</v>
      </c>
      <c r="K883" t="s">
        <v>21</v>
      </c>
      <c r="L883" t="s">
        <v>230</v>
      </c>
      <c r="M883" t="s">
        <v>91</v>
      </c>
      <c r="N883" t="s">
        <v>58</v>
      </c>
      <c r="O883">
        <v>-1</v>
      </c>
    </row>
    <row r="884" spans="1:15" x14ac:dyDescent="0.2">
      <c r="A884">
        <v>882</v>
      </c>
      <c r="B884" t="s">
        <v>357</v>
      </c>
      <c r="C884">
        <v>-1</v>
      </c>
      <c r="D884" t="s">
        <v>1512</v>
      </c>
      <c r="E884">
        <v>3.7</v>
      </c>
      <c r="F884" t="s">
        <v>1450</v>
      </c>
      <c r="G884" t="s">
        <v>1513</v>
      </c>
      <c r="H884" t="s">
        <v>288</v>
      </c>
      <c r="I884" t="s">
        <v>20</v>
      </c>
      <c r="J884">
        <v>1989</v>
      </c>
      <c r="K884" t="s">
        <v>21</v>
      </c>
      <c r="L884" t="s">
        <v>230</v>
      </c>
      <c r="M884" t="s">
        <v>91</v>
      </c>
      <c r="N884" t="s">
        <v>41</v>
      </c>
      <c r="O884" t="s">
        <v>1451</v>
      </c>
    </row>
    <row r="885" spans="1:15" x14ac:dyDescent="0.2">
      <c r="A885">
        <v>883</v>
      </c>
      <c r="B885" t="s">
        <v>247</v>
      </c>
      <c r="C885" t="s">
        <v>2042</v>
      </c>
      <c r="D885" t="s">
        <v>2043</v>
      </c>
      <c r="E885">
        <v>3.1</v>
      </c>
      <c r="F885" t="s">
        <v>1125</v>
      </c>
      <c r="G885" t="s">
        <v>2044</v>
      </c>
      <c r="H885" t="s">
        <v>1127</v>
      </c>
      <c r="I885" t="s">
        <v>46</v>
      </c>
      <c r="J885">
        <v>1997</v>
      </c>
      <c r="K885" t="s">
        <v>65</v>
      </c>
      <c r="L885" t="s">
        <v>1053</v>
      </c>
      <c r="M885" t="s">
        <v>133</v>
      </c>
      <c r="N885" t="s">
        <v>113</v>
      </c>
      <c r="O885" t="s">
        <v>1128</v>
      </c>
    </row>
    <row r="886" spans="1:15" x14ac:dyDescent="0.2">
      <c r="A886">
        <v>884</v>
      </c>
      <c r="B886" t="s">
        <v>2322</v>
      </c>
      <c r="C886" t="s">
        <v>2323</v>
      </c>
      <c r="D886" t="s">
        <v>2324</v>
      </c>
      <c r="E886">
        <v>3.8</v>
      </c>
      <c r="F886" t="s">
        <v>2325</v>
      </c>
      <c r="G886" t="s">
        <v>96</v>
      </c>
      <c r="H886" t="s">
        <v>1738</v>
      </c>
      <c r="I886" t="s">
        <v>64</v>
      </c>
      <c r="J886">
        <v>2005</v>
      </c>
      <c r="K886" t="s">
        <v>131</v>
      </c>
      <c r="L886" t="s">
        <v>273</v>
      </c>
      <c r="M886" t="s">
        <v>185</v>
      </c>
      <c r="N886" t="s">
        <v>80</v>
      </c>
      <c r="O886">
        <v>-1</v>
      </c>
    </row>
    <row r="887" spans="1:15" x14ac:dyDescent="0.2">
      <c r="A887">
        <v>885</v>
      </c>
      <c r="B887" t="s">
        <v>14</v>
      </c>
      <c r="C887">
        <v>-1</v>
      </c>
      <c r="D887" t="s">
        <v>2326</v>
      </c>
      <c r="E887">
        <v>3.3</v>
      </c>
      <c r="F887" t="s">
        <v>2327</v>
      </c>
      <c r="G887" t="s">
        <v>287</v>
      </c>
      <c r="H887" t="s">
        <v>2328</v>
      </c>
      <c r="I887" t="s">
        <v>46</v>
      </c>
      <c r="J887">
        <v>1986</v>
      </c>
      <c r="K887" t="s">
        <v>21</v>
      </c>
      <c r="L887" t="s">
        <v>79</v>
      </c>
      <c r="M887" t="s">
        <v>40</v>
      </c>
      <c r="N887" t="s">
        <v>41</v>
      </c>
      <c r="O887">
        <v>-1</v>
      </c>
    </row>
    <row r="888" spans="1:15" x14ac:dyDescent="0.2">
      <c r="A888">
        <v>886</v>
      </c>
      <c r="B888" t="s">
        <v>2045</v>
      </c>
      <c r="C888" t="s">
        <v>1384</v>
      </c>
      <c r="D888" t="s">
        <v>2046</v>
      </c>
      <c r="E888">
        <v>3.9</v>
      </c>
      <c r="F888" t="s">
        <v>2047</v>
      </c>
      <c r="G888" t="s">
        <v>122</v>
      </c>
      <c r="H888" t="s">
        <v>2048</v>
      </c>
      <c r="I888" t="s">
        <v>30</v>
      </c>
      <c r="J888">
        <v>1830</v>
      </c>
      <c r="K888" t="s">
        <v>65</v>
      </c>
      <c r="L888" t="s">
        <v>124</v>
      </c>
      <c r="M888" t="s">
        <v>124</v>
      </c>
      <c r="N888" t="s">
        <v>113</v>
      </c>
      <c r="O888" t="s">
        <v>2049</v>
      </c>
    </row>
    <row r="889" spans="1:15" x14ac:dyDescent="0.2">
      <c r="A889">
        <v>887</v>
      </c>
      <c r="B889" t="s">
        <v>241</v>
      </c>
      <c r="C889" t="s">
        <v>2050</v>
      </c>
      <c r="D889" t="s">
        <v>2051</v>
      </c>
      <c r="E889">
        <v>4.3</v>
      </c>
      <c r="F889" t="s">
        <v>2052</v>
      </c>
      <c r="G889" t="s">
        <v>666</v>
      </c>
      <c r="H889" t="s">
        <v>666</v>
      </c>
      <c r="I889" t="s">
        <v>56</v>
      </c>
      <c r="J889">
        <v>2008</v>
      </c>
      <c r="K889" t="s">
        <v>21</v>
      </c>
      <c r="L889" t="s">
        <v>235</v>
      </c>
      <c r="M889" t="s">
        <v>91</v>
      </c>
      <c r="N889" t="s">
        <v>58</v>
      </c>
      <c r="O889" t="s">
        <v>2053</v>
      </c>
    </row>
    <row r="890" spans="1:15" x14ac:dyDescent="0.2">
      <c r="A890">
        <v>888</v>
      </c>
      <c r="B890" t="s">
        <v>1514</v>
      </c>
      <c r="C890">
        <v>-1</v>
      </c>
      <c r="D890" t="s">
        <v>1515</v>
      </c>
      <c r="E890">
        <v>2.7</v>
      </c>
      <c r="F890" t="s">
        <v>1516</v>
      </c>
      <c r="G890" t="s">
        <v>55</v>
      </c>
      <c r="H890" t="s">
        <v>55</v>
      </c>
      <c r="I890" t="s">
        <v>46</v>
      </c>
      <c r="J890">
        <v>1966</v>
      </c>
      <c r="K890" t="s">
        <v>65</v>
      </c>
      <c r="L890" t="s">
        <v>72</v>
      </c>
      <c r="M890" t="s">
        <v>73</v>
      </c>
      <c r="N890" t="s">
        <v>113</v>
      </c>
      <c r="O890" t="s">
        <v>1517</v>
      </c>
    </row>
    <row r="891" spans="1:15" x14ac:dyDescent="0.2">
      <c r="A891">
        <v>889</v>
      </c>
      <c r="B891" t="s">
        <v>14</v>
      </c>
      <c r="C891">
        <v>-1</v>
      </c>
      <c r="D891" t="s">
        <v>2329</v>
      </c>
      <c r="E891">
        <v>4.5</v>
      </c>
      <c r="F891" t="s">
        <v>2330</v>
      </c>
      <c r="G891" t="s">
        <v>396</v>
      </c>
      <c r="H891" t="s">
        <v>2331</v>
      </c>
      <c r="I891" t="s">
        <v>46</v>
      </c>
      <c r="J891">
        <v>1989</v>
      </c>
      <c r="K891" t="s">
        <v>21</v>
      </c>
      <c r="L891" t="s">
        <v>320</v>
      </c>
      <c r="M891" t="s">
        <v>40</v>
      </c>
      <c r="N891" t="s">
        <v>41</v>
      </c>
      <c r="O891" t="s">
        <v>2332</v>
      </c>
    </row>
    <row r="892" spans="1:15" x14ac:dyDescent="0.2">
      <c r="A892">
        <v>890</v>
      </c>
      <c r="B892" t="s">
        <v>14</v>
      </c>
      <c r="C892">
        <v>-1</v>
      </c>
      <c r="D892" t="s">
        <v>2333</v>
      </c>
      <c r="E892">
        <v>5</v>
      </c>
      <c r="F892" t="s">
        <v>2334</v>
      </c>
      <c r="G892" t="s">
        <v>77</v>
      </c>
      <c r="H892" t="s">
        <v>77</v>
      </c>
      <c r="I892" t="s">
        <v>56</v>
      </c>
      <c r="J892">
        <v>-1</v>
      </c>
      <c r="K892" t="s">
        <v>21</v>
      </c>
      <c r="L892" t="s">
        <v>235</v>
      </c>
      <c r="M892" t="s">
        <v>91</v>
      </c>
      <c r="N892" t="s">
        <v>138</v>
      </c>
      <c r="O892">
        <v>-1</v>
      </c>
    </row>
    <row r="893" spans="1:15" x14ac:dyDescent="0.2">
      <c r="A893">
        <v>891</v>
      </c>
      <c r="B893" t="s">
        <v>1518</v>
      </c>
      <c r="C893">
        <v>-1</v>
      </c>
      <c r="D893" t="s">
        <v>1519</v>
      </c>
      <c r="E893">
        <v>3.8</v>
      </c>
      <c r="F893" t="s">
        <v>213</v>
      </c>
      <c r="G893" t="s">
        <v>122</v>
      </c>
      <c r="H893" t="s">
        <v>214</v>
      </c>
      <c r="I893" t="s">
        <v>30</v>
      </c>
      <c r="J893">
        <v>1996</v>
      </c>
      <c r="K893" t="s">
        <v>65</v>
      </c>
      <c r="L893" t="s">
        <v>124</v>
      </c>
      <c r="M893" t="s">
        <v>124</v>
      </c>
      <c r="N893" t="s">
        <v>113</v>
      </c>
      <c r="O893">
        <v>-1</v>
      </c>
    </row>
    <row r="894" spans="1:15" x14ac:dyDescent="0.2">
      <c r="A894">
        <v>892</v>
      </c>
      <c r="B894" t="s">
        <v>2335</v>
      </c>
      <c r="C894" t="s">
        <v>2336</v>
      </c>
      <c r="D894" t="s">
        <v>2337</v>
      </c>
      <c r="E894">
        <v>3.2</v>
      </c>
      <c r="F894" t="s">
        <v>540</v>
      </c>
      <c r="G894" t="s">
        <v>541</v>
      </c>
      <c r="H894" t="s">
        <v>542</v>
      </c>
      <c r="I894" t="s">
        <v>104</v>
      </c>
      <c r="J894">
        <v>1958</v>
      </c>
      <c r="K894" t="s">
        <v>154</v>
      </c>
      <c r="L894" t="s">
        <v>543</v>
      </c>
      <c r="M894" t="s">
        <v>47</v>
      </c>
      <c r="N894" t="s">
        <v>67</v>
      </c>
      <c r="O894" t="s">
        <v>544</v>
      </c>
    </row>
    <row r="895" spans="1:15" x14ac:dyDescent="0.2">
      <c r="A895">
        <v>893</v>
      </c>
      <c r="B895" t="s">
        <v>241</v>
      </c>
      <c r="C895" t="s">
        <v>2338</v>
      </c>
      <c r="D895" t="s">
        <v>2339</v>
      </c>
      <c r="E895">
        <v>5</v>
      </c>
      <c r="F895" t="s">
        <v>2340</v>
      </c>
      <c r="G895" t="s">
        <v>2341</v>
      </c>
      <c r="H895" t="s">
        <v>2341</v>
      </c>
      <c r="I895" t="s">
        <v>56</v>
      </c>
      <c r="J895">
        <v>2011</v>
      </c>
      <c r="K895" t="s">
        <v>21</v>
      </c>
      <c r="L895" t="s">
        <v>235</v>
      </c>
      <c r="M895" t="s">
        <v>91</v>
      </c>
      <c r="N895" t="s">
        <v>58</v>
      </c>
      <c r="O895">
        <v>-1</v>
      </c>
    </row>
    <row r="896" spans="1:15" x14ac:dyDescent="0.2">
      <c r="A896">
        <v>894</v>
      </c>
      <c r="B896" t="s">
        <v>14</v>
      </c>
      <c r="C896">
        <v>-1</v>
      </c>
      <c r="D896" t="s">
        <v>2342</v>
      </c>
      <c r="E896">
        <v>4.3</v>
      </c>
      <c r="F896" t="s">
        <v>2343</v>
      </c>
      <c r="G896" t="s">
        <v>2344</v>
      </c>
      <c r="H896" t="s">
        <v>2345</v>
      </c>
      <c r="I896" t="s">
        <v>64</v>
      </c>
      <c r="J896">
        <v>1996</v>
      </c>
      <c r="K896" t="s">
        <v>21</v>
      </c>
      <c r="L896" t="s">
        <v>320</v>
      </c>
      <c r="M896" t="s">
        <v>40</v>
      </c>
      <c r="N896" t="s">
        <v>23</v>
      </c>
      <c r="O896">
        <v>-1</v>
      </c>
    </row>
    <row r="897" spans="1:15" x14ac:dyDescent="0.2">
      <c r="A897">
        <v>895</v>
      </c>
      <c r="B897" t="s">
        <v>2054</v>
      </c>
      <c r="C897" t="s">
        <v>2055</v>
      </c>
      <c r="D897" t="s">
        <v>2056</v>
      </c>
      <c r="E897">
        <v>3.3</v>
      </c>
      <c r="F897" t="s">
        <v>2057</v>
      </c>
      <c r="G897" t="s">
        <v>2058</v>
      </c>
      <c r="H897" t="s">
        <v>2058</v>
      </c>
      <c r="I897" t="s">
        <v>46</v>
      </c>
      <c r="J897">
        <v>1988</v>
      </c>
      <c r="K897" t="s">
        <v>65</v>
      </c>
      <c r="L897" t="s">
        <v>79</v>
      </c>
      <c r="M897" t="s">
        <v>40</v>
      </c>
      <c r="N897" t="s">
        <v>34</v>
      </c>
      <c r="O897" t="s">
        <v>2059</v>
      </c>
    </row>
    <row r="898" spans="1:15" x14ac:dyDescent="0.2">
      <c r="A898">
        <v>896</v>
      </c>
      <c r="B898" t="s">
        <v>2346</v>
      </c>
      <c r="C898" t="s">
        <v>191</v>
      </c>
      <c r="D898" t="s">
        <v>2347</v>
      </c>
      <c r="E898">
        <v>4.3</v>
      </c>
      <c r="F898" t="s">
        <v>1953</v>
      </c>
      <c r="G898" t="s">
        <v>55</v>
      </c>
      <c r="H898" t="s">
        <v>55</v>
      </c>
      <c r="I898" t="s">
        <v>46</v>
      </c>
      <c r="J898">
        <v>1999</v>
      </c>
      <c r="K898" t="s">
        <v>65</v>
      </c>
      <c r="L898" t="s">
        <v>145</v>
      </c>
      <c r="M898" t="s">
        <v>91</v>
      </c>
      <c r="N898" t="s">
        <v>50</v>
      </c>
      <c r="O898" t="s">
        <v>1954</v>
      </c>
    </row>
    <row r="899" spans="1:15" x14ac:dyDescent="0.2">
      <c r="A899">
        <v>897</v>
      </c>
      <c r="B899" t="s">
        <v>1066</v>
      </c>
      <c r="C899" t="s">
        <v>1067</v>
      </c>
      <c r="D899" t="s">
        <v>1068</v>
      </c>
      <c r="E899">
        <v>3.5</v>
      </c>
      <c r="F899" t="s">
        <v>1069</v>
      </c>
      <c r="G899" t="s">
        <v>1070</v>
      </c>
      <c r="H899" t="s">
        <v>1070</v>
      </c>
      <c r="I899" t="s">
        <v>20</v>
      </c>
      <c r="J899">
        <v>1996</v>
      </c>
      <c r="K899" t="s">
        <v>154</v>
      </c>
      <c r="L899" t="s">
        <v>32</v>
      </c>
      <c r="M899" t="s">
        <v>33</v>
      </c>
      <c r="N899" t="s">
        <v>50</v>
      </c>
      <c r="O899">
        <v>-1</v>
      </c>
    </row>
    <row r="900" spans="1:15" x14ac:dyDescent="0.2">
      <c r="A900">
        <v>898</v>
      </c>
      <c r="B900" t="s">
        <v>2060</v>
      </c>
      <c r="C900" t="s">
        <v>2061</v>
      </c>
      <c r="D900" t="s">
        <v>2062</v>
      </c>
      <c r="E900">
        <v>3.9</v>
      </c>
      <c r="F900" t="s">
        <v>2063</v>
      </c>
      <c r="G900" t="s">
        <v>55</v>
      </c>
      <c r="H900" t="s">
        <v>55</v>
      </c>
      <c r="I900" t="s">
        <v>64</v>
      </c>
      <c r="J900">
        <v>2010</v>
      </c>
      <c r="K900" t="s">
        <v>21</v>
      </c>
      <c r="L900" t="s">
        <v>90</v>
      </c>
      <c r="M900" t="s">
        <v>91</v>
      </c>
      <c r="N900" t="s">
        <v>179</v>
      </c>
      <c r="O900">
        <v>-1</v>
      </c>
    </row>
    <row r="901" spans="1:15" x14ac:dyDescent="0.2">
      <c r="A901">
        <v>899</v>
      </c>
      <c r="B901" t="s">
        <v>2064</v>
      </c>
      <c r="C901" t="s">
        <v>2065</v>
      </c>
      <c r="D901" t="s">
        <v>2066</v>
      </c>
      <c r="E901">
        <v>4</v>
      </c>
      <c r="F901" t="s">
        <v>2067</v>
      </c>
      <c r="G901" t="s">
        <v>77</v>
      </c>
      <c r="H901" t="s">
        <v>77</v>
      </c>
      <c r="I901" t="s">
        <v>30</v>
      </c>
      <c r="J901">
        <v>1982</v>
      </c>
      <c r="K901" t="s">
        <v>65</v>
      </c>
      <c r="L901" t="s">
        <v>235</v>
      </c>
      <c r="M901" t="s">
        <v>91</v>
      </c>
      <c r="N901" t="s">
        <v>203</v>
      </c>
      <c r="O901" t="s">
        <v>2068</v>
      </c>
    </row>
    <row r="902" spans="1:15" x14ac:dyDescent="0.2">
      <c r="A902">
        <v>900</v>
      </c>
      <c r="B902" t="s">
        <v>1988</v>
      </c>
      <c r="C902" t="s">
        <v>1560</v>
      </c>
      <c r="D902" t="s">
        <v>1989</v>
      </c>
      <c r="E902">
        <v>3.9</v>
      </c>
      <c r="F902" t="s">
        <v>1523</v>
      </c>
      <c r="G902" t="s">
        <v>1990</v>
      </c>
      <c r="H902" t="s">
        <v>1524</v>
      </c>
      <c r="I902" t="s">
        <v>30</v>
      </c>
      <c r="J902">
        <v>1913</v>
      </c>
      <c r="K902" t="s">
        <v>65</v>
      </c>
      <c r="L902" t="s">
        <v>124</v>
      </c>
      <c r="M902" t="s">
        <v>124</v>
      </c>
      <c r="N902" t="s">
        <v>113</v>
      </c>
      <c r="O902" t="s">
        <v>1525</v>
      </c>
    </row>
    <row r="903" spans="1:15" x14ac:dyDescent="0.2">
      <c r="A903">
        <v>901</v>
      </c>
      <c r="B903" t="s">
        <v>14</v>
      </c>
      <c r="C903" t="s">
        <v>2348</v>
      </c>
      <c r="D903" t="s">
        <v>2349</v>
      </c>
      <c r="E903">
        <v>3.4</v>
      </c>
      <c r="F903" t="s">
        <v>2350</v>
      </c>
      <c r="G903" t="s">
        <v>2351</v>
      </c>
      <c r="H903" t="s">
        <v>2352</v>
      </c>
      <c r="I903" t="s">
        <v>56</v>
      </c>
      <c r="J903">
        <v>-1</v>
      </c>
      <c r="K903" t="s">
        <v>21</v>
      </c>
      <c r="L903" t="s">
        <v>230</v>
      </c>
      <c r="M903" t="s">
        <v>91</v>
      </c>
      <c r="N903" t="s">
        <v>411</v>
      </c>
      <c r="O903">
        <v>-1</v>
      </c>
    </row>
    <row r="904" spans="1:15" x14ac:dyDescent="0.2">
      <c r="A904">
        <v>902</v>
      </c>
      <c r="B904" t="s">
        <v>1071</v>
      </c>
      <c r="C904" t="s">
        <v>1072</v>
      </c>
      <c r="D904" t="s">
        <v>1073</v>
      </c>
      <c r="E904">
        <v>3</v>
      </c>
      <c r="F904" t="s">
        <v>1074</v>
      </c>
      <c r="G904" t="s">
        <v>1075</v>
      </c>
      <c r="H904" t="s">
        <v>1075</v>
      </c>
      <c r="I904" t="s">
        <v>30</v>
      </c>
      <c r="J904">
        <v>1958</v>
      </c>
      <c r="K904" t="s">
        <v>21</v>
      </c>
      <c r="L904" t="s">
        <v>1076</v>
      </c>
      <c r="M904" t="s">
        <v>98</v>
      </c>
      <c r="N904" t="s">
        <v>113</v>
      </c>
      <c r="O904" t="s">
        <v>1077</v>
      </c>
    </row>
    <row r="905" spans="1:15" x14ac:dyDescent="0.2">
      <c r="A905">
        <v>903</v>
      </c>
      <c r="B905" t="s">
        <v>2069</v>
      </c>
      <c r="C905">
        <v>-1</v>
      </c>
      <c r="D905" t="s">
        <v>2070</v>
      </c>
      <c r="E905">
        <v>2.2999999999999998</v>
      </c>
      <c r="F905" t="s">
        <v>2071</v>
      </c>
      <c r="G905" t="s">
        <v>2072</v>
      </c>
      <c r="H905" t="s">
        <v>2072</v>
      </c>
      <c r="I905" t="s">
        <v>56</v>
      </c>
      <c r="J905">
        <v>-1</v>
      </c>
      <c r="K905" t="s">
        <v>520</v>
      </c>
      <c r="L905">
        <v>-1</v>
      </c>
      <c r="M905">
        <v>-1</v>
      </c>
      <c r="N905" t="s">
        <v>58</v>
      </c>
      <c r="O905">
        <v>-1</v>
      </c>
    </row>
    <row r="906" spans="1:15" x14ac:dyDescent="0.2">
      <c r="A906">
        <v>904</v>
      </c>
      <c r="B906" t="s">
        <v>1520</v>
      </c>
      <c r="C906" t="s">
        <v>1521</v>
      </c>
      <c r="D906" t="s">
        <v>1522</v>
      </c>
      <c r="E906">
        <v>3.9</v>
      </c>
      <c r="F906" t="s">
        <v>1523</v>
      </c>
      <c r="G906" t="s">
        <v>55</v>
      </c>
      <c r="H906" t="s">
        <v>1524</v>
      </c>
      <c r="I906" t="s">
        <v>30</v>
      </c>
      <c r="J906">
        <v>1913</v>
      </c>
      <c r="K906" t="s">
        <v>65</v>
      </c>
      <c r="L906" t="s">
        <v>124</v>
      </c>
      <c r="M906" t="s">
        <v>124</v>
      </c>
      <c r="N906" t="s">
        <v>113</v>
      </c>
      <c r="O906" t="s">
        <v>1525</v>
      </c>
    </row>
    <row r="907" spans="1:15" x14ac:dyDescent="0.2">
      <c r="A907">
        <v>905</v>
      </c>
      <c r="B907" t="s">
        <v>14</v>
      </c>
      <c r="C907">
        <v>-1</v>
      </c>
      <c r="D907" t="s">
        <v>2353</v>
      </c>
      <c r="E907">
        <v>5</v>
      </c>
      <c r="F907" t="s">
        <v>2354</v>
      </c>
      <c r="G907" t="s">
        <v>591</v>
      </c>
      <c r="H907" t="s">
        <v>2355</v>
      </c>
      <c r="I907" t="s">
        <v>289</v>
      </c>
      <c r="J907">
        <v>2002</v>
      </c>
      <c r="K907" t="s">
        <v>21</v>
      </c>
      <c r="L907" t="s">
        <v>320</v>
      </c>
      <c r="M907" t="s">
        <v>40</v>
      </c>
      <c r="N907" t="s">
        <v>58</v>
      </c>
      <c r="O907">
        <v>-1</v>
      </c>
    </row>
    <row r="908" spans="1:15" x14ac:dyDescent="0.2">
      <c r="A908">
        <v>906</v>
      </c>
      <c r="B908" t="s">
        <v>14</v>
      </c>
      <c r="C908">
        <v>-1</v>
      </c>
      <c r="D908" t="s">
        <v>2356</v>
      </c>
      <c r="E908">
        <v>5</v>
      </c>
      <c r="F908" t="s">
        <v>2357</v>
      </c>
      <c r="G908" t="s">
        <v>96</v>
      </c>
      <c r="H908" t="s">
        <v>1382</v>
      </c>
      <c r="I908" t="s">
        <v>56</v>
      </c>
      <c r="J908">
        <v>2018</v>
      </c>
      <c r="K908" t="s">
        <v>21</v>
      </c>
      <c r="L908" t="s">
        <v>320</v>
      </c>
      <c r="M908" t="s">
        <v>40</v>
      </c>
      <c r="N908" t="s">
        <v>80</v>
      </c>
      <c r="O908">
        <v>-1</v>
      </c>
    </row>
    <row r="909" spans="1:15" x14ac:dyDescent="0.2">
      <c r="A909">
        <v>907</v>
      </c>
      <c r="B909" t="s">
        <v>247</v>
      </c>
      <c r="C909" t="s">
        <v>545</v>
      </c>
      <c r="D909" t="s">
        <v>1526</v>
      </c>
      <c r="E909">
        <v>4</v>
      </c>
      <c r="F909" t="s">
        <v>152</v>
      </c>
      <c r="G909" t="s">
        <v>153</v>
      </c>
      <c r="H909" t="s">
        <v>153</v>
      </c>
      <c r="I909" t="s">
        <v>20</v>
      </c>
      <c r="J909">
        <v>1915</v>
      </c>
      <c r="K909" t="s">
        <v>154</v>
      </c>
      <c r="L909" t="s">
        <v>155</v>
      </c>
      <c r="M909" t="s">
        <v>156</v>
      </c>
      <c r="N909" t="s">
        <v>50</v>
      </c>
      <c r="O909">
        <v>-1</v>
      </c>
    </row>
    <row r="910" spans="1:15" x14ac:dyDescent="0.2">
      <c r="A910">
        <v>908</v>
      </c>
      <c r="B910" t="s">
        <v>14</v>
      </c>
      <c r="C910">
        <v>-1</v>
      </c>
      <c r="D910" t="s">
        <v>2358</v>
      </c>
      <c r="E910">
        <v>3.6</v>
      </c>
      <c r="F910" t="s">
        <v>2359</v>
      </c>
      <c r="G910" t="s">
        <v>579</v>
      </c>
      <c r="H910" t="s">
        <v>666</v>
      </c>
      <c r="I910" t="s">
        <v>64</v>
      </c>
      <c r="J910">
        <v>2002</v>
      </c>
      <c r="K910" t="s">
        <v>65</v>
      </c>
      <c r="L910" t="s">
        <v>320</v>
      </c>
      <c r="M910" t="s">
        <v>40</v>
      </c>
      <c r="N910" t="s">
        <v>58</v>
      </c>
      <c r="O910" t="s">
        <v>2360</v>
      </c>
    </row>
    <row r="911" spans="1:15" x14ac:dyDescent="0.2">
      <c r="A911">
        <v>909</v>
      </c>
      <c r="B911" t="s">
        <v>1081</v>
      </c>
      <c r="C911" t="s">
        <v>1082</v>
      </c>
      <c r="D911" t="s">
        <v>1083</v>
      </c>
      <c r="E911">
        <v>3.3</v>
      </c>
      <c r="F911" t="s">
        <v>1084</v>
      </c>
      <c r="G911" t="s">
        <v>551</v>
      </c>
      <c r="H911" t="s">
        <v>551</v>
      </c>
      <c r="I911" t="s">
        <v>20</v>
      </c>
      <c r="J911">
        <v>1964</v>
      </c>
      <c r="K911" t="s">
        <v>21</v>
      </c>
      <c r="L911" t="s">
        <v>184</v>
      </c>
      <c r="M911" t="s">
        <v>185</v>
      </c>
      <c r="N911" t="s">
        <v>58</v>
      </c>
      <c r="O911">
        <v>-1</v>
      </c>
    </row>
    <row r="912" spans="1:15" x14ac:dyDescent="0.2">
      <c r="A912">
        <v>910</v>
      </c>
      <c r="B912" t="s">
        <v>668</v>
      </c>
      <c r="C912" t="s">
        <v>1531</v>
      </c>
      <c r="D912" t="s">
        <v>2075</v>
      </c>
      <c r="E912">
        <v>3.2</v>
      </c>
      <c r="F912" t="s">
        <v>2076</v>
      </c>
      <c r="G912" t="s">
        <v>1663</v>
      </c>
      <c r="H912" t="s">
        <v>421</v>
      </c>
      <c r="I912" t="s">
        <v>46</v>
      </c>
      <c r="J912">
        <v>2004</v>
      </c>
      <c r="K912" t="s">
        <v>21</v>
      </c>
      <c r="L912" t="s">
        <v>32</v>
      </c>
      <c r="M912" t="s">
        <v>33</v>
      </c>
      <c r="N912" t="s">
        <v>58</v>
      </c>
      <c r="O912">
        <v>-1</v>
      </c>
    </row>
    <row r="913" spans="1:15" x14ac:dyDescent="0.2">
      <c r="A913">
        <v>911</v>
      </c>
      <c r="B913" t="s">
        <v>247</v>
      </c>
      <c r="C913" t="s">
        <v>1531</v>
      </c>
      <c r="D913" t="s">
        <v>1532</v>
      </c>
      <c r="E913">
        <v>3.4</v>
      </c>
      <c r="F913" t="s">
        <v>1533</v>
      </c>
      <c r="G913" t="s">
        <v>643</v>
      </c>
      <c r="H913" t="s">
        <v>438</v>
      </c>
      <c r="I913" t="s">
        <v>64</v>
      </c>
      <c r="J913">
        <v>1999</v>
      </c>
      <c r="K913" t="s">
        <v>21</v>
      </c>
      <c r="L913" t="s">
        <v>230</v>
      </c>
      <c r="M913" t="s">
        <v>91</v>
      </c>
      <c r="N913" t="s">
        <v>80</v>
      </c>
      <c r="O913">
        <v>-1</v>
      </c>
    </row>
    <row r="914" spans="1:15" x14ac:dyDescent="0.2">
      <c r="A914">
        <v>912</v>
      </c>
      <c r="B914" t="s">
        <v>241</v>
      </c>
      <c r="C914" t="s">
        <v>1527</v>
      </c>
      <c r="D914" t="s">
        <v>1528</v>
      </c>
      <c r="E914">
        <v>4.4000000000000004</v>
      </c>
      <c r="F914" t="s">
        <v>1529</v>
      </c>
      <c r="G914" t="s">
        <v>1530</v>
      </c>
      <c r="H914" t="s">
        <v>1530</v>
      </c>
      <c r="I914" t="s">
        <v>46</v>
      </c>
      <c r="J914">
        <v>1984</v>
      </c>
      <c r="K914" t="s">
        <v>21</v>
      </c>
      <c r="L914" t="s">
        <v>235</v>
      </c>
      <c r="M914" t="s">
        <v>91</v>
      </c>
      <c r="N914" t="s">
        <v>67</v>
      </c>
      <c r="O914">
        <v>-1</v>
      </c>
    </row>
    <row r="915" spans="1:15" x14ac:dyDescent="0.2">
      <c r="A915">
        <v>913</v>
      </c>
      <c r="B915" t="s">
        <v>1536</v>
      </c>
      <c r="C915" t="s">
        <v>1537</v>
      </c>
      <c r="D915" t="s">
        <v>1538</v>
      </c>
      <c r="E915">
        <v>3.3</v>
      </c>
      <c r="F915" t="s">
        <v>327</v>
      </c>
      <c r="G915" t="s">
        <v>170</v>
      </c>
      <c r="H915" t="s">
        <v>328</v>
      </c>
      <c r="I915" t="s">
        <v>30</v>
      </c>
      <c r="J915">
        <v>1912</v>
      </c>
      <c r="K915" t="s">
        <v>21</v>
      </c>
      <c r="L915" t="s">
        <v>155</v>
      </c>
      <c r="M915" t="s">
        <v>156</v>
      </c>
      <c r="N915" t="s">
        <v>113</v>
      </c>
      <c r="O915" t="s">
        <v>329</v>
      </c>
    </row>
    <row r="916" spans="1:15" x14ac:dyDescent="0.2">
      <c r="A916">
        <v>914</v>
      </c>
      <c r="B916" t="s">
        <v>496</v>
      </c>
      <c r="C916" t="s">
        <v>2077</v>
      </c>
      <c r="D916" t="s">
        <v>2078</v>
      </c>
      <c r="E916">
        <v>3.2</v>
      </c>
      <c r="F916" t="s">
        <v>2079</v>
      </c>
      <c r="G916" t="s">
        <v>55</v>
      </c>
      <c r="H916" t="s">
        <v>55</v>
      </c>
      <c r="I916" t="s">
        <v>46</v>
      </c>
      <c r="J916">
        <v>1975</v>
      </c>
      <c r="K916" t="s">
        <v>21</v>
      </c>
      <c r="L916" t="s">
        <v>235</v>
      </c>
      <c r="M916" t="s">
        <v>91</v>
      </c>
      <c r="N916" t="s">
        <v>58</v>
      </c>
      <c r="O916" t="s">
        <v>2080</v>
      </c>
    </row>
    <row r="917" spans="1:15" x14ac:dyDescent="0.2">
      <c r="A917">
        <v>915</v>
      </c>
      <c r="B917" t="s">
        <v>247</v>
      </c>
      <c r="C917">
        <v>-1</v>
      </c>
      <c r="D917" t="s">
        <v>1534</v>
      </c>
      <c r="E917">
        <v>4.0999999999999996</v>
      </c>
      <c r="F917" t="s">
        <v>1535</v>
      </c>
      <c r="G917" t="s">
        <v>55</v>
      </c>
      <c r="H917" t="s">
        <v>319</v>
      </c>
      <c r="I917" t="s">
        <v>56</v>
      </c>
      <c r="J917">
        <v>2003</v>
      </c>
      <c r="K917" t="s">
        <v>21</v>
      </c>
      <c r="L917" t="s">
        <v>320</v>
      </c>
      <c r="M917" t="s">
        <v>40</v>
      </c>
      <c r="N917" t="s">
        <v>179</v>
      </c>
      <c r="O917">
        <v>-1</v>
      </c>
    </row>
    <row r="918" spans="1:15" x14ac:dyDescent="0.2">
      <c r="A918">
        <v>916</v>
      </c>
      <c r="B918" t="s">
        <v>2081</v>
      </c>
      <c r="C918" t="s">
        <v>2082</v>
      </c>
      <c r="D918" t="s">
        <v>2083</v>
      </c>
      <c r="E918">
        <v>3.8</v>
      </c>
      <c r="F918" t="s">
        <v>213</v>
      </c>
      <c r="G918" t="s">
        <v>122</v>
      </c>
      <c r="H918" t="s">
        <v>214</v>
      </c>
      <c r="I918" t="s">
        <v>30</v>
      </c>
      <c r="J918">
        <v>1996</v>
      </c>
      <c r="K918" t="s">
        <v>65</v>
      </c>
      <c r="L918" t="s">
        <v>124</v>
      </c>
      <c r="M918" t="s">
        <v>124</v>
      </c>
      <c r="N918" t="s">
        <v>113</v>
      </c>
      <c r="O918">
        <v>-1</v>
      </c>
    </row>
    <row r="919" spans="1:15" x14ac:dyDescent="0.2">
      <c r="A919">
        <v>917</v>
      </c>
      <c r="B919" t="s">
        <v>1539</v>
      </c>
      <c r="C919">
        <v>-1</v>
      </c>
      <c r="D919" t="s">
        <v>1540</v>
      </c>
      <c r="E919">
        <v>5</v>
      </c>
      <c r="F919" t="s">
        <v>559</v>
      </c>
      <c r="G919" t="s">
        <v>560</v>
      </c>
      <c r="H919" t="s">
        <v>560</v>
      </c>
      <c r="I919" t="s">
        <v>56</v>
      </c>
      <c r="J919">
        <v>2013</v>
      </c>
      <c r="K919" t="s">
        <v>65</v>
      </c>
      <c r="L919" t="s">
        <v>124</v>
      </c>
      <c r="M919" t="s">
        <v>124</v>
      </c>
      <c r="N919" t="s">
        <v>58</v>
      </c>
      <c r="O919">
        <v>-1</v>
      </c>
    </row>
    <row r="920" spans="1:15" x14ac:dyDescent="0.2">
      <c r="A920">
        <v>918</v>
      </c>
      <c r="B920" t="s">
        <v>14</v>
      </c>
      <c r="C920">
        <v>-1</v>
      </c>
      <c r="D920" t="s">
        <v>2361</v>
      </c>
      <c r="E920">
        <v>4.2</v>
      </c>
      <c r="F920" t="s">
        <v>2362</v>
      </c>
      <c r="G920" t="s">
        <v>806</v>
      </c>
      <c r="H920" t="s">
        <v>63</v>
      </c>
      <c r="I920" t="s">
        <v>64</v>
      </c>
      <c r="J920">
        <v>2000</v>
      </c>
      <c r="K920" t="s">
        <v>21</v>
      </c>
      <c r="L920" t="s">
        <v>320</v>
      </c>
      <c r="M920" t="s">
        <v>40</v>
      </c>
      <c r="N920" t="s">
        <v>80</v>
      </c>
      <c r="O920" t="s">
        <v>2363</v>
      </c>
    </row>
    <row r="921" spans="1:15" x14ac:dyDescent="0.2">
      <c r="A921">
        <v>919</v>
      </c>
      <c r="B921" t="s">
        <v>1078</v>
      </c>
      <c r="C921" t="s">
        <v>932</v>
      </c>
      <c r="D921" t="s">
        <v>1079</v>
      </c>
      <c r="E921">
        <v>3.6</v>
      </c>
      <c r="F921" t="s">
        <v>934</v>
      </c>
      <c r="G921" t="s">
        <v>1080</v>
      </c>
      <c r="H921" t="s">
        <v>935</v>
      </c>
      <c r="I921" t="s">
        <v>46</v>
      </c>
      <c r="J921">
        <v>1935</v>
      </c>
      <c r="K921" t="s">
        <v>154</v>
      </c>
      <c r="L921" t="s">
        <v>32</v>
      </c>
      <c r="M921" t="s">
        <v>33</v>
      </c>
      <c r="N921" t="s">
        <v>41</v>
      </c>
      <c r="O921">
        <v>-1</v>
      </c>
    </row>
    <row r="922" spans="1:15" x14ac:dyDescent="0.2">
      <c r="A922">
        <v>920</v>
      </c>
      <c r="B922" t="s">
        <v>1541</v>
      </c>
      <c r="C922" t="s">
        <v>1542</v>
      </c>
      <c r="D922" t="s">
        <v>1543</v>
      </c>
      <c r="E922">
        <v>2.9</v>
      </c>
      <c r="F922" t="s">
        <v>1544</v>
      </c>
      <c r="G922" t="s">
        <v>560</v>
      </c>
      <c r="H922" t="s">
        <v>96</v>
      </c>
      <c r="I922" t="s">
        <v>64</v>
      </c>
      <c r="J922">
        <v>2012</v>
      </c>
      <c r="K922" t="s">
        <v>131</v>
      </c>
      <c r="L922" t="s">
        <v>124</v>
      </c>
      <c r="M922" t="s">
        <v>124</v>
      </c>
      <c r="N922" t="s">
        <v>58</v>
      </c>
      <c r="O922" t="s">
        <v>1545</v>
      </c>
    </row>
    <row r="923" spans="1:15" x14ac:dyDescent="0.2">
      <c r="A923">
        <v>921</v>
      </c>
      <c r="B923" t="s">
        <v>1087</v>
      </c>
      <c r="C923" t="s">
        <v>1088</v>
      </c>
      <c r="D923" t="s">
        <v>1089</v>
      </c>
      <c r="E923">
        <v>2.7</v>
      </c>
      <c r="F923" t="s">
        <v>1090</v>
      </c>
      <c r="G923" t="s">
        <v>643</v>
      </c>
      <c r="H923" t="s">
        <v>643</v>
      </c>
      <c r="I923" t="s">
        <v>64</v>
      </c>
      <c r="J923">
        <v>1961</v>
      </c>
      <c r="K923" t="s">
        <v>21</v>
      </c>
      <c r="L923" t="s">
        <v>124</v>
      </c>
      <c r="M923" t="s">
        <v>124</v>
      </c>
      <c r="N923" t="s">
        <v>80</v>
      </c>
      <c r="O923">
        <v>-1</v>
      </c>
    </row>
    <row r="924" spans="1:15" x14ac:dyDescent="0.2">
      <c r="A924">
        <v>922</v>
      </c>
      <c r="B924" t="s">
        <v>14</v>
      </c>
      <c r="C924">
        <v>-1</v>
      </c>
      <c r="D924" t="s">
        <v>2364</v>
      </c>
      <c r="E924">
        <v>4.7</v>
      </c>
      <c r="F924" t="s">
        <v>2365</v>
      </c>
      <c r="G924" t="s">
        <v>288</v>
      </c>
      <c r="H924" t="s">
        <v>2366</v>
      </c>
      <c r="I924" t="s">
        <v>263</v>
      </c>
      <c r="J924">
        <v>2013</v>
      </c>
      <c r="K924" t="s">
        <v>31</v>
      </c>
      <c r="L924" t="s">
        <v>145</v>
      </c>
      <c r="M924" t="s">
        <v>91</v>
      </c>
      <c r="N924" t="s">
        <v>58</v>
      </c>
      <c r="O924">
        <v>-1</v>
      </c>
    </row>
    <row r="925" spans="1:15" x14ac:dyDescent="0.2">
      <c r="A925">
        <v>923</v>
      </c>
      <c r="B925" t="s">
        <v>1085</v>
      </c>
      <c r="C925">
        <v>-1</v>
      </c>
      <c r="D925" t="s">
        <v>1086</v>
      </c>
      <c r="E925">
        <v>4.2</v>
      </c>
      <c r="F925" t="s">
        <v>776</v>
      </c>
      <c r="G925" t="s">
        <v>777</v>
      </c>
      <c r="H925" t="s">
        <v>778</v>
      </c>
      <c r="I925" t="s">
        <v>30</v>
      </c>
      <c r="J925">
        <v>-1</v>
      </c>
      <c r="K925" t="s">
        <v>154</v>
      </c>
      <c r="L925" t="s">
        <v>779</v>
      </c>
      <c r="M925" t="s">
        <v>780</v>
      </c>
      <c r="N925" t="s">
        <v>58</v>
      </c>
      <c r="O925">
        <v>-1</v>
      </c>
    </row>
    <row r="926" spans="1:15" x14ac:dyDescent="0.2">
      <c r="A926">
        <v>924</v>
      </c>
      <c r="B926" t="s">
        <v>14</v>
      </c>
      <c r="C926" t="s">
        <v>406</v>
      </c>
      <c r="D926" t="s">
        <v>407</v>
      </c>
      <c r="E926">
        <v>3.2</v>
      </c>
      <c r="F926" t="s">
        <v>408</v>
      </c>
      <c r="G926" t="s">
        <v>409</v>
      </c>
      <c r="H926" t="s">
        <v>410</v>
      </c>
      <c r="I926" t="s">
        <v>263</v>
      </c>
      <c r="J926">
        <v>-1</v>
      </c>
      <c r="K926" t="s">
        <v>21</v>
      </c>
      <c r="L926" t="s">
        <v>320</v>
      </c>
      <c r="M926" t="s">
        <v>40</v>
      </c>
      <c r="N926" t="s">
        <v>411</v>
      </c>
      <c r="O926">
        <v>-1</v>
      </c>
    </row>
    <row r="927" spans="1:15" x14ac:dyDescent="0.2">
      <c r="A927">
        <v>925</v>
      </c>
      <c r="B927" t="s">
        <v>2367</v>
      </c>
      <c r="C927">
        <v>-1</v>
      </c>
      <c r="D927" t="s">
        <v>2368</v>
      </c>
      <c r="E927">
        <v>3.3</v>
      </c>
      <c r="F927" t="s">
        <v>2369</v>
      </c>
      <c r="G927" t="s">
        <v>2370</v>
      </c>
      <c r="H927" t="s">
        <v>2371</v>
      </c>
      <c r="I927" t="s">
        <v>56</v>
      </c>
      <c r="J927">
        <v>1994</v>
      </c>
      <c r="K927" t="s">
        <v>21</v>
      </c>
      <c r="L927" t="s">
        <v>230</v>
      </c>
      <c r="M927" t="s">
        <v>91</v>
      </c>
      <c r="N927" t="s">
        <v>23</v>
      </c>
      <c r="O927" t="s">
        <v>2372</v>
      </c>
    </row>
    <row r="928" spans="1:15" x14ac:dyDescent="0.2">
      <c r="A928">
        <v>926</v>
      </c>
      <c r="B928" t="s">
        <v>1546</v>
      </c>
      <c r="C928" t="s">
        <v>1547</v>
      </c>
      <c r="D928" t="s">
        <v>1548</v>
      </c>
      <c r="E928">
        <v>3.1</v>
      </c>
      <c r="F928" t="s">
        <v>1462</v>
      </c>
      <c r="G928" t="s">
        <v>1464</v>
      </c>
      <c r="H928" t="s">
        <v>1464</v>
      </c>
      <c r="I928" t="s">
        <v>104</v>
      </c>
      <c r="J928">
        <v>1875</v>
      </c>
      <c r="K928" t="s">
        <v>21</v>
      </c>
      <c r="L928" t="s">
        <v>273</v>
      </c>
      <c r="M928" t="s">
        <v>185</v>
      </c>
      <c r="N928" t="s">
        <v>113</v>
      </c>
      <c r="O928">
        <v>-1</v>
      </c>
    </row>
    <row r="929" spans="1:15" x14ac:dyDescent="0.2">
      <c r="A929">
        <v>927</v>
      </c>
      <c r="B929" t="s">
        <v>1554</v>
      </c>
      <c r="C929">
        <v>-1</v>
      </c>
      <c r="D929" t="s">
        <v>1555</v>
      </c>
      <c r="E929">
        <v>3.8</v>
      </c>
      <c r="F929" t="s">
        <v>213</v>
      </c>
      <c r="G929" t="s">
        <v>122</v>
      </c>
      <c r="H929" t="s">
        <v>214</v>
      </c>
      <c r="I929" t="s">
        <v>30</v>
      </c>
      <c r="J929">
        <v>1996</v>
      </c>
      <c r="K929" t="s">
        <v>65</v>
      </c>
      <c r="L929" t="s">
        <v>124</v>
      </c>
      <c r="M929" t="s">
        <v>124</v>
      </c>
      <c r="N929" t="s">
        <v>113</v>
      </c>
      <c r="O929">
        <v>-1</v>
      </c>
    </row>
    <row r="930" spans="1:15" x14ac:dyDescent="0.2">
      <c r="A930">
        <v>928</v>
      </c>
      <c r="B930" t="s">
        <v>2373</v>
      </c>
      <c r="C930" t="s">
        <v>2374</v>
      </c>
      <c r="D930" t="s">
        <v>2375</v>
      </c>
      <c r="E930">
        <v>4</v>
      </c>
      <c r="F930" t="s">
        <v>2376</v>
      </c>
      <c r="G930" t="s">
        <v>560</v>
      </c>
      <c r="H930" t="s">
        <v>218</v>
      </c>
      <c r="I930" t="s">
        <v>20</v>
      </c>
      <c r="J930">
        <v>2006</v>
      </c>
      <c r="K930" t="s">
        <v>21</v>
      </c>
      <c r="L930" t="s">
        <v>124</v>
      </c>
      <c r="M930" t="s">
        <v>124</v>
      </c>
      <c r="N930" t="s">
        <v>58</v>
      </c>
      <c r="O930" t="s">
        <v>2377</v>
      </c>
    </row>
    <row r="931" spans="1:15" x14ac:dyDescent="0.2">
      <c r="A931">
        <v>929</v>
      </c>
      <c r="B931" t="s">
        <v>1549</v>
      </c>
      <c r="C931" t="s">
        <v>1550</v>
      </c>
      <c r="D931" t="s">
        <v>1551</v>
      </c>
      <c r="E931">
        <v>3.3</v>
      </c>
      <c r="F931" t="s">
        <v>1552</v>
      </c>
      <c r="G931" t="s">
        <v>1553</v>
      </c>
      <c r="H931" t="s">
        <v>1553</v>
      </c>
      <c r="I931" t="s">
        <v>20</v>
      </c>
      <c r="J931">
        <v>1989</v>
      </c>
      <c r="K931" t="s">
        <v>21</v>
      </c>
      <c r="L931" t="s">
        <v>155</v>
      </c>
      <c r="M931" t="s">
        <v>156</v>
      </c>
      <c r="N931" t="s">
        <v>50</v>
      </c>
      <c r="O931">
        <v>-1</v>
      </c>
    </row>
    <row r="932" spans="1:15" x14ac:dyDescent="0.2">
      <c r="A932">
        <v>930</v>
      </c>
      <c r="B932" t="s">
        <v>1091</v>
      </c>
      <c r="C932" t="s">
        <v>1556</v>
      </c>
      <c r="D932" t="s">
        <v>1557</v>
      </c>
      <c r="E932">
        <v>4.5</v>
      </c>
      <c r="F932" t="s">
        <v>1558</v>
      </c>
      <c r="G932" t="s">
        <v>421</v>
      </c>
      <c r="H932" t="s">
        <v>421</v>
      </c>
      <c r="I932" t="s">
        <v>56</v>
      </c>
      <c r="J932">
        <v>1996</v>
      </c>
      <c r="K932" t="s">
        <v>21</v>
      </c>
      <c r="L932" t="s">
        <v>79</v>
      </c>
      <c r="M932" t="s">
        <v>40</v>
      </c>
      <c r="N932" t="s">
        <v>80</v>
      </c>
      <c r="O932">
        <v>-1</v>
      </c>
    </row>
    <row r="933" spans="1:15" x14ac:dyDescent="0.2">
      <c r="A933">
        <v>931</v>
      </c>
      <c r="B933" t="s">
        <v>1390</v>
      </c>
      <c r="C933" t="s">
        <v>2087</v>
      </c>
      <c r="D933" t="s">
        <v>2088</v>
      </c>
      <c r="E933">
        <v>3</v>
      </c>
      <c r="F933" t="s">
        <v>2089</v>
      </c>
      <c r="G933" t="s">
        <v>758</v>
      </c>
      <c r="H933" t="s">
        <v>758</v>
      </c>
      <c r="I933" t="s">
        <v>46</v>
      </c>
      <c r="J933">
        <v>1977</v>
      </c>
      <c r="K933" t="s">
        <v>131</v>
      </c>
      <c r="L933" t="s">
        <v>145</v>
      </c>
      <c r="M933" t="s">
        <v>91</v>
      </c>
      <c r="N933" t="s">
        <v>41</v>
      </c>
      <c r="O933" t="s">
        <v>2090</v>
      </c>
    </row>
    <row r="934" spans="1:15" x14ac:dyDescent="0.2">
      <c r="A934">
        <v>932</v>
      </c>
      <c r="B934" t="s">
        <v>2084</v>
      </c>
      <c r="C934" t="s">
        <v>2085</v>
      </c>
      <c r="D934" t="s">
        <v>2086</v>
      </c>
      <c r="E934">
        <v>3.7</v>
      </c>
      <c r="F934" t="s">
        <v>201</v>
      </c>
      <c r="G934" t="s">
        <v>202</v>
      </c>
      <c r="H934" t="s">
        <v>202</v>
      </c>
      <c r="I934" t="s">
        <v>104</v>
      </c>
      <c r="J934">
        <v>1852</v>
      </c>
      <c r="K934" t="s">
        <v>65</v>
      </c>
      <c r="L934" t="s">
        <v>155</v>
      </c>
      <c r="M934" t="s">
        <v>156</v>
      </c>
      <c r="N934" t="s">
        <v>203</v>
      </c>
      <c r="O934">
        <v>-1</v>
      </c>
    </row>
    <row r="935" spans="1:15" x14ac:dyDescent="0.2">
      <c r="A935">
        <v>933</v>
      </c>
      <c r="B935" t="s">
        <v>2091</v>
      </c>
      <c r="C935" t="s">
        <v>2092</v>
      </c>
      <c r="D935" t="s">
        <v>2093</v>
      </c>
      <c r="E935">
        <v>3.8</v>
      </c>
      <c r="F935" t="s">
        <v>1109</v>
      </c>
      <c r="G935" t="s">
        <v>55</v>
      </c>
      <c r="H935" t="s">
        <v>55</v>
      </c>
      <c r="I935" t="s">
        <v>46</v>
      </c>
      <c r="J935">
        <v>2002</v>
      </c>
      <c r="K935" t="s">
        <v>21</v>
      </c>
      <c r="L935" t="s">
        <v>769</v>
      </c>
      <c r="M935" t="s">
        <v>770</v>
      </c>
      <c r="N935" t="s">
        <v>34</v>
      </c>
      <c r="O935" t="s">
        <v>1110</v>
      </c>
    </row>
    <row r="936" spans="1:15" x14ac:dyDescent="0.2">
      <c r="A936">
        <v>934</v>
      </c>
      <c r="B936" t="s">
        <v>1559</v>
      </c>
      <c r="C936" t="s">
        <v>1560</v>
      </c>
      <c r="D936" t="s">
        <v>1561</v>
      </c>
      <c r="E936">
        <v>3.9</v>
      </c>
      <c r="F936" t="s">
        <v>514</v>
      </c>
      <c r="G936" t="s">
        <v>170</v>
      </c>
      <c r="H936" t="s">
        <v>170</v>
      </c>
      <c r="I936" t="s">
        <v>104</v>
      </c>
      <c r="J936">
        <v>1968</v>
      </c>
      <c r="K936" t="s">
        <v>65</v>
      </c>
      <c r="L936" t="s">
        <v>515</v>
      </c>
      <c r="M936" t="s">
        <v>73</v>
      </c>
      <c r="N936" t="s">
        <v>67</v>
      </c>
      <c r="O936">
        <v>-1</v>
      </c>
    </row>
    <row r="937" spans="1:15" x14ac:dyDescent="0.2">
      <c r="A937">
        <v>935</v>
      </c>
      <c r="B937" t="s">
        <v>1562</v>
      </c>
      <c r="C937" t="s">
        <v>1563</v>
      </c>
      <c r="D937" t="s">
        <v>1564</v>
      </c>
      <c r="E937">
        <v>3.2</v>
      </c>
      <c r="F937" t="s">
        <v>540</v>
      </c>
      <c r="G937" t="s">
        <v>1565</v>
      </c>
      <c r="H937" t="s">
        <v>542</v>
      </c>
      <c r="I937" t="s">
        <v>104</v>
      </c>
      <c r="J937">
        <v>1958</v>
      </c>
      <c r="K937" t="s">
        <v>154</v>
      </c>
      <c r="L937" t="s">
        <v>543</v>
      </c>
      <c r="M937" t="s">
        <v>47</v>
      </c>
      <c r="N937" t="s">
        <v>67</v>
      </c>
      <c r="O937" t="s">
        <v>544</v>
      </c>
    </row>
    <row r="938" spans="1:15" x14ac:dyDescent="0.2">
      <c r="A938">
        <v>936</v>
      </c>
      <c r="B938" t="s">
        <v>1566</v>
      </c>
      <c r="C938" t="s">
        <v>1567</v>
      </c>
      <c r="D938" t="s">
        <v>1568</v>
      </c>
      <c r="E938">
        <v>3.3</v>
      </c>
      <c r="F938" t="s">
        <v>1569</v>
      </c>
      <c r="G938" t="s">
        <v>122</v>
      </c>
      <c r="H938" t="s">
        <v>122</v>
      </c>
      <c r="I938" t="s">
        <v>263</v>
      </c>
      <c r="J938">
        <v>1976</v>
      </c>
      <c r="K938" t="s">
        <v>21</v>
      </c>
      <c r="L938" t="s">
        <v>1396</v>
      </c>
      <c r="M938" t="s">
        <v>1397</v>
      </c>
      <c r="N938" t="s">
        <v>58</v>
      </c>
      <c r="O938">
        <v>-1</v>
      </c>
    </row>
    <row r="939" spans="1:15" x14ac:dyDescent="0.2">
      <c r="A939">
        <v>937</v>
      </c>
      <c r="B939" t="s">
        <v>1570</v>
      </c>
      <c r="C939">
        <v>-1</v>
      </c>
      <c r="D939" t="s">
        <v>1571</v>
      </c>
      <c r="E939">
        <v>2.9</v>
      </c>
      <c r="F939" t="s">
        <v>730</v>
      </c>
      <c r="G939" t="s">
        <v>731</v>
      </c>
      <c r="H939" t="s">
        <v>732</v>
      </c>
      <c r="I939" t="s">
        <v>46</v>
      </c>
      <c r="J939">
        <v>1971</v>
      </c>
      <c r="K939" t="s">
        <v>21</v>
      </c>
      <c r="L939" t="s">
        <v>273</v>
      </c>
      <c r="M939" t="s">
        <v>185</v>
      </c>
      <c r="N939" t="s">
        <v>67</v>
      </c>
      <c r="O939" t="s">
        <v>733</v>
      </c>
    </row>
    <row r="940" spans="1:15" x14ac:dyDescent="0.2">
      <c r="A940">
        <v>938</v>
      </c>
      <c r="B940" t="s">
        <v>1572</v>
      </c>
      <c r="C940" t="s">
        <v>1573</v>
      </c>
      <c r="D940" t="s">
        <v>1574</v>
      </c>
      <c r="E940">
        <v>3.1</v>
      </c>
      <c r="F940" t="s">
        <v>1462</v>
      </c>
      <c r="G940" t="s">
        <v>1464</v>
      </c>
      <c r="H940" t="s">
        <v>1464</v>
      </c>
      <c r="I940" t="s">
        <v>104</v>
      </c>
      <c r="J940">
        <v>1875</v>
      </c>
      <c r="K940" t="s">
        <v>21</v>
      </c>
      <c r="L940" t="s">
        <v>273</v>
      </c>
      <c r="M940" t="s">
        <v>185</v>
      </c>
      <c r="N940" t="s">
        <v>113</v>
      </c>
      <c r="O940">
        <v>-1</v>
      </c>
    </row>
    <row r="941" spans="1:15" x14ac:dyDescent="0.2">
      <c r="A941">
        <v>939</v>
      </c>
      <c r="B941" t="s">
        <v>1575</v>
      </c>
      <c r="C941" t="s">
        <v>1576</v>
      </c>
      <c r="D941" t="s">
        <v>1577</v>
      </c>
      <c r="E941">
        <v>2.4</v>
      </c>
      <c r="F941" t="s">
        <v>1578</v>
      </c>
      <c r="G941" t="s">
        <v>343</v>
      </c>
      <c r="H941" t="s">
        <v>343</v>
      </c>
      <c r="I941" t="s">
        <v>20</v>
      </c>
      <c r="J941">
        <v>2006</v>
      </c>
      <c r="K941" t="s">
        <v>21</v>
      </c>
      <c r="L941" t="s">
        <v>124</v>
      </c>
      <c r="M941" t="s">
        <v>124</v>
      </c>
      <c r="N941" t="s">
        <v>23</v>
      </c>
      <c r="O941">
        <v>-1</v>
      </c>
    </row>
    <row r="942" spans="1:15" x14ac:dyDescent="0.2">
      <c r="A942">
        <v>940</v>
      </c>
      <c r="B942" t="s">
        <v>1579</v>
      </c>
      <c r="C942" t="s">
        <v>1580</v>
      </c>
      <c r="D942" t="s">
        <v>1581</v>
      </c>
      <c r="E942">
        <v>4.8</v>
      </c>
      <c r="F942" t="s">
        <v>1582</v>
      </c>
      <c r="G942" t="s">
        <v>96</v>
      </c>
      <c r="H942" t="s">
        <v>96</v>
      </c>
      <c r="I942" t="s">
        <v>56</v>
      </c>
      <c r="J942">
        <v>2011</v>
      </c>
      <c r="K942" t="s">
        <v>21</v>
      </c>
      <c r="L942" t="s">
        <v>235</v>
      </c>
      <c r="M942" t="s">
        <v>91</v>
      </c>
      <c r="N942" t="s">
        <v>80</v>
      </c>
      <c r="O942">
        <v>-1</v>
      </c>
    </row>
    <row r="943" spans="1:15" x14ac:dyDescent="0.2">
      <c r="A943">
        <v>941</v>
      </c>
      <c r="B943" t="s">
        <v>1589</v>
      </c>
      <c r="C943" t="s">
        <v>1590</v>
      </c>
      <c r="D943" t="s">
        <v>1591</v>
      </c>
      <c r="E943">
        <v>2.9</v>
      </c>
      <c r="F943" t="s">
        <v>1586</v>
      </c>
      <c r="G943" t="s">
        <v>1592</v>
      </c>
      <c r="H943" t="s">
        <v>1588</v>
      </c>
      <c r="I943" t="s">
        <v>46</v>
      </c>
      <c r="J943">
        <v>2015</v>
      </c>
      <c r="K943" t="s">
        <v>21</v>
      </c>
      <c r="L943" t="s">
        <v>124</v>
      </c>
      <c r="M943" t="s">
        <v>124</v>
      </c>
      <c r="N943" t="s">
        <v>58</v>
      </c>
      <c r="O943">
        <v>-1</v>
      </c>
    </row>
    <row r="944" spans="1:15" x14ac:dyDescent="0.2">
      <c r="A944">
        <v>942</v>
      </c>
      <c r="B944" t="s">
        <v>1583</v>
      </c>
      <c r="C944" t="s">
        <v>1584</v>
      </c>
      <c r="D944" t="s">
        <v>1585</v>
      </c>
      <c r="E944">
        <v>2.9</v>
      </c>
      <c r="F944" t="s">
        <v>1586</v>
      </c>
      <c r="G944" t="s">
        <v>1587</v>
      </c>
      <c r="H944" t="s">
        <v>1588</v>
      </c>
      <c r="I944" t="s">
        <v>46</v>
      </c>
      <c r="J944">
        <v>2015</v>
      </c>
      <c r="K944" t="s">
        <v>21</v>
      </c>
      <c r="L944" t="s">
        <v>124</v>
      </c>
      <c r="M944" t="s">
        <v>124</v>
      </c>
      <c r="N944" t="s">
        <v>58</v>
      </c>
      <c r="O944">
        <v>-1</v>
      </c>
    </row>
    <row r="945" spans="1:15" x14ac:dyDescent="0.2">
      <c r="A945">
        <v>943</v>
      </c>
      <c r="B945" t="s">
        <v>1598</v>
      </c>
      <c r="C945" t="s">
        <v>1599</v>
      </c>
      <c r="D945" t="s">
        <v>1600</v>
      </c>
      <c r="E945">
        <v>-1</v>
      </c>
      <c r="F945" t="s">
        <v>1601</v>
      </c>
      <c r="G945" t="s">
        <v>122</v>
      </c>
      <c r="H945" t="s">
        <v>1126</v>
      </c>
      <c r="I945" t="s">
        <v>289</v>
      </c>
      <c r="J945">
        <v>-1</v>
      </c>
      <c r="K945" t="s">
        <v>21</v>
      </c>
      <c r="L945">
        <v>-1</v>
      </c>
      <c r="M945">
        <v>-1</v>
      </c>
      <c r="N945" t="s">
        <v>58</v>
      </c>
      <c r="O945">
        <v>-1</v>
      </c>
    </row>
    <row r="946" spans="1:15" x14ac:dyDescent="0.2">
      <c r="A946">
        <v>944</v>
      </c>
      <c r="B946" t="s">
        <v>1593</v>
      </c>
      <c r="C946" t="s">
        <v>1594</v>
      </c>
      <c r="D946" t="s">
        <v>1595</v>
      </c>
      <c r="E946">
        <v>3.4</v>
      </c>
      <c r="F946" t="s">
        <v>1596</v>
      </c>
      <c r="G946" t="s">
        <v>1597</v>
      </c>
      <c r="H946" t="s">
        <v>1597</v>
      </c>
      <c r="I946" t="s">
        <v>46</v>
      </c>
      <c r="J946">
        <v>1988</v>
      </c>
      <c r="K946" t="s">
        <v>21</v>
      </c>
      <c r="L946" t="s">
        <v>155</v>
      </c>
      <c r="M946" t="s">
        <v>156</v>
      </c>
      <c r="N946" t="s">
        <v>41</v>
      </c>
      <c r="O946">
        <v>-1</v>
      </c>
    </row>
    <row r="947" spans="1:15" x14ac:dyDescent="0.2">
      <c r="A947">
        <v>945</v>
      </c>
      <c r="B947" t="s">
        <v>2378</v>
      </c>
      <c r="C947" t="s">
        <v>2379</v>
      </c>
      <c r="D947" t="s">
        <v>2380</v>
      </c>
      <c r="E947">
        <v>4.0999999999999996</v>
      </c>
      <c r="F947" t="s">
        <v>1322</v>
      </c>
      <c r="G947" t="s">
        <v>373</v>
      </c>
      <c r="H947" t="s">
        <v>373</v>
      </c>
      <c r="I947" t="s">
        <v>263</v>
      </c>
      <c r="J947">
        <v>2007</v>
      </c>
      <c r="K947" t="s">
        <v>21</v>
      </c>
      <c r="L947" t="s">
        <v>1323</v>
      </c>
      <c r="M947" t="s">
        <v>581</v>
      </c>
      <c r="N947" t="s">
        <v>58</v>
      </c>
      <c r="O947">
        <v>-1</v>
      </c>
    </row>
    <row r="948" spans="1:15" x14ac:dyDescent="0.2">
      <c r="A948">
        <v>946</v>
      </c>
      <c r="B948" t="s">
        <v>608</v>
      </c>
      <c r="C948" t="s">
        <v>2098</v>
      </c>
      <c r="D948" t="s">
        <v>2099</v>
      </c>
      <c r="E948">
        <v>3.9</v>
      </c>
      <c r="F948" t="s">
        <v>2100</v>
      </c>
      <c r="G948" t="s">
        <v>96</v>
      </c>
      <c r="H948" t="s">
        <v>96</v>
      </c>
      <c r="I948" t="s">
        <v>56</v>
      </c>
      <c r="J948">
        <v>2008</v>
      </c>
      <c r="K948" t="s">
        <v>65</v>
      </c>
      <c r="L948" t="s">
        <v>235</v>
      </c>
      <c r="M948" t="s">
        <v>91</v>
      </c>
      <c r="N948" t="s">
        <v>58</v>
      </c>
      <c r="O948">
        <v>-1</v>
      </c>
    </row>
    <row r="949" spans="1:15" x14ac:dyDescent="0.2">
      <c r="A949">
        <v>947</v>
      </c>
      <c r="B949" t="s">
        <v>2107</v>
      </c>
      <c r="C949" t="s">
        <v>2108</v>
      </c>
      <c r="D949" t="s">
        <v>2109</v>
      </c>
      <c r="E949">
        <v>3.6</v>
      </c>
      <c r="F949" t="s">
        <v>835</v>
      </c>
      <c r="G949" t="s">
        <v>328</v>
      </c>
      <c r="H949" t="s">
        <v>836</v>
      </c>
      <c r="I949" t="s">
        <v>104</v>
      </c>
      <c r="J949">
        <v>1851</v>
      </c>
      <c r="K949" t="s">
        <v>21</v>
      </c>
      <c r="L949" t="s">
        <v>155</v>
      </c>
      <c r="M949" t="s">
        <v>156</v>
      </c>
      <c r="N949" t="s">
        <v>113</v>
      </c>
      <c r="O949">
        <v>-1</v>
      </c>
    </row>
    <row r="950" spans="1:15" x14ac:dyDescent="0.2">
      <c r="A950">
        <v>948</v>
      </c>
      <c r="B950" t="s">
        <v>247</v>
      </c>
      <c r="C950" t="s">
        <v>2381</v>
      </c>
      <c r="D950" t="s">
        <v>2382</v>
      </c>
      <c r="E950">
        <v>3.9</v>
      </c>
      <c r="F950" t="s">
        <v>2383</v>
      </c>
      <c r="G950" t="s">
        <v>96</v>
      </c>
      <c r="H950" t="s">
        <v>96</v>
      </c>
      <c r="I950" t="s">
        <v>64</v>
      </c>
      <c r="J950">
        <v>2011</v>
      </c>
      <c r="K950" t="s">
        <v>21</v>
      </c>
      <c r="L950" t="s">
        <v>90</v>
      </c>
      <c r="M950" t="s">
        <v>91</v>
      </c>
      <c r="N950" t="s">
        <v>41</v>
      </c>
      <c r="O950" t="s">
        <v>2384</v>
      </c>
    </row>
    <row r="951" spans="1:15" x14ac:dyDescent="0.2">
      <c r="A951">
        <v>949</v>
      </c>
      <c r="B951" t="s">
        <v>2101</v>
      </c>
      <c r="C951" t="s">
        <v>2102</v>
      </c>
      <c r="D951" t="s">
        <v>2103</v>
      </c>
      <c r="E951">
        <v>3.6</v>
      </c>
      <c r="F951" t="s">
        <v>2104</v>
      </c>
      <c r="G951" t="s">
        <v>2105</v>
      </c>
      <c r="H951" t="s">
        <v>1639</v>
      </c>
      <c r="I951" t="s">
        <v>30</v>
      </c>
      <c r="J951">
        <v>2017</v>
      </c>
      <c r="K951" t="s">
        <v>65</v>
      </c>
      <c r="L951" t="s">
        <v>124</v>
      </c>
      <c r="M951" t="s">
        <v>124</v>
      </c>
      <c r="N951" t="s">
        <v>34</v>
      </c>
      <c r="O951" t="s">
        <v>2106</v>
      </c>
    </row>
    <row r="952" spans="1:15" x14ac:dyDescent="0.2">
      <c r="A952">
        <v>950</v>
      </c>
      <c r="B952" t="s">
        <v>2110</v>
      </c>
      <c r="C952" t="s">
        <v>2111</v>
      </c>
      <c r="D952" t="s">
        <v>2112</v>
      </c>
      <c r="E952">
        <v>3.9</v>
      </c>
      <c r="F952" t="s">
        <v>2047</v>
      </c>
      <c r="G952" t="s">
        <v>122</v>
      </c>
      <c r="H952" t="s">
        <v>2048</v>
      </c>
      <c r="I952" t="s">
        <v>30</v>
      </c>
      <c r="J952">
        <v>1830</v>
      </c>
      <c r="K952" t="s">
        <v>65</v>
      </c>
      <c r="L952" t="s">
        <v>124</v>
      </c>
      <c r="M952" t="s">
        <v>124</v>
      </c>
      <c r="N952" t="s">
        <v>113</v>
      </c>
      <c r="O952" t="s">
        <v>2049</v>
      </c>
    </row>
    <row r="953" spans="1:15" x14ac:dyDescent="0.2">
      <c r="A953">
        <v>951</v>
      </c>
      <c r="B953" t="s">
        <v>668</v>
      </c>
      <c r="C953" t="s">
        <v>2113</v>
      </c>
      <c r="D953" t="s">
        <v>2114</v>
      </c>
      <c r="E953">
        <v>4.4000000000000004</v>
      </c>
      <c r="F953" t="s">
        <v>1180</v>
      </c>
      <c r="G953" t="s">
        <v>1181</v>
      </c>
      <c r="H953" t="s">
        <v>96</v>
      </c>
      <c r="I953" t="s">
        <v>46</v>
      </c>
      <c r="J953">
        <v>2006</v>
      </c>
      <c r="K953" t="s">
        <v>65</v>
      </c>
      <c r="L953" t="s">
        <v>90</v>
      </c>
      <c r="M953" t="s">
        <v>91</v>
      </c>
      <c r="N953" t="s">
        <v>41</v>
      </c>
      <c r="O953" t="s">
        <v>1182</v>
      </c>
    </row>
    <row r="954" spans="1:15" x14ac:dyDescent="0.2">
      <c r="A954">
        <v>952</v>
      </c>
      <c r="B954" t="s">
        <v>1602</v>
      </c>
      <c r="C954" t="s">
        <v>1603</v>
      </c>
      <c r="D954" t="s">
        <v>1604</v>
      </c>
      <c r="E954">
        <v>2.6</v>
      </c>
      <c r="F954" t="s">
        <v>789</v>
      </c>
      <c r="G954" t="s">
        <v>443</v>
      </c>
      <c r="H954" t="s">
        <v>443</v>
      </c>
      <c r="I954" t="s">
        <v>20</v>
      </c>
      <c r="J954">
        <v>1984</v>
      </c>
      <c r="K954" t="s">
        <v>790</v>
      </c>
      <c r="L954" t="s">
        <v>791</v>
      </c>
      <c r="M954" t="s">
        <v>581</v>
      </c>
      <c r="N954" t="s">
        <v>58</v>
      </c>
      <c r="O954">
        <v>-1</v>
      </c>
    </row>
    <row r="955" spans="1:15" x14ac:dyDescent="0.2">
      <c r="A955">
        <v>953</v>
      </c>
      <c r="B955" t="s">
        <v>1035</v>
      </c>
      <c r="C955" t="s">
        <v>2119</v>
      </c>
      <c r="D955" t="s">
        <v>2120</v>
      </c>
      <c r="E955">
        <v>3.2</v>
      </c>
      <c r="F955" t="s">
        <v>408</v>
      </c>
      <c r="G955" t="s">
        <v>2121</v>
      </c>
      <c r="H955" t="s">
        <v>410</v>
      </c>
      <c r="I955" t="s">
        <v>263</v>
      </c>
      <c r="J955">
        <v>-1</v>
      </c>
      <c r="K955" t="s">
        <v>21</v>
      </c>
      <c r="L955" t="s">
        <v>320</v>
      </c>
      <c r="M955" t="s">
        <v>40</v>
      </c>
      <c r="N955" t="s">
        <v>411</v>
      </c>
      <c r="O955">
        <v>-1</v>
      </c>
    </row>
    <row r="956" spans="1:15" x14ac:dyDescent="0.2">
      <c r="A956">
        <v>954</v>
      </c>
      <c r="B956" t="s">
        <v>247</v>
      </c>
      <c r="C956">
        <v>-1</v>
      </c>
      <c r="D956" t="s">
        <v>1605</v>
      </c>
      <c r="E956">
        <v>4.8</v>
      </c>
      <c r="F956" t="s">
        <v>1606</v>
      </c>
      <c r="G956" t="s">
        <v>953</v>
      </c>
      <c r="H956" t="s">
        <v>1191</v>
      </c>
      <c r="I956" t="s">
        <v>64</v>
      </c>
      <c r="J956">
        <v>2015</v>
      </c>
      <c r="K956" t="s">
        <v>21</v>
      </c>
      <c r="L956" t="s">
        <v>230</v>
      </c>
      <c r="M956" t="s">
        <v>91</v>
      </c>
      <c r="N956" t="s">
        <v>80</v>
      </c>
      <c r="O956" t="s">
        <v>1607</v>
      </c>
    </row>
    <row r="957" spans="1:15" x14ac:dyDescent="0.2">
      <c r="A957">
        <v>955</v>
      </c>
      <c r="B957" t="s">
        <v>2115</v>
      </c>
      <c r="C957" t="s">
        <v>2116</v>
      </c>
      <c r="D957" t="s">
        <v>2117</v>
      </c>
      <c r="E957">
        <v>3.6</v>
      </c>
      <c r="F957" t="s">
        <v>2118</v>
      </c>
      <c r="G957" t="s">
        <v>306</v>
      </c>
      <c r="H957" t="s">
        <v>483</v>
      </c>
      <c r="I957" t="s">
        <v>20</v>
      </c>
      <c r="J957">
        <v>1967</v>
      </c>
      <c r="K957" t="s">
        <v>154</v>
      </c>
      <c r="L957" t="s">
        <v>543</v>
      </c>
      <c r="M957" t="s">
        <v>47</v>
      </c>
      <c r="N957" t="s">
        <v>23</v>
      </c>
      <c r="O957">
        <v>-1</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0DC4-E72D-8E4C-B22E-4351E3CD90E8}">
  <dimension ref="A1:R743"/>
  <sheetViews>
    <sheetView topLeftCell="A507" zoomScaleNormal="100" workbookViewId="0">
      <selection activeCell="H8" sqref="H8"/>
    </sheetView>
  </sheetViews>
  <sheetFormatPr baseColWidth="10" defaultColWidth="8.83203125" defaultRowHeight="15" customHeight="1" x14ac:dyDescent="0.2"/>
  <cols>
    <col min="1" max="2" width="8.83203125" style="3"/>
    <col min="3" max="3" width="77.33203125" style="3" customWidth="1"/>
    <col min="4" max="4" width="17.1640625" style="29" bestFit="1" customWidth="1"/>
    <col min="5" max="5" width="16.83203125" style="30" customWidth="1"/>
    <col min="6" max="6" width="17.83203125" style="3" customWidth="1"/>
    <col min="7" max="7" width="13.5" style="3" customWidth="1"/>
    <col min="8" max="8" width="41.5" style="3" bestFit="1" customWidth="1"/>
    <col min="9" max="9" width="11.1640625" style="3" bestFit="1" customWidth="1"/>
    <col min="10" max="10" width="15.6640625" style="3" bestFit="1" customWidth="1"/>
    <col min="11" max="11" width="21" style="3" bestFit="1" customWidth="1"/>
    <col min="12" max="12" width="8.83203125" style="3"/>
    <col min="13" max="13" width="11" style="3" customWidth="1"/>
    <col min="14" max="14" width="24.83203125" style="3" customWidth="1"/>
    <col min="15" max="15" width="33.6640625" style="3" customWidth="1"/>
    <col min="16" max="16" width="29.1640625" style="3" customWidth="1"/>
    <col min="17" max="17" width="25.5" style="3" customWidth="1"/>
    <col min="18" max="18" width="57.6640625" style="3" customWidth="1"/>
    <col min="19" max="16384" width="8.83203125" style="3"/>
  </cols>
  <sheetData>
    <row r="1" spans="1:18" s="35" customFormat="1" ht="33" customHeight="1" x14ac:dyDescent="0.2">
      <c r="A1" s="36"/>
      <c r="B1" s="36" t="s">
        <v>2385</v>
      </c>
      <c r="C1" s="36" t="s">
        <v>0</v>
      </c>
      <c r="D1" s="37" t="s">
        <v>3490</v>
      </c>
      <c r="E1" s="37" t="s">
        <v>3491</v>
      </c>
      <c r="F1" s="37" t="s">
        <v>3492</v>
      </c>
      <c r="G1" s="36" t="s">
        <v>2407</v>
      </c>
      <c r="H1" s="37" t="s">
        <v>3489</v>
      </c>
      <c r="I1" s="36" t="s">
        <v>2822</v>
      </c>
      <c r="J1" s="36" t="s">
        <v>3138</v>
      </c>
      <c r="K1" s="36" t="s">
        <v>3148</v>
      </c>
      <c r="L1" s="36" t="s">
        <v>8</v>
      </c>
      <c r="M1" s="36" t="s">
        <v>3139</v>
      </c>
      <c r="N1" s="36" t="s">
        <v>3149</v>
      </c>
      <c r="O1" s="36" t="s">
        <v>10</v>
      </c>
      <c r="P1" s="36" t="s">
        <v>11</v>
      </c>
      <c r="Q1" s="36" t="s">
        <v>12</v>
      </c>
      <c r="R1" s="36" t="s">
        <v>13</v>
      </c>
    </row>
    <row r="2" spans="1:18" ht="15" customHeight="1" x14ac:dyDescent="0.2">
      <c r="A2" s="16">
        <v>1</v>
      </c>
      <c r="B2" s="16">
        <v>823</v>
      </c>
      <c r="C2" s="16" t="s">
        <v>2270</v>
      </c>
      <c r="D2" s="31">
        <v>27</v>
      </c>
      <c r="E2" s="32" t="s">
        <v>2812</v>
      </c>
      <c r="F2" s="16">
        <f>SUM(D2,LEFT(TRIM(E2),2))</f>
        <v>74</v>
      </c>
      <c r="G2" s="16">
        <v>3.8</v>
      </c>
      <c r="H2" s="16" t="s">
        <v>3151</v>
      </c>
      <c r="I2" s="16" t="s">
        <v>2824</v>
      </c>
      <c r="J2" s="16" t="s">
        <v>2864</v>
      </c>
      <c r="K2" s="16" t="s">
        <v>56</v>
      </c>
      <c r="L2" s="16">
        <v>2008</v>
      </c>
      <c r="M2" s="16">
        <v>12</v>
      </c>
      <c r="N2" s="16" t="s">
        <v>21</v>
      </c>
      <c r="O2" s="16" t="s">
        <v>124</v>
      </c>
      <c r="P2" s="16" t="s">
        <v>124</v>
      </c>
      <c r="Q2" s="16" t="s">
        <v>179</v>
      </c>
      <c r="R2" s="16" t="s">
        <v>3144</v>
      </c>
    </row>
    <row r="3" spans="1:18" ht="15" customHeight="1" x14ac:dyDescent="0.2">
      <c r="A3" s="16">
        <v>2</v>
      </c>
      <c r="B3" s="16">
        <v>437</v>
      </c>
      <c r="C3" s="16" t="s">
        <v>1504</v>
      </c>
      <c r="D3" s="31">
        <v>24</v>
      </c>
      <c r="E3" s="33" t="s">
        <v>2813</v>
      </c>
      <c r="F3" s="16">
        <f>SUM(D3,LEFT(TRIM(E3),2))</f>
        <v>63</v>
      </c>
      <c r="G3" s="16">
        <v>3.7</v>
      </c>
      <c r="H3" s="16" t="s">
        <v>3152</v>
      </c>
      <c r="I3" s="16" t="s">
        <v>2826</v>
      </c>
      <c r="J3" s="16" t="s">
        <v>2882</v>
      </c>
      <c r="K3" s="16" t="s">
        <v>20</v>
      </c>
      <c r="L3" s="16">
        <v>1966</v>
      </c>
      <c r="M3" s="16">
        <v>54</v>
      </c>
      <c r="N3" s="16" t="s">
        <v>86</v>
      </c>
      <c r="O3" s="16" t="s">
        <v>32</v>
      </c>
      <c r="P3" s="16" t="s">
        <v>33</v>
      </c>
      <c r="Q3" s="16" t="s">
        <v>41</v>
      </c>
      <c r="R3" s="16" t="s">
        <v>3144</v>
      </c>
    </row>
    <row r="4" spans="1:18" ht="15" customHeight="1" x14ac:dyDescent="0.2">
      <c r="A4" s="16">
        <v>3</v>
      </c>
      <c r="B4" s="16">
        <v>652</v>
      </c>
      <c r="C4" s="16" t="s">
        <v>1504</v>
      </c>
      <c r="D4" s="31">
        <v>24</v>
      </c>
      <c r="E4" s="33" t="s">
        <v>2813</v>
      </c>
      <c r="F4" s="16">
        <f>SUM(D4,LEFT(TRIM(E4),2))</f>
        <v>63</v>
      </c>
      <c r="G4" s="16">
        <v>3.7</v>
      </c>
      <c r="H4" s="16" t="s">
        <v>3152</v>
      </c>
      <c r="I4" s="16" t="s">
        <v>2826</v>
      </c>
      <c r="J4" s="16" t="s">
        <v>2882</v>
      </c>
      <c r="K4" s="16" t="s">
        <v>20</v>
      </c>
      <c r="L4" s="16">
        <v>1966</v>
      </c>
      <c r="M4" s="16">
        <v>54</v>
      </c>
      <c r="N4" s="16" t="s">
        <v>86</v>
      </c>
      <c r="O4" s="16" t="s">
        <v>32</v>
      </c>
      <c r="P4" s="16" t="s">
        <v>33</v>
      </c>
      <c r="Q4" s="16" t="s">
        <v>41</v>
      </c>
      <c r="R4" s="16" t="s">
        <v>3144</v>
      </c>
    </row>
    <row r="5" spans="1:18" ht="15" customHeight="1" x14ac:dyDescent="0.2">
      <c r="A5" s="16">
        <v>4</v>
      </c>
      <c r="B5" s="16">
        <v>875</v>
      </c>
      <c r="C5" s="16" t="s">
        <v>1504</v>
      </c>
      <c r="D5" s="31">
        <v>24</v>
      </c>
      <c r="E5" s="33" t="s">
        <v>2813</v>
      </c>
      <c r="F5" s="16">
        <f>SUM(D5,LEFT(TRIM(E5),2))</f>
        <v>63</v>
      </c>
      <c r="G5" s="16">
        <v>3.7</v>
      </c>
      <c r="H5" s="16" t="s">
        <v>3152</v>
      </c>
      <c r="I5" s="16" t="s">
        <v>2828</v>
      </c>
      <c r="J5" s="16" t="s">
        <v>2882</v>
      </c>
      <c r="K5" s="16" t="s">
        <v>20</v>
      </c>
      <c r="L5" s="16">
        <v>1966</v>
      </c>
      <c r="M5" s="16">
        <v>54</v>
      </c>
      <c r="N5" s="16" t="s">
        <v>86</v>
      </c>
      <c r="O5" s="16" t="s">
        <v>32</v>
      </c>
      <c r="P5" s="16" t="s">
        <v>33</v>
      </c>
      <c r="Q5" s="16" t="s">
        <v>41</v>
      </c>
      <c r="R5" s="16" t="s">
        <v>3144</v>
      </c>
    </row>
    <row r="6" spans="1:18" ht="15" customHeight="1" x14ac:dyDescent="0.2">
      <c r="A6" s="16">
        <v>5</v>
      </c>
      <c r="B6" s="16">
        <v>247</v>
      </c>
      <c r="C6" s="16" t="s">
        <v>1078</v>
      </c>
      <c r="D6" s="31">
        <v>21</v>
      </c>
      <c r="E6" s="33" t="s">
        <v>2814</v>
      </c>
      <c r="F6" s="16">
        <f>SUM(D6,LEFT(TRIM(E6),2))</f>
        <v>55</v>
      </c>
      <c r="G6" s="16">
        <v>3.6</v>
      </c>
      <c r="H6" s="16" t="s">
        <v>3153</v>
      </c>
      <c r="I6" s="16" t="s">
        <v>2826</v>
      </c>
      <c r="J6" s="16" t="s">
        <v>2846</v>
      </c>
      <c r="K6" s="16" t="s">
        <v>46</v>
      </c>
      <c r="L6" s="16">
        <v>1935</v>
      </c>
      <c r="M6" s="16">
        <v>85</v>
      </c>
      <c r="N6" s="16" t="s">
        <v>154</v>
      </c>
      <c r="O6" s="16" t="s">
        <v>32</v>
      </c>
      <c r="P6" s="16" t="s">
        <v>33</v>
      </c>
      <c r="Q6" s="16" t="s">
        <v>41</v>
      </c>
      <c r="R6" s="16" t="s">
        <v>3144</v>
      </c>
    </row>
    <row r="7" spans="1:18" ht="15" customHeight="1" x14ac:dyDescent="0.2">
      <c r="A7" s="16">
        <v>6</v>
      </c>
      <c r="B7" s="16">
        <v>456</v>
      </c>
      <c r="C7" s="16" t="s">
        <v>1078</v>
      </c>
      <c r="D7" s="31">
        <v>21</v>
      </c>
      <c r="E7" s="33" t="s">
        <v>2814</v>
      </c>
      <c r="F7" s="16">
        <f>SUM(D7,LEFT(TRIM(E7),2))</f>
        <v>55</v>
      </c>
      <c r="G7" s="16">
        <v>3.6</v>
      </c>
      <c r="H7" s="16" t="s">
        <v>3153</v>
      </c>
      <c r="I7" s="16" t="s">
        <v>2831</v>
      </c>
      <c r="J7" s="16" t="s">
        <v>2846</v>
      </c>
      <c r="K7" s="16" t="s">
        <v>46</v>
      </c>
      <c r="L7" s="16">
        <v>1935</v>
      </c>
      <c r="M7" s="16">
        <v>85</v>
      </c>
      <c r="N7" s="16" t="s">
        <v>154</v>
      </c>
      <c r="O7" s="16" t="s">
        <v>32</v>
      </c>
      <c r="P7" s="16" t="s">
        <v>33</v>
      </c>
      <c r="Q7" s="16" t="s">
        <v>41</v>
      </c>
      <c r="R7" s="16" t="s">
        <v>3144</v>
      </c>
    </row>
    <row r="8" spans="1:18" ht="15" customHeight="1" x14ac:dyDescent="0.2">
      <c r="A8" s="16">
        <v>7</v>
      </c>
      <c r="B8" s="16">
        <v>682</v>
      </c>
      <c r="C8" s="16" t="s">
        <v>1078</v>
      </c>
      <c r="D8" s="31">
        <v>21</v>
      </c>
      <c r="E8" s="33" t="s">
        <v>2814</v>
      </c>
      <c r="F8" s="16">
        <f>SUM(D8,LEFT(TRIM(E8),2))</f>
        <v>55</v>
      </c>
      <c r="G8" s="16">
        <v>3.6</v>
      </c>
      <c r="H8" s="16" t="s">
        <v>3153</v>
      </c>
      <c r="I8" s="16" t="s">
        <v>2826</v>
      </c>
      <c r="J8" s="16" t="s">
        <v>2846</v>
      </c>
      <c r="K8" s="16" t="s">
        <v>46</v>
      </c>
      <c r="L8" s="16">
        <v>1935</v>
      </c>
      <c r="M8" s="16">
        <v>85</v>
      </c>
      <c r="N8" s="16" t="s">
        <v>154</v>
      </c>
      <c r="O8" s="16" t="s">
        <v>32</v>
      </c>
      <c r="P8" s="16" t="s">
        <v>33</v>
      </c>
      <c r="Q8" s="16" t="s">
        <v>41</v>
      </c>
      <c r="R8" s="16" t="s">
        <v>3144</v>
      </c>
    </row>
    <row r="9" spans="1:18" ht="15" customHeight="1" x14ac:dyDescent="0.2">
      <c r="A9" s="16">
        <v>8</v>
      </c>
      <c r="B9" s="16">
        <v>919</v>
      </c>
      <c r="C9" s="16" t="s">
        <v>1078</v>
      </c>
      <c r="D9" s="31">
        <v>21</v>
      </c>
      <c r="E9" s="33" t="s">
        <v>2814</v>
      </c>
      <c r="F9" s="16">
        <f>SUM(D9,LEFT(TRIM(E9),2))</f>
        <v>55</v>
      </c>
      <c r="G9" s="16">
        <v>3.6</v>
      </c>
      <c r="H9" s="16" t="s">
        <v>3153</v>
      </c>
      <c r="I9" s="16" t="s">
        <v>2828</v>
      </c>
      <c r="J9" s="16" t="s">
        <v>2846</v>
      </c>
      <c r="K9" s="16" t="s">
        <v>46</v>
      </c>
      <c r="L9" s="16">
        <v>1935</v>
      </c>
      <c r="M9" s="16">
        <v>85</v>
      </c>
      <c r="N9" s="16" t="s">
        <v>154</v>
      </c>
      <c r="O9" s="16" t="s">
        <v>32</v>
      </c>
      <c r="P9" s="16" t="s">
        <v>33</v>
      </c>
      <c r="Q9" s="16" t="s">
        <v>41</v>
      </c>
      <c r="R9" s="16" t="s">
        <v>3144</v>
      </c>
    </row>
    <row r="10" spans="1:18" ht="15" customHeight="1" x14ac:dyDescent="0.2">
      <c r="A10" s="16">
        <v>9</v>
      </c>
      <c r="B10" s="16">
        <v>209</v>
      </c>
      <c r="C10" s="16" t="s">
        <v>931</v>
      </c>
      <c r="D10" s="31">
        <v>21</v>
      </c>
      <c r="E10" s="33" t="s">
        <v>2814</v>
      </c>
      <c r="F10" s="16">
        <f>SUM(D10,LEFT(TRIM(E10),2))</f>
        <v>55</v>
      </c>
      <c r="G10" s="16">
        <v>3.6</v>
      </c>
      <c r="H10" s="16" t="s">
        <v>3153</v>
      </c>
      <c r="I10" s="16" t="s">
        <v>2826</v>
      </c>
      <c r="J10" s="16" t="s">
        <v>2846</v>
      </c>
      <c r="K10" s="16" t="s">
        <v>46</v>
      </c>
      <c r="L10" s="16">
        <v>1935</v>
      </c>
      <c r="M10" s="16">
        <v>85</v>
      </c>
      <c r="N10" s="16" t="s">
        <v>154</v>
      </c>
      <c r="O10" s="16" t="s">
        <v>32</v>
      </c>
      <c r="P10" s="16" t="s">
        <v>33</v>
      </c>
      <c r="Q10" s="16" t="s">
        <v>41</v>
      </c>
      <c r="R10" s="16" t="s">
        <v>3144</v>
      </c>
    </row>
    <row r="11" spans="1:18" ht="15" customHeight="1" x14ac:dyDescent="0.2">
      <c r="A11" s="16">
        <v>10</v>
      </c>
      <c r="B11" s="16">
        <v>337</v>
      </c>
      <c r="C11" s="16" t="s">
        <v>931</v>
      </c>
      <c r="D11" s="31">
        <v>21</v>
      </c>
      <c r="E11" s="33" t="s">
        <v>2814</v>
      </c>
      <c r="F11" s="16">
        <f>SUM(D11,LEFT(TRIM(E11),2))</f>
        <v>55</v>
      </c>
      <c r="G11" s="16">
        <v>3.6</v>
      </c>
      <c r="H11" s="16" t="s">
        <v>3153</v>
      </c>
      <c r="I11" s="16" t="s">
        <v>2831</v>
      </c>
      <c r="J11" s="16" t="s">
        <v>2846</v>
      </c>
      <c r="K11" s="16" t="s">
        <v>46</v>
      </c>
      <c r="L11" s="16">
        <v>1935</v>
      </c>
      <c r="M11" s="16">
        <v>85</v>
      </c>
      <c r="N11" s="16" t="s">
        <v>154</v>
      </c>
      <c r="O11" s="16" t="s">
        <v>32</v>
      </c>
      <c r="P11" s="16" t="s">
        <v>33</v>
      </c>
      <c r="Q11" s="16" t="s">
        <v>41</v>
      </c>
      <c r="R11" s="16" t="s">
        <v>3144</v>
      </c>
    </row>
    <row r="12" spans="1:18" ht="15" customHeight="1" x14ac:dyDescent="0.2">
      <c r="A12" s="16">
        <v>11</v>
      </c>
      <c r="B12" s="16">
        <v>522</v>
      </c>
      <c r="C12" s="16" t="s">
        <v>1764</v>
      </c>
      <c r="D12" s="31">
        <v>21</v>
      </c>
      <c r="E12" s="33" t="s">
        <v>2815</v>
      </c>
      <c r="F12" s="16">
        <f>SUM(D12,LEFT(TRIM(E12),2))</f>
        <v>50</v>
      </c>
      <c r="G12" s="16">
        <v>3.2</v>
      </c>
      <c r="H12" s="16" t="s">
        <v>3154</v>
      </c>
      <c r="I12" s="16" t="s">
        <v>2826</v>
      </c>
      <c r="J12" s="16" t="s">
        <v>2882</v>
      </c>
      <c r="K12" s="16" t="s">
        <v>30</v>
      </c>
      <c r="L12" s="16">
        <v>1996</v>
      </c>
      <c r="M12" s="16">
        <v>24</v>
      </c>
      <c r="N12" s="16" t="s">
        <v>154</v>
      </c>
      <c r="O12" s="16" t="s">
        <v>32</v>
      </c>
      <c r="P12" s="16" t="s">
        <v>33</v>
      </c>
      <c r="Q12" s="16" t="s">
        <v>113</v>
      </c>
      <c r="R12" s="16" t="s">
        <v>1769</v>
      </c>
    </row>
    <row r="13" spans="1:18" ht="15" customHeight="1" x14ac:dyDescent="0.2">
      <c r="A13" s="16">
        <v>12</v>
      </c>
      <c r="B13" s="16">
        <v>786</v>
      </c>
      <c r="C13" s="16" t="s">
        <v>1764</v>
      </c>
      <c r="D13" s="31">
        <v>21</v>
      </c>
      <c r="E13" s="33" t="s">
        <v>2815</v>
      </c>
      <c r="F13" s="16">
        <f>SUM(D13,LEFT(TRIM(E13),2))</f>
        <v>50</v>
      </c>
      <c r="G13" s="16">
        <v>3.2</v>
      </c>
      <c r="H13" s="16" t="s">
        <v>3154</v>
      </c>
      <c r="I13" s="16" t="s">
        <v>2837</v>
      </c>
      <c r="J13" s="16" t="s">
        <v>2882</v>
      </c>
      <c r="K13" s="16" t="s">
        <v>30</v>
      </c>
      <c r="L13" s="16">
        <v>1996</v>
      </c>
      <c r="M13" s="16">
        <v>24</v>
      </c>
      <c r="N13" s="16" t="s">
        <v>154</v>
      </c>
      <c r="O13" s="16" t="s">
        <v>32</v>
      </c>
      <c r="P13" s="16" t="s">
        <v>33</v>
      </c>
      <c r="Q13" s="16" t="s">
        <v>113</v>
      </c>
      <c r="R13" s="16" t="s">
        <v>1769</v>
      </c>
    </row>
    <row r="14" spans="1:18" ht="15" customHeight="1" x14ac:dyDescent="0.2">
      <c r="A14" s="16">
        <v>13</v>
      </c>
      <c r="B14" s="16">
        <v>464</v>
      </c>
      <c r="C14" s="16" t="s">
        <v>1566</v>
      </c>
      <c r="D14" s="31">
        <v>25</v>
      </c>
      <c r="E14" s="33" t="s">
        <v>2816</v>
      </c>
      <c r="F14" s="16">
        <f>SUM(D14,LEFT(TRIM(E14),2))</f>
        <v>53</v>
      </c>
      <c r="G14" s="16">
        <v>3.3</v>
      </c>
      <c r="H14" s="16" t="s">
        <v>3155</v>
      </c>
      <c r="I14" s="16" t="s">
        <v>2839</v>
      </c>
      <c r="J14" s="16" t="s">
        <v>2864</v>
      </c>
      <c r="K14" s="16" t="s">
        <v>263</v>
      </c>
      <c r="L14" s="16">
        <v>1976</v>
      </c>
      <c r="M14" s="16">
        <v>44</v>
      </c>
      <c r="N14" s="16" t="s">
        <v>21</v>
      </c>
      <c r="O14" s="16" t="s">
        <v>1396</v>
      </c>
      <c r="P14" s="16" t="s">
        <v>1397</v>
      </c>
      <c r="Q14" s="16" t="s">
        <v>58</v>
      </c>
      <c r="R14" s="16" t="s">
        <v>3144</v>
      </c>
    </row>
    <row r="15" spans="1:18" ht="15" customHeight="1" x14ac:dyDescent="0.2">
      <c r="A15" s="16">
        <v>14</v>
      </c>
      <c r="B15" s="16">
        <v>694</v>
      </c>
      <c r="C15" s="16" t="s">
        <v>1566</v>
      </c>
      <c r="D15" s="31">
        <v>25</v>
      </c>
      <c r="E15" s="33" t="s">
        <v>2816</v>
      </c>
      <c r="F15" s="16">
        <f>SUM(D15,LEFT(TRIM(E15),2))</f>
        <v>53</v>
      </c>
      <c r="G15" s="16">
        <v>3.3</v>
      </c>
      <c r="H15" s="16" t="s">
        <v>3155</v>
      </c>
      <c r="I15" s="16" t="s">
        <v>2841</v>
      </c>
      <c r="J15" s="16" t="s">
        <v>2864</v>
      </c>
      <c r="K15" s="16" t="s">
        <v>263</v>
      </c>
      <c r="L15" s="16">
        <v>1976</v>
      </c>
      <c r="M15" s="16">
        <v>44</v>
      </c>
      <c r="N15" s="16" t="s">
        <v>21</v>
      </c>
      <c r="O15" s="16" t="s">
        <v>1396</v>
      </c>
      <c r="P15" s="16" t="s">
        <v>1397</v>
      </c>
      <c r="Q15" s="16" t="s">
        <v>58</v>
      </c>
      <c r="R15" s="16" t="s">
        <v>3144</v>
      </c>
    </row>
    <row r="16" spans="1:18" ht="15" customHeight="1" x14ac:dyDescent="0.2">
      <c r="A16" s="16">
        <v>15</v>
      </c>
      <c r="B16" s="16">
        <v>936</v>
      </c>
      <c r="C16" s="16" t="s">
        <v>1566</v>
      </c>
      <c r="D16" s="31">
        <v>25</v>
      </c>
      <c r="E16" s="33" t="s">
        <v>2816</v>
      </c>
      <c r="F16" s="16">
        <f>SUM(D16,LEFT(TRIM(E16),2))</f>
        <v>53</v>
      </c>
      <c r="G16" s="16">
        <v>3.3</v>
      </c>
      <c r="H16" s="16" t="s">
        <v>3155</v>
      </c>
      <c r="I16" s="16" t="s">
        <v>2826</v>
      </c>
      <c r="J16" s="16" t="s">
        <v>2864</v>
      </c>
      <c r="K16" s="16" t="s">
        <v>263</v>
      </c>
      <c r="L16" s="16">
        <v>1976</v>
      </c>
      <c r="M16" s="16">
        <v>44</v>
      </c>
      <c r="N16" s="16" t="s">
        <v>21</v>
      </c>
      <c r="O16" s="16" t="s">
        <v>1396</v>
      </c>
      <c r="P16" s="16" t="s">
        <v>1397</v>
      </c>
      <c r="Q16" s="16" t="s">
        <v>58</v>
      </c>
      <c r="R16" s="16" t="s">
        <v>3144</v>
      </c>
    </row>
    <row r="17" spans="1:18" ht="15" customHeight="1" x14ac:dyDescent="0.2">
      <c r="A17" s="16">
        <v>16</v>
      </c>
      <c r="B17" s="16">
        <v>257</v>
      </c>
      <c r="C17" s="16" t="s">
        <v>1111</v>
      </c>
      <c r="D17" s="31">
        <v>15</v>
      </c>
      <c r="E17" s="33" t="s">
        <v>2817</v>
      </c>
      <c r="F17" s="16">
        <f>SUM(D17,LEFT(TRIM(E17),2))</f>
        <v>40</v>
      </c>
      <c r="G17" s="16">
        <v>3.4</v>
      </c>
      <c r="H17" s="16" t="s">
        <v>3156</v>
      </c>
      <c r="I17" s="16" t="s">
        <v>2844</v>
      </c>
      <c r="J17" s="16" t="s">
        <v>2911</v>
      </c>
      <c r="K17" s="16" t="s">
        <v>30</v>
      </c>
      <c r="L17" s="16">
        <v>1930</v>
      </c>
      <c r="M17" s="16">
        <v>90</v>
      </c>
      <c r="N17" s="16" t="s">
        <v>47</v>
      </c>
      <c r="O17" s="16" t="s">
        <v>543</v>
      </c>
      <c r="P17" s="16" t="s">
        <v>47</v>
      </c>
      <c r="Q17" s="16" t="s">
        <v>58</v>
      </c>
      <c r="R17" s="16" t="s">
        <v>3144</v>
      </c>
    </row>
    <row r="18" spans="1:18" ht="15" customHeight="1" x14ac:dyDescent="0.2">
      <c r="A18" s="16">
        <v>17</v>
      </c>
      <c r="B18" s="16">
        <v>240</v>
      </c>
      <c r="C18" s="16" t="s">
        <v>1045</v>
      </c>
      <c r="D18" s="31">
        <v>18</v>
      </c>
      <c r="E18" s="34" t="s">
        <v>2817</v>
      </c>
      <c r="F18" s="16">
        <f>SUM(D18,LEFT(TRIM(E18),2))</f>
        <v>43</v>
      </c>
      <c r="G18" s="16">
        <v>4</v>
      </c>
      <c r="H18" s="16" t="s">
        <v>3157</v>
      </c>
      <c r="I18" s="16" t="s">
        <v>2846</v>
      </c>
      <c r="J18" s="16" t="s">
        <v>2831</v>
      </c>
      <c r="K18" s="16" t="s">
        <v>46</v>
      </c>
      <c r="L18" s="16">
        <v>1977</v>
      </c>
      <c r="M18" s="16">
        <v>43</v>
      </c>
      <c r="N18" s="16" t="s">
        <v>86</v>
      </c>
      <c r="O18" s="16" t="s">
        <v>32</v>
      </c>
      <c r="P18" s="16" t="s">
        <v>33</v>
      </c>
      <c r="Q18" s="16" t="s">
        <v>23</v>
      </c>
      <c r="R18" s="16" t="s">
        <v>3144</v>
      </c>
    </row>
    <row r="19" spans="1:18" ht="15" customHeight="1" x14ac:dyDescent="0.2">
      <c r="A19" s="16">
        <v>18</v>
      </c>
      <c r="B19" s="16">
        <v>427</v>
      </c>
      <c r="C19" s="16" t="s">
        <v>1045</v>
      </c>
      <c r="D19" s="31">
        <v>18</v>
      </c>
      <c r="E19" s="33" t="s">
        <v>2817</v>
      </c>
      <c r="F19" s="16">
        <f>SUM(D19,LEFT(TRIM(E19),2))</f>
        <v>43</v>
      </c>
      <c r="G19" s="16">
        <v>4</v>
      </c>
      <c r="H19" s="16" t="s">
        <v>3157</v>
      </c>
      <c r="I19" s="16" t="s">
        <v>2848</v>
      </c>
      <c r="J19" s="16" t="s">
        <v>2831</v>
      </c>
      <c r="K19" s="16" t="s">
        <v>46</v>
      </c>
      <c r="L19" s="16">
        <v>1977</v>
      </c>
      <c r="M19" s="16">
        <v>43</v>
      </c>
      <c r="N19" s="16" t="s">
        <v>86</v>
      </c>
      <c r="O19" s="16" t="s">
        <v>32</v>
      </c>
      <c r="P19" s="16" t="s">
        <v>33</v>
      </c>
      <c r="Q19" s="16" t="s">
        <v>23</v>
      </c>
      <c r="R19" s="16" t="s">
        <v>3144</v>
      </c>
    </row>
    <row r="20" spans="1:18" ht="15" customHeight="1" x14ac:dyDescent="0.2">
      <c r="A20" s="16">
        <v>19</v>
      </c>
      <c r="B20" s="16">
        <v>632</v>
      </c>
      <c r="C20" s="16" t="s">
        <v>1045</v>
      </c>
      <c r="D20" s="31">
        <v>18</v>
      </c>
      <c r="E20" s="33" t="s">
        <v>2817</v>
      </c>
      <c r="F20" s="16">
        <f>SUM(D20,LEFT(TRIM(E20),2))</f>
        <v>43</v>
      </c>
      <c r="G20" s="16">
        <v>4</v>
      </c>
      <c r="H20" s="16" t="s">
        <v>3157</v>
      </c>
      <c r="I20" s="16" t="s">
        <v>2824</v>
      </c>
      <c r="J20" s="16" t="s">
        <v>2831</v>
      </c>
      <c r="K20" s="16" t="s">
        <v>46</v>
      </c>
      <c r="L20" s="16">
        <v>1977</v>
      </c>
      <c r="M20" s="16">
        <v>43</v>
      </c>
      <c r="N20" s="16" t="s">
        <v>86</v>
      </c>
      <c r="O20" s="16" t="s">
        <v>32</v>
      </c>
      <c r="P20" s="16" t="s">
        <v>33</v>
      </c>
      <c r="Q20" s="16" t="s">
        <v>23</v>
      </c>
      <c r="R20" s="16" t="s">
        <v>3144</v>
      </c>
    </row>
    <row r="21" spans="1:18" ht="15" customHeight="1" x14ac:dyDescent="0.2">
      <c r="A21" s="16">
        <v>20</v>
      </c>
      <c r="B21" s="16">
        <v>854</v>
      </c>
      <c r="C21" s="16" t="s">
        <v>1045</v>
      </c>
      <c r="D21" s="31">
        <v>18</v>
      </c>
      <c r="E21" s="33" t="s">
        <v>2817</v>
      </c>
      <c r="F21" s="16">
        <f>SUM(D21,LEFT(TRIM(E21),2))</f>
        <v>43</v>
      </c>
      <c r="G21" s="16">
        <v>4</v>
      </c>
      <c r="H21" s="16" t="s">
        <v>3157</v>
      </c>
      <c r="I21" s="16" t="s">
        <v>2850</v>
      </c>
      <c r="J21" s="16" t="s">
        <v>2831</v>
      </c>
      <c r="K21" s="16" t="s">
        <v>46</v>
      </c>
      <c r="L21" s="16">
        <v>1977</v>
      </c>
      <c r="M21" s="16">
        <v>43</v>
      </c>
      <c r="N21" s="16" t="s">
        <v>86</v>
      </c>
      <c r="O21" s="16" t="s">
        <v>32</v>
      </c>
      <c r="P21" s="16" t="s">
        <v>33</v>
      </c>
      <c r="Q21" s="16" t="s">
        <v>23</v>
      </c>
      <c r="R21" s="16" t="s">
        <v>3144</v>
      </c>
    </row>
    <row r="22" spans="1:18" ht="15" customHeight="1" x14ac:dyDescent="0.2">
      <c r="A22" s="16">
        <v>21</v>
      </c>
      <c r="B22" s="16">
        <v>197</v>
      </c>
      <c r="C22" s="16" t="s">
        <v>882</v>
      </c>
      <c r="D22" s="31">
        <v>17</v>
      </c>
      <c r="E22" s="33" t="s">
        <v>2818</v>
      </c>
      <c r="F22" s="16">
        <f>SUM(D22,LEFT(TRIM(E22),2))</f>
        <v>41</v>
      </c>
      <c r="G22" s="16">
        <v>3.6</v>
      </c>
      <c r="H22" s="16" t="s">
        <v>3158</v>
      </c>
      <c r="I22" s="16" t="s">
        <v>2837</v>
      </c>
      <c r="J22" s="16" t="s">
        <v>2839</v>
      </c>
      <c r="K22" s="16" t="s">
        <v>104</v>
      </c>
      <c r="L22" s="16">
        <v>2017</v>
      </c>
      <c r="M22" s="16">
        <v>3</v>
      </c>
      <c r="N22" s="16" t="s">
        <v>154</v>
      </c>
      <c r="O22" s="16" t="s">
        <v>32</v>
      </c>
      <c r="P22" s="16" t="s">
        <v>33</v>
      </c>
      <c r="Q22" s="16" t="s">
        <v>58</v>
      </c>
      <c r="R22" s="16" t="s">
        <v>3144</v>
      </c>
    </row>
    <row r="23" spans="1:18" ht="15" customHeight="1" x14ac:dyDescent="0.2">
      <c r="A23" s="16">
        <v>22</v>
      </c>
      <c r="B23" s="16">
        <v>307</v>
      </c>
      <c r="C23" s="16" t="s">
        <v>882</v>
      </c>
      <c r="D23" s="31">
        <v>17</v>
      </c>
      <c r="E23" s="33" t="s">
        <v>2818</v>
      </c>
      <c r="F23" s="16">
        <f>SUM(D23,LEFT(TRIM(E23),2))</f>
        <v>41</v>
      </c>
      <c r="G23" s="16">
        <v>3.6</v>
      </c>
      <c r="H23" s="16" t="s">
        <v>3158</v>
      </c>
      <c r="I23" s="16" t="s">
        <v>3144</v>
      </c>
      <c r="J23" s="16" t="s">
        <v>2839</v>
      </c>
      <c r="K23" s="16" t="s">
        <v>104</v>
      </c>
      <c r="L23" s="16">
        <v>2017</v>
      </c>
      <c r="M23" s="16">
        <v>3</v>
      </c>
      <c r="N23" s="16" t="s">
        <v>154</v>
      </c>
      <c r="O23" s="16" t="s">
        <v>32</v>
      </c>
      <c r="P23" s="16" t="s">
        <v>33</v>
      </c>
      <c r="Q23" s="16" t="s">
        <v>58</v>
      </c>
      <c r="R23" s="16" t="s">
        <v>3144</v>
      </c>
    </row>
    <row r="24" spans="1:18" ht="15" customHeight="1" x14ac:dyDescent="0.2">
      <c r="A24" s="16">
        <v>23</v>
      </c>
      <c r="B24" s="16">
        <v>523</v>
      </c>
      <c r="C24" s="16" t="s">
        <v>1770</v>
      </c>
      <c r="D24" s="31">
        <v>10</v>
      </c>
      <c r="E24" s="33" t="s">
        <v>2819</v>
      </c>
      <c r="F24" s="16">
        <f>SUM(D24,LEFT(TRIM(E24),2))</f>
        <v>27</v>
      </c>
      <c r="G24" s="16">
        <v>2.7</v>
      </c>
      <c r="H24" s="16" t="s">
        <v>3159</v>
      </c>
      <c r="I24" s="16" t="s">
        <v>2837</v>
      </c>
      <c r="J24" s="16" t="s">
        <v>2841</v>
      </c>
      <c r="K24" s="16" t="s">
        <v>104</v>
      </c>
      <c r="L24" s="16">
        <v>2000</v>
      </c>
      <c r="M24" s="16">
        <v>20</v>
      </c>
      <c r="N24" s="16" t="s">
        <v>65</v>
      </c>
      <c r="O24" s="16" t="s">
        <v>374</v>
      </c>
      <c r="P24" s="16" t="s">
        <v>73</v>
      </c>
      <c r="Q24" s="16" t="s">
        <v>34</v>
      </c>
      <c r="R24" s="16" t="s">
        <v>3144</v>
      </c>
    </row>
    <row r="25" spans="1:18" ht="15" customHeight="1" x14ac:dyDescent="0.2">
      <c r="A25" s="16">
        <v>24</v>
      </c>
      <c r="B25" s="16">
        <v>787</v>
      </c>
      <c r="C25" s="16" t="s">
        <v>1770</v>
      </c>
      <c r="D25" s="31">
        <v>10</v>
      </c>
      <c r="E25" s="33" t="s">
        <v>2819</v>
      </c>
      <c r="F25" s="16">
        <f>SUM(D25,LEFT(TRIM(E25),2))</f>
        <v>27</v>
      </c>
      <c r="G25" s="16">
        <v>2.7</v>
      </c>
      <c r="H25" s="16" t="s">
        <v>3159</v>
      </c>
      <c r="I25" s="16" t="s">
        <v>2853</v>
      </c>
      <c r="J25" s="16" t="s">
        <v>2841</v>
      </c>
      <c r="K25" s="16" t="s">
        <v>104</v>
      </c>
      <c r="L25" s="16">
        <v>2000</v>
      </c>
      <c r="M25" s="16">
        <v>20</v>
      </c>
      <c r="N25" s="16" t="s">
        <v>65</v>
      </c>
      <c r="O25" s="16" t="s">
        <v>374</v>
      </c>
      <c r="P25" s="16" t="s">
        <v>73</v>
      </c>
      <c r="Q25" s="16" t="s">
        <v>34</v>
      </c>
      <c r="R25" s="16" t="s">
        <v>3144</v>
      </c>
    </row>
    <row r="26" spans="1:18" ht="15" customHeight="1" x14ac:dyDescent="0.2">
      <c r="A26" s="16">
        <v>25</v>
      </c>
      <c r="B26" s="16">
        <v>452</v>
      </c>
      <c r="C26" s="16" t="s">
        <v>1536</v>
      </c>
      <c r="D26" s="31">
        <v>202</v>
      </c>
      <c r="E26" s="33">
        <v>306</v>
      </c>
      <c r="F26" s="16">
        <f>(D26+E26)/2</f>
        <v>254</v>
      </c>
      <c r="G26" s="16">
        <v>3.3</v>
      </c>
      <c r="H26" s="16" t="s">
        <v>3160</v>
      </c>
      <c r="I26" s="16" t="s">
        <v>2848</v>
      </c>
      <c r="J26" s="16" t="s">
        <v>2864</v>
      </c>
      <c r="K26" s="16" t="s">
        <v>30</v>
      </c>
      <c r="L26" s="16">
        <v>1912</v>
      </c>
      <c r="M26" s="16">
        <v>108</v>
      </c>
      <c r="N26" s="16" t="s">
        <v>21</v>
      </c>
      <c r="O26" s="16" t="s">
        <v>155</v>
      </c>
      <c r="P26" s="16" t="s">
        <v>156</v>
      </c>
      <c r="Q26" s="16" t="s">
        <v>113</v>
      </c>
      <c r="R26" s="16" t="s">
        <v>329</v>
      </c>
    </row>
    <row r="27" spans="1:18" ht="15" customHeight="1" x14ac:dyDescent="0.2">
      <c r="A27" s="16">
        <v>26</v>
      </c>
      <c r="B27" s="16">
        <v>675</v>
      </c>
      <c r="C27" s="16" t="s">
        <v>1536</v>
      </c>
      <c r="D27" s="31">
        <v>202</v>
      </c>
      <c r="E27" s="33">
        <v>306</v>
      </c>
      <c r="F27" s="16">
        <f>(D27+E27)/2</f>
        <v>254</v>
      </c>
      <c r="G27" s="16">
        <v>3.3</v>
      </c>
      <c r="H27" s="16" t="s">
        <v>3160</v>
      </c>
      <c r="I27" s="16" t="s">
        <v>2828</v>
      </c>
      <c r="J27" s="16" t="s">
        <v>2864</v>
      </c>
      <c r="K27" s="16" t="s">
        <v>30</v>
      </c>
      <c r="L27" s="16">
        <v>1912</v>
      </c>
      <c r="M27" s="16">
        <v>108</v>
      </c>
      <c r="N27" s="16" t="s">
        <v>21</v>
      </c>
      <c r="O27" s="16" t="s">
        <v>155</v>
      </c>
      <c r="P27" s="16" t="s">
        <v>156</v>
      </c>
      <c r="Q27" s="16" t="s">
        <v>113</v>
      </c>
      <c r="R27" s="16" t="s">
        <v>329</v>
      </c>
    </row>
    <row r="28" spans="1:18" ht="15" customHeight="1" x14ac:dyDescent="0.2">
      <c r="A28" s="16">
        <v>27</v>
      </c>
      <c r="B28" s="16">
        <v>913</v>
      </c>
      <c r="C28" s="16" t="s">
        <v>1536</v>
      </c>
      <c r="D28" s="31">
        <v>202</v>
      </c>
      <c r="E28" s="33">
        <v>306</v>
      </c>
      <c r="F28" s="16">
        <f>(D28+E28)/2</f>
        <v>254</v>
      </c>
      <c r="G28" s="16">
        <v>3.3</v>
      </c>
      <c r="H28" s="16" t="s">
        <v>3160</v>
      </c>
      <c r="I28" s="16" t="s">
        <v>2856</v>
      </c>
      <c r="J28" s="16" t="s">
        <v>2864</v>
      </c>
      <c r="K28" s="16" t="s">
        <v>30</v>
      </c>
      <c r="L28" s="16">
        <v>1912</v>
      </c>
      <c r="M28" s="16">
        <v>108</v>
      </c>
      <c r="N28" s="16" t="s">
        <v>21</v>
      </c>
      <c r="O28" s="16" t="s">
        <v>155</v>
      </c>
      <c r="P28" s="16" t="s">
        <v>156</v>
      </c>
      <c r="Q28" s="16" t="s">
        <v>113</v>
      </c>
      <c r="R28" s="16" t="s">
        <v>329</v>
      </c>
    </row>
    <row r="29" spans="1:18" ht="15" customHeight="1" x14ac:dyDescent="0.2">
      <c r="A29" s="16">
        <v>28</v>
      </c>
      <c r="B29" s="16">
        <v>548</v>
      </c>
      <c r="C29" s="16" t="s">
        <v>1835</v>
      </c>
      <c r="D29" s="31">
        <v>176</v>
      </c>
      <c r="E29" s="33">
        <v>289</v>
      </c>
      <c r="F29" s="16">
        <f>(D29+E29)/2</f>
        <v>232.5</v>
      </c>
      <c r="G29" s="16">
        <v>4.7</v>
      </c>
      <c r="H29" s="16" t="s">
        <v>3161</v>
      </c>
      <c r="I29" s="16" t="s">
        <v>2831</v>
      </c>
      <c r="J29" s="16" t="s">
        <v>2826</v>
      </c>
      <c r="K29" s="16" t="s">
        <v>20</v>
      </c>
      <c r="L29" s="16">
        <v>1999</v>
      </c>
      <c r="M29" s="16">
        <v>21</v>
      </c>
      <c r="N29" s="16" t="s">
        <v>131</v>
      </c>
      <c r="O29" s="16" t="s">
        <v>235</v>
      </c>
      <c r="P29" s="16" t="s">
        <v>91</v>
      </c>
      <c r="Q29" s="16" t="s">
        <v>58</v>
      </c>
      <c r="R29" s="16" t="s">
        <v>3144</v>
      </c>
    </row>
    <row r="30" spans="1:18" ht="15" customHeight="1" x14ac:dyDescent="0.2">
      <c r="A30" s="16">
        <v>29</v>
      </c>
      <c r="B30" s="16">
        <v>117</v>
      </c>
      <c r="C30" s="16" t="s">
        <v>241</v>
      </c>
      <c r="D30" s="31">
        <v>200</v>
      </c>
      <c r="E30" s="33">
        <v>275</v>
      </c>
      <c r="F30" s="16">
        <f>(D30+E30)/2</f>
        <v>237.5</v>
      </c>
      <c r="G30" s="16">
        <v>4.2</v>
      </c>
      <c r="H30" s="16" t="s">
        <v>3162</v>
      </c>
      <c r="I30" s="16" t="s">
        <v>2859</v>
      </c>
      <c r="J30" s="16" t="s">
        <v>2911</v>
      </c>
      <c r="K30" s="16" t="s">
        <v>46</v>
      </c>
      <c r="L30" s="16">
        <v>1935</v>
      </c>
      <c r="M30" s="16">
        <v>85</v>
      </c>
      <c r="N30" s="16" t="s">
        <v>21</v>
      </c>
      <c r="O30" s="16" t="s">
        <v>79</v>
      </c>
      <c r="P30" s="16" t="s">
        <v>40</v>
      </c>
      <c r="Q30" s="16" t="s">
        <v>58</v>
      </c>
      <c r="R30" s="16" t="s">
        <v>586</v>
      </c>
    </row>
    <row r="31" spans="1:18" ht="15" customHeight="1" x14ac:dyDescent="0.2">
      <c r="A31" s="16">
        <v>30</v>
      </c>
      <c r="B31" s="16">
        <v>782</v>
      </c>
      <c r="C31" s="16" t="s">
        <v>1035</v>
      </c>
      <c r="D31" s="31">
        <v>171</v>
      </c>
      <c r="E31" s="33">
        <v>272</v>
      </c>
      <c r="F31" s="16">
        <f>(D31+E31)/2</f>
        <v>221.5</v>
      </c>
      <c r="G31" s="16">
        <v>4.2</v>
      </c>
      <c r="H31" s="16" t="s">
        <v>3163</v>
      </c>
      <c r="I31" s="16" t="s">
        <v>2861</v>
      </c>
      <c r="J31" s="16" t="s">
        <v>2826</v>
      </c>
      <c r="K31" s="16" t="s">
        <v>20</v>
      </c>
      <c r="L31" s="16">
        <v>2011</v>
      </c>
      <c r="M31" s="16">
        <v>9</v>
      </c>
      <c r="N31" s="16" t="s">
        <v>21</v>
      </c>
      <c r="O31" s="16" t="s">
        <v>32</v>
      </c>
      <c r="P31" s="16" t="s">
        <v>33</v>
      </c>
      <c r="Q31" s="16" t="s">
        <v>58</v>
      </c>
      <c r="R31" s="16" t="s">
        <v>3144</v>
      </c>
    </row>
    <row r="32" spans="1:18" ht="15" customHeight="1" x14ac:dyDescent="0.2">
      <c r="A32" s="16">
        <v>31</v>
      </c>
      <c r="B32" s="16">
        <v>208</v>
      </c>
      <c r="C32" s="16" t="s">
        <v>927</v>
      </c>
      <c r="D32" s="31">
        <v>200</v>
      </c>
      <c r="E32" s="33">
        <v>250</v>
      </c>
      <c r="F32" s="16">
        <f>(D32+E32)/2</f>
        <v>225</v>
      </c>
      <c r="G32" s="16" t="s">
        <v>3144</v>
      </c>
      <c r="H32" s="16" t="s">
        <v>930</v>
      </c>
      <c r="I32" s="16" t="s">
        <v>2841</v>
      </c>
      <c r="J32" s="16" t="s">
        <v>2826</v>
      </c>
      <c r="K32" s="16" t="s">
        <v>56</v>
      </c>
      <c r="L32" s="16">
        <v>2017</v>
      </c>
      <c r="M32" s="16">
        <v>3</v>
      </c>
      <c r="N32" s="16" t="s">
        <v>21</v>
      </c>
      <c r="O32" s="16" t="s">
        <v>230</v>
      </c>
      <c r="P32" s="16" t="s">
        <v>91</v>
      </c>
      <c r="Q32" s="16" t="s">
        <v>411</v>
      </c>
      <c r="R32" s="16" t="s">
        <v>3144</v>
      </c>
    </row>
    <row r="33" spans="1:18" ht="15" customHeight="1" x14ac:dyDescent="0.2">
      <c r="A33" s="16">
        <v>32</v>
      </c>
      <c r="B33" s="16">
        <v>331</v>
      </c>
      <c r="C33" s="16" t="s">
        <v>927</v>
      </c>
      <c r="D33" s="31">
        <v>200</v>
      </c>
      <c r="E33" s="33">
        <v>250</v>
      </c>
      <c r="F33" s="16">
        <f>(D33+E33)/2</f>
        <v>225</v>
      </c>
      <c r="G33" s="16" t="s">
        <v>3144</v>
      </c>
      <c r="H33" s="16" t="s">
        <v>930</v>
      </c>
      <c r="I33" s="16" t="s">
        <v>2864</v>
      </c>
      <c r="J33" s="16" t="s">
        <v>2826</v>
      </c>
      <c r="K33" s="16" t="s">
        <v>56</v>
      </c>
      <c r="L33" s="16">
        <v>2017</v>
      </c>
      <c r="M33" s="16">
        <v>3</v>
      </c>
      <c r="N33" s="16" t="s">
        <v>21</v>
      </c>
      <c r="O33" s="16" t="s">
        <v>230</v>
      </c>
      <c r="P33" s="16" t="s">
        <v>91</v>
      </c>
      <c r="Q33" s="16" t="s">
        <v>411</v>
      </c>
      <c r="R33" s="16" t="s">
        <v>3144</v>
      </c>
    </row>
    <row r="34" spans="1:18" ht="15" customHeight="1" x14ac:dyDescent="0.2">
      <c r="A34" s="16">
        <v>33</v>
      </c>
      <c r="B34" s="16">
        <v>524</v>
      </c>
      <c r="C34" s="16" t="s">
        <v>1775</v>
      </c>
      <c r="D34" s="31">
        <v>150</v>
      </c>
      <c r="E34" s="33">
        <v>239</v>
      </c>
      <c r="F34" s="16">
        <f>(D34+E34)/2</f>
        <v>194.5</v>
      </c>
      <c r="G34" s="16">
        <v>3.3</v>
      </c>
      <c r="H34" s="16" t="s">
        <v>3160</v>
      </c>
      <c r="I34" s="16" t="s">
        <v>2837</v>
      </c>
      <c r="J34" s="16" t="s">
        <v>2864</v>
      </c>
      <c r="K34" s="16" t="s">
        <v>30</v>
      </c>
      <c r="L34" s="16">
        <v>1912</v>
      </c>
      <c r="M34" s="16">
        <v>108</v>
      </c>
      <c r="N34" s="16" t="s">
        <v>21</v>
      </c>
      <c r="O34" s="16" t="s">
        <v>155</v>
      </c>
      <c r="P34" s="16" t="s">
        <v>156</v>
      </c>
      <c r="Q34" s="16" t="s">
        <v>113</v>
      </c>
      <c r="R34" s="16" t="s">
        <v>329</v>
      </c>
    </row>
    <row r="35" spans="1:18" ht="15" customHeight="1" x14ac:dyDescent="0.2">
      <c r="A35" s="16">
        <v>34</v>
      </c>
      <c r="B35" s="16">
        <v>785</v>
      </c>
      <c r="C35" s="16" t="s">
        <v>1775</v>
      </c>
      <c r="D35" s="31">
        <v>150</v>
      </c>
      <c r="E35" s="33">
        <v>239</v>
      </c>
      <c r="F35" s="16">
        <f>(D35+E35)/2</f>
        <v>194.5</v>
      </c>
      <c r="G35" s="16">
        <v>3.3</v>
      </c>
      <c r="H35" s="16" t="s">
        <v>3160</v>
      </c>
      <c r="I35" s="16" t="s">
        <v>2826</v>
      </c>
      <c r="J35" s="16" t="s">
        <v>2864</v>
      </c>
      <c r="K35" s="16" t="s">
        <v>30</v>
      </c>
      <c r="L35" s="16">
        <v>1912</v>
      </c>
      <c r="M35" s="16">
        <v>108</v>
      </c>
      <c r="N35" s="16" t="s">
        <v>21</v>
      </c>
      <c r="O35" s="16" t="s">
        <v>155</v>
      </c>
      <c r="P35" s="16" t="s">
        <v>156</v>
      </c>
      <c r="Q35" s="16" t="s">
        <v>113</v>
      </c>
      <c r="R35" s="16" t="s">
        <v>329</v>
      </c>
    </row>
    <row r="36" spans="1:18" ht="15" customHeight="1" x14ac:dyDescent="0.2">
      <c r="A36" s="16">
        <v>35</v>
      </c>
      <c r="B36" s="16">
        <v>648</v>
      </c>
      <c r="C36" s="16" t="s">
        <v>649</v>
      </c>
      <c r="D36" s="31">
        <v>150</v>
      </c>
      <c r="E36" s="33">
        <v>238</v>
      </c>
      <c r="F36" s="16">
        <f>(D36+E36)/2</f>
        <v>194</v>
      </c>
      <c r="G36" s="16">
        <v>3.2</v>
      </c>
      <c r="H36" s="16" t="s">
        <v>3164</v>
      </c>
      <c r="I36" s="16" t="s">
        <v>2853</v>
      </c>
      <c r="J36" s="16" t="s">
        <v>2826</v>
      </c>
      <c r="K36" s="16" t="s">
        <v>20</v>
      </c>
      <c r="L36" s="16">
        <v>2006</v>
      </c>
      <c r="M36" s="16">
        <v>14</v>
      </c>
      <c r="N36" s="16" t="s">
        <v>131</v>
      </c>
      <c r="O36" s="16" t="s">
        <v>145</v>
      </c>
      <c r="P36" s="16" t="s">
        <v>91</v>
      </c>
      <c r="Q36" s="16" t="s">
        <v>58</v>
      </c>
      <c r="R36" s="16" t="s">
        <v>2032</v>
      </c>
    </row>
    <row r="37" spans="1:18" ht="15" customHeight="1" x14ac:dyDescent="0.2">
      <c r="A37" s="16">
        <v>36</v>
      </c>
      <c r="B37" s="16">
        <v>871</v>
      </c>
      <c r="C37" s="16" t="s">
        <v>649</v>
      </c>
      <c r="D37" s="31">
        <v>150</v>
      </c>
      <c r="E37" s="33">
        <v>238</v>
      </c>
      <c r="F37" s="16">
        <f>(D37+E37)/2</f>
        <v>194</v>
      </c>
      <c r="G37" s="16">
        <v>3.2</v>
      </c>
      <c r="H37" s="16" t="s">
        <v>3164</v>
      </c>
      <c r="I37" s="16" t="s">
        <v>2868</v>
      </c>
      <c r="J37" s="16" t="s">
        <v>2826</v>
      </c>
      <c r="K37" s="16" t="s">
        <v>20</v>
      </c>
      <c r="L37" s="16">
        <v>2006</v>
      </c>
      <c r="M37" s="16">
        <v>14</v>
      </c>
      <c r="N37" s="16" t="s">
        <v>131</v>
      </c>
      <c r="O37" s="16" t="s">
        <v>145</v>
      </c>
      <c r="P37" s="16" t="s">
        <v>91</v>
      </c>
      <c r="Q37" s="16" t="s">
        <v>58</v>
      </c>
      <c r="R37" s="16" t="s">
        <v>2032</v>
      </c>
    </row>
    <row r="38" spans="1:18" ht="15" customHeight="1" x14ac:dyDescent="0.2">
      <c r="A38" s="16">
        <v>37</v>
      </c>
      <c r="B38" s="16">
        <v>101</v>
      </c>
      <c r="C38" s="16" t="s">
        <v>507</v>
      </c>
      <c r="D38" s="31">
        <v>117</v>
      </c>
      <c r="E38" s="33">
        <v>231</v>
      </c>
      <c r="F38" s="16">
        <f>(D38+E38)/2</f>
        <v>174</v>
      </c>
      <c r="G38" s="16">
        <v>3.5</v>
      </c>
      <c r="H38" s="16" t="s">
        <v>3165</v>
      </c>
      <c r="I38" s="16" t="s">
        <v>2864</v>
      </c>
      <c r="J38" s="16" t="s">
        <v>2826</v>
      </c>
      <c r="K38" s="16" t="s">
        <v>64</v>
      </c>
      <c r="L38" s="16">
        <v>1990</v>
      </c>
      <c r="M38" s="16">
        <v>30</v>
      </c>
      <c r="N38" s="16" t="s">
        <v>65</v>
      </c>
      <c r="O38" s="16" t="s">
        <v>124</v>
      </c>
      <c r="P38" s="16" t="s">
        <v>124</v>
      </c>
      <c r="Q38" s="16" t="s">
        <v>41</v>
      </c>
      <c r="R38" s="16" t="s">
        <v>511</v>
      </c>
    </row>
    <row r="39" spans="1:18" ht="15" customHeight="1" x14ac:dyDescent="0.2">
      <c r="A39" s="16">
        <v>38</v>
      </c>
      <c r="B39" s="16">
        <v>788</v>
      </c>
      <c r="C39" s="16" t="s">
        <v>2207</v>
      </c>
      <c r="D39" s="31">
        <v>118</v>
      </c>
      <c r="E39" s="33">
        <v>228</v>
      </c>
      <c r="F39" s="16">
        <f>(D39+E39)/2</f>
        <v>173</v>
      </c>
      <c r="G39" s="16">
        <v>3.3</v>
      </c>
      <c r="H39" s="16" t="s">
        <v>3166</v>
      </c>
      <c r="I39" s="16" t="s">
        <v>2826</v>
      </c>
      <c r="J39" s="16" t="s">
        <v>2828</v>
      </c>
      <c r="K39" s="16" t="s">
        <v>46</v>
      </c>
      <c r="L39" s="16">
        <v>1973</v>
      </c>
      <c r="M39" s="16">
        <v>47</v>
      </c>
      <c r="N39" s="16" t="s">
        <v>21</v>
      </c>
      <c r="O39" s="16" t="s">
        <v>725</v>
      </c>
      <c r="P39" s="16" t="s">
        <v>73</v>
      </c>
      <c r="Q39" s="16" t="s">
        <v>67</v>
      </c>
      <c r="R39" s="16" t="s">
        <v>3144</v>
      </c>
    </row>
    <row r="40" spans="1:18" ht="15" customHeight="1" x14ac:dyDescent="0.2">
      <c r="A40" s="16">
        <v>39</v>
      </c>
      <c r="B40" s="16">
        <v>570</v>
      </c>
      <c r="C40" s="16" t="s">
        <v>1422</v>
      </c>
      <c r="D40" s="31">
        <v>126</v>
      </c>
      <c r="E40" s="33">
        <v>228</v>
      </c>
      <c r="F40" s="16">
        <f>(D40+E40)/2</f>
        <v>177</v>
      </c>
      <c r="G40" s="16">
        <v>3.7</v>
      </c>
      <c r="H40" s="16" t="s">
        <v>3167</v>
      </c>
      <c r="I40" s="16" t="s">
        <v>2826</v>
      </c>
      <c r="J40" s="16" t="s">
        <v>2826</v>
      </c>
      <c r="K40" s="16" t="s">
        <v>46</v>
      </c>
      <c r="L40" s="16">
        <v>1988</v>
      </c>
      <c r="M40" s="16">
        <v>32</v>
      </c>
      <c r="N40" s="16" t="s">
        <v>131</v>
      </c>
      <c r="O40" s="16" t="s">
        <v>235</v>
      </c>
      <c r="P40" s="16" t="s">
        <v>91</v>
      </c>
      <c r="Q40" s="16" t="s">
        <v>23</v>
      </c>
      <c r="R40" s="16" t="s">
        <v>1873</v>
      </c>
    </row>
    <row r="41" spans="1:18" ht="15" customHeight="1" x14ac:dyDescent="0.2">
      <c r="A41" s="16">
        <v>40</v>
      </c>
      <c r="B41" s="16">
        <v>233</v>
      </c>
      <c r="C41" s="16" t="s">
        <v>1017</v>
      </c>
      <c r="D41" s="31">
        <v>138</v>
      </c>
      <c r="E41" s="33">
        <v>224</v>
      </c>
      <c r="F41" s="16">
        <f>(D41+E41)/2</f>
        <v>181</v>
      </c>
      <c r="G41" s="16">
        <v>3.9</v>
      </c>
      <c r="H41" s="16" t="s">
        <v>3168</v>
      </c>
      <c r="I41" s="16" t="s">
        <v>2826</v>
      </c>
      <c r="J41" s="16" t="s">
        <v>2826</v>
      </c>
      <c r="K41" s="16" t="s">
        <v>64</v>
      </c>
      <c r="L41" s="16">
        <v>2007</v>
      </c>
      <c r="M41" s="16">
        <v>13</v>
      </c>
      <c r="N41" s="16" t="s">
        <v>21</v>
      </c>
      <c r="O41" s="16" t="s">
        <v>90</v>
      </c>
      <c r="P41" s="16" t="s">
        <v>91</v>
      </c>
      <c r="Q41" s="16" t="s">
        <v>179</v>
      </c>
      <c r="R41" s="16" t="s">
        <v>1021</v>
      </c>
    </row>
    <row r="42" spans="1:18" ht="15" customHeight="1" x14ac:dyDescent="0.2">
      <c r="A42" s="16">
        <v>41</v>
      </c>
      <c r="B42" s="16">
        <v>414</v>
      </c>
      <c r="C42" s="16" t="s">
        <v>1017</v>
      </c>
      <c r="D42" s="31">
        <v>138</v>
      </c>
      <c r="E42" s="33">
        <v>224</v>
      </c>
      <c r="F42" s="16">
        <f>(D42+E42)/2</f>
        <v>181</v>
      </c>
      <c r="G42" s="16">
        <v>3.9</v>
      </c>
      <c r="H42" s="16" t="s">
        <v>3168</v>
      </c>
      <c r="I42" s="16" t="s">
        <v>2853</v>
      </c>
      <c r="J42" s="16" t="s">
        <v>2826</v>
      </c>
      <c r="K42" s="16" t="s">
        <v>64</v>
      </c>
      <c r="L42" s="16">
        <v>2007</v>
      </c>
      <c r="M42" s="16">
        <v>13</v>
      </c>
      <c r="N42" s="16" t="s">
        <v>21</v>
      </c>
      <c r="O42" s="16" t="s">
        <v>90</v>
      </c>
      <c r="P42" s="16" t="s">
        <v>91</v>
      </c>
      <c r="Q42" s="16" t="s">
        <v>179</v>
      </c>
      <c r="R42" s="16" t="s">
        <v>1021</v>
      </c>
    </row>
    <row r="43" spans="1:18" ht="15" customHeight="1" x14ac:dyDescent="0.2">
      <c r="A43" s="16">
        <v>42</v>
      </c>
      <c r="B43" s="16">
        <v>603</v>
      </c>
      <c r="C43" s="16" t="s">
        <v>1017</v>
      </c>
      <c r="D43" s="31">
        <v>138</v>
      </c>
      <c r="E43" s="33">
        <v>224</v>
      </c>
      <c r="F43" s="16">
        <f>(D43+E43)/2</f>
        <v>181</v>
      </c>
      <c r="G43" s="16">
        <v>3.9</v>
      </c>
      <c r="H43" s="16" t="s">
        <v>3168</v>
      </c>
      <c r="I43" s="16" t="s">
        <v>2853</v>
      </c>
      <c r="J43" s="16" t="s">
        <v>2826</v>
      </c>
      <c r="K43" s="16" t="s">
        <v>64</v>
      </c>
      <c r="L43" s="16">
        <v>2007</v>
      </c>
      <c r="M43" s="16">
        <v>13</v>
      </c>
      <c r="N43" s="16" t="s">
        <v>21</v>
      </c>
      <c r="O43" s="16" t="s">
        <v>90</v>
      </c>
      <c r="P43" s="16" t="s">
        <v>91</v>
      </c>
      <c r="Q43" s="16" t="s">
        <v>179</v>
      </c>
      <c r="R43" s="16" t="s">
        <v>1021</v>
      </c>
    </row>
    <row r="44" spans="1:18" ht="15" customHeight="1" x14ac:dyDescent="0.2">
      <c r="A44" s="16">
        <v>43</v>
      </c>
      <c r="B44" s="16">
        <v>154</v>
      </c>
      <c r="C44" s="16" t="s">
        <v>734</v>
      </c>
      <c r="D44" s="31">
        <v>113</v>
      </c>
      <c r="E44" s="33">
        <v>223</v>
      </c>
      <c r="F44" s="16">
        <f>(D44+E44)/2</f>
        <v>168</v>
      </c>
      <c r="G44" s="16">
        <v>3.8</v>
      </c>
      <c r="H44" s="16" t="s">
        <v>3169</v>
      </c>
      <c r="I44" s="16" t="s">
        <v>2864</v>
      </c>
      <c r="J44" s="16" t="s">
        <v>2826</v>
      </c>
      <c r="K44" s="16" t="s">
        <v>46</v>
      </c>
      <c r="L44" s="16">
        <v>1997</v>
      </c>
      <c r="M44" s="16">
        <v>23</v>
      </c>
      <c r="N44" s="16" t="s">
        <v>65</v>
      </c>
      <c r="O44" s="16" t="s">
        <v>124</v>
      </c>
      <c r="P44" s="16" t="s">
        <v>124</v>
      </c>
      <c r="Q44" s="16" t="s">
        <v>50</v>
      </c>
      <c r="R44" s="16" t="s">
        <v>739</v>
      </c>
    </row>
    <row r="45" spans="1:18" ht="15" customHeight="1" x14ac:dyDescent="0.2">
      <c r="A45" s="16">
        <v>44</v>
      </c>
      <c r="B45" s="16">
        <v>84</v>
      </c>
      <c r="C45" s="16" t="s">
        <v>450</v>
      </c>
      <c r="D45" s="31">
        <v>79</v>
      </c>
      <c r="E45" s="33">
        <v>222</v>
      </c>
      <c r="F45" s="16">
        <f>(D45+E45)/2</f>
        <v>150.5</v>
      </c>
      <c r="G45" s="16">
        <v>4.3</v>
      </c>
      <c r="H45" s="16" t="s">
        <v>3170</v>
      </c>
      <c r="I45" s="16" t="s">
        <v>2826</v>
      </c>
      <c r="J45" s="16" t="s">
        <v>2826</v>
      </c>
      <c r="K45" s="16" t="s">
        <v>64</v>
      </c>
      <c r="L45" s="16">
        <v>2011</v>
      </c>
      <c r="M45" s="16">
        <v>9</v>
      </c>
      <c r="N45" s="16" t="s">
        <v>21</v>
      </c>
      <c r="O45" s="16" t="s">
        <v>145</v>
      </c>
      <c r="P45" s="16" t="s">
        <v>91</v>
      </c>
      <c r="Q45" s="16" t="s">
        <v>58</v>
      </c>
      <c r="R45" s="16" t="s">
        <v>3144</v>
      </c>
    </row>
    <row r="46" spans="1:18" ht="15" customHeight="1" x14ac:dyDescent="0.2">
      <c r="A46" s="16">
        <v>45</v>
      </c>
      <c r="B46" s="16">
        <v>485</v>
      </c>
      <c r="C46" s="16" t="s">
        <v>290</v>
      </c>
      <c r="D46" s="31">
        <v>139</v>
      </c>
      <c r="E46" s="33">
        <v>221</v>
      </c>
      <c r="F46" s="16">
        <f>(D46+E46)/2</f>
        <v>180</v>
      </c>
      <c r="G46" s="16">
        <v>3.9</v>
      </c>
      <c r="H46" s="16" t="s">
        <v>3171</v>
      </c>
      <c r="I46" s="16" t="s">
        <v>2876</v>
      </c>
      <c r="J46" s="16" t="s">
        <v>2826</v>
      </c>
      <c r="K46" s="16" t="s">
        <v>56</v>
      </c>
      <c r="L46" s="16">
        <v>2009</v>
      </c>
      <c r="M46" s="16">
        <v>11</v>
      </c>
      <c r="N46" s="16" t="s">
        <v>21</v>
      </c>
      <c r="O46" s="16" t="s">
        <v>515</v>
      </c>
      <c r="P46" s="16" t="s">
        <v>73</v>
      </c>
      <c r="Q46" s="16" t="s">
        <v>23</v>
      </c>
      <c r="R46" s="16" t="s">
        <v>3144</v>
      </c>
    </row>
    <row r="47" spans="1:18" ht="15" customHeight="1" x14ac:dyDescent="0.2">
      <c r="A47" s="16">
        <v>46</v>
      </c>
      <c r="B47" s="16">
        <v>745</v>
      </c>
      <c r="C47" s="16" t="s">
        <v>290</v>
      </c>
      <c r="D47" s="31">
        <v>139</v>
      </c>
      <c r="E47" s="33">
        <v>221</v>
      </c>
      <c r="F47" s="16">
        <f>(D47+E47)/2</f>
        <v>180</v>
      </c>
      <c r="G47" s="16">
        <v>3.9</v>
      </c>
      <c r="H47" s="16" t="s">
        <v>3171</v>
      </c>
      <c r="I47" s="16" t="s">
        <v>2826</v>
      </c>
      <c r="J47" s="16" t="s">
        <v>2826</v>
      </c>
      <c r="K47" s="16" t="s">
        <v>56</v>
      </c>
      <c r="L47" s="16">
        <v>2009</v>
      </c>
      <c r="M47" s="16">
        <v>11</v>
      </c>
      <c r="N47" s="16" t="s">
        <v>21</v>
      </c>
      <c r="O47" s="16" t="s">
        <v>515</v>
      </c>
      <c r="P47" s="16" t="s">
        <v>73</v>
      </c>
      <c r="Q47" s="16" t="s">
        <v>23</v>
      </c>
      <c r="R47" s="16" t="s">
        <v>3144</v>
      </c>
    </row>
    <row r="48" spans="1:18" ht="15" customHeight="1" x14ac:dyDescent="0.2">
      <c r="A48" s="16">
        <v>47</v>
      </c>
      <c r="B48" s="16">
        <v>815</v>
      </c>
      <c r="C48" s="16" t="s">
        <v>2245</v>
      </c>
      <c r="D48" s="31">
        <v>115</v>
      </c>
      <c r="E48" s="33">
        <v>220</v>
      </c>
      <c r="F48" s="16">
        <f>(D48+E48)/2</f>
        <v>167.5</v>
      </c>
      <c r="G48" s="16">
        <v>4.5999999999999996</v>
      </c>
      <c r="H48" s="16" t="s">
        <v>3172</v>
      </c>
      <c r="I48" s="16" t="s">
        <v>2850</v>
      </c>
      <c r="J48" s="16" t="s">
        <v>2864</v>
      </c>
      <c r="K48" s="16" t="s">
        <v>56</v>
      </c>
      <c r="L48" s="16">
        <v>1991</v>
      </c>
      <c r="M48" s="16">
        <v>29</v>
      </c>
      <c r="N48" s="16" t="s">
        <v>131</v>
      </c>
      <c r="O48" s="16" t="s">
        <v>105</v>
      </c>
      <c r="P48" s="16" t="s">
        <v>40</v>
      </c>
      <c r="Q48" s="16" t="s">
        <v>411</v>
      </c>
      <c r="R48" s="16" t="s">
        <v>2232</v>
      </c>
    </row>
    <row r="49" spans="1:18" ht="15" customHeight="1" x14ac:dyDescent="0.2">
      <c r="A49" s="16">
        <v>48</v>
      </c>
      <c r="B49" s="16">
        <v>79</v>
      </c>
      <c r="C49" s="16" t="s">
        <v>423</v>
      </c>
      <c r="D49" s="31">
        <v>139</v>
      </c>
      <c r="E49" s="33">
        <v>220</v>
      </c>
      <c r="F49" s="16">
        <f>(D49+E49)/2</f>
        <v>179.5</v>
      </c>
      <c r="G49" s="16">
        <v>3.6</v>
      </c>
      <c r="H49" s="16" t="s">
        <v>3173</v>
      </c>
      <c r="I49" s="16" t="s">
        <v>2861</v>
      </c>
      <c r="J49" s="16" t="s">
        <v>2837</v>
      </c>
      <c r="K49" s="16" t="s">
        <v>30</v>
      </c>
      <c r="L49" s="16">
        <v>1927</v>
      </c>
      <c r="M49" s="16">
        <v>93</v>
      </c>
      <c r="N49" s="16" t="s">
        <v>65</v>
      </c>
      <c r="O49" s="16" t="s">
        <v>428</v>
      </c>
      <c r="P49" s="16" t="s">
        <v>40</v>
      </c>
      <c r="Q49" s="16" t="s">
        <v>113</v>
      </c>
      <c r="R49" s="16" t="s">
        <v>3144</v>
      </c>
    </row>
    <row r="50" spans="1:18" ht="15" customHeight="1" x14ac:dyDescent="0.2">
      <c r="A50" s="16">
        <v>49</v>
      </c>
      <c r="B50" s="16">
        <v>235</v>
      </c>
      <c r="C50" s="16" t="s">
        <v>1024</v>
      </c>
      <c r="D50" s="31">
        <v>190</v>
      </c>
      <c r="E50" s="33">
        <v>220</v>
      </c>
      <c r="F50" s="16">
        <f>(D50+E50)/2</f>
        <v>205</v>
      </c>
      <c r="G50" s="16">
        <v>4.0999999999999996</v>
      </c>
      <c r="H50" s="16" t="s">
        <v>3174</v>
      </c>
      <c r="I50" s="16" t="s">
        <v>2850</v>
      </c>
      <c r="J50" s="16" t="s">
        <v>2826</v>
      </c>
      <c r="K50" s="16" t="s">
        <v>56</v>
      </c>
      <c r="L50" s="16">
        <v>2010</v>
      </c>
      <c r="M50" s="16">
        <v>10</v>
      </c>
      <c r="N50" s="16" t="s">
        <v>21</v>
      </c>
      <c r="O50" s="16" t="s">
        <v>90</v>
      </c>
      <c r="P50" s="16" t="s">
        <v>91</v>
      </c>
      <c r="Q50" s="16" t="s">
        <v>23</v>
      </c>
      <c r="R50" s="16" t="s">
        <v>1028</v>
      </c>
    </row>
    <row r="51" spans="1:18" ht="15" customHeight="1" x14ac:dyDescent="0.2">
      <c r="A51" s="16">
        <v>50</v>
      </c>
      <c r="B51" s="16">
        <v>416</v>
      </c>
      <c r="C51" s="16" t="s">
        <v>1024</v>
      </c>
      <c r="D51" s="31">
        <v>190</v>
      </c>
      <c r="E51" s="33">
        <v>220</v>
      </c>
      <c r="F51" s="16">
        <f>(D51+E51)/2</f>
        <v>205</v>
      </c>
      <c r="G51" s="16">
        <v>4.0999999999999996</v>
      </c>
      <c r="H51" s="16" t="s">
        <v>3174</v>
      </c>
      <c r="I51" s="16" t="s">
        <v>2882</v>
      </c>
      <c r="J51" s="16" t="s">
        <v>2826</v>
      </c>
      <c r="K51" s="16" t="s">
        <v>56</v>
      </c>
      <c r="L51" s="16">
        <v>2010</v>
      </c>
      <c r="M51" s="16">
        <v>10</v>
      </c>
      <c r="N51" s="16" t="s">
        <v>21</v>
      </c>
      <c r="O51" s="16" t="s">
        <v>90</v>
      </c>
      <c r="P51" s="16" t="s">
        <v>91</v>
      </c>
      <c r="Q51" s="16" t="s">
        <v>23</v>
      </c>
      <c r="R51" s="16" t="s">
        <v>1028</v>
      </c>
    </row>
    <row r="52" spans="1:18" ht="15" customHeight="1" x14ac:dyDescent="0.2">
      <c r="A52" s="16">
        <v>51</v>
      </c>
      <c r="B52" s="16">
        <v>608</v>
      </c>
      <c r="C52" s="16" t="s">
        <v>1024</v>
      </c>
      <c r="D52" s="31">
        <v>190</v>
      </c>
      <c r="E52" s="33">
        <v>220</v>
      </c>
      <c r="F52" s="16">
        <f>(D52+E52)/2</f>
        <v>205</v>
      </c>
      <c r="G52" s="16">
        <v>4.0999999999999996</v>
      </c>
      <c r="H52" s="16" t="s">
        <v>3174</v>
      </c>
      <c r="I52" s="16" t="s">
        <v>2884</v>
      </c>
      <c r="J52" s="16" t="s">
        <v>2826</v>
      </c>
      <c r="K52" s="16" t="s">
        <v>56</v>
      </c>
      <c r="L52" s="16">
        <v>2010</v>
      </c>
      <c r="M52" s="16">
        <v>10</v>
      </c>
      <c r="N52" s="16" t="s">
        <v>21</v>
      </c>
      <c r="O52" s="16" t="s">
        <v>90</v>
      </c>
      <c r="P52" s="16" t="s">
        <v>91</v>
      </c>
      <c r="Q52" s="16" t="s">
        <v>23</v>
      </c>
      <c r="R52" s="16" t="s">
        <v>1028</v>
      </c>
    </row>
    <row r="53" spans="1:18" ht="15" customHeight="1" x14ac:dyDescent="0.2">
      <c r="A53" s="16">
        <v>52</v>
      </c>
      <c r="B53" s="16">
        <v>636</v>
      </c>
      <c r="C53" s="16" t="s">
        <v>2009</v>
      </c>
      <c r="D53" s="31">
        <v>129</v>
      </c>
      <c r="E53" s="33">
        <v>215</v>
      </c>
      <c r="F53" s="16">
        <f>(D53+E53)/2</f>
        <v>172</v>
      </c>
      <c r="G53" s="16">
        <v>4.4000000000000004</v>
      </c>
      <c r="H53" s="16" t="s">
        <v>3175</v>
      </c>
      <c r="I53" s="16" t="s">
        <v>2824</v>
      </c>
      <c r="J53" s="16" t="s">
        <v>2828</v>
      </c>
      <c r="K53" s="16" t="s">
        <v>46</v>
      </c>
      <c r="L53" s="16">
        <v>2001</v>
      </c>
      <c r="M53" s="16">
        <v>19</v>
      </c>
      <c r="N53" s="16" t="s">
        <v>21</v>
      </c>
      <c r="O53" s="16" t="s">
        <v>283</v>
      </c>
      <c r="P53" s="16" t="s">
        <v>73</v>
      </c>
      <c r="Q53" s="16" t="s">
        <v>58</v>
      </c>
      <c r="R53" s="16" t="s">
        <v>3144</v>
      </c>
    </row>
    <row r="54" spans="1:18" ht="15" customHeight="1" x14ac:dyDescent="0.2">
      <c r="A54" s="16">
        <v>53</v>
      </c>
      <c r="B54" s="16">
        <v>188</v>
      </c>
      <c r="C54" s="16" t="s">
        <v>856</v>
      </c>
      <c r="D54" s="31">
        <v>132</v>
      </c>
      <c r="E54" s="33">
        <v>211</v>
      </c>
      <c r="F54" s="16">
        <f>(D54+E54)/2</f>
        <v>171.5</v>
      </c>
      <c r="G54" s="16">
        <v>3.5</v>
      </c>
      <c r="H54" s="16" t="s">
        <v>3176</v>
      </c>
      <c r="I54" s="16" t="s">
        <v>2886</v>
      </c>
      <c r="J54" s="16" t="s">
        <v>2826</v>
      </c>
      <c r="K54" s="16" t="s">
        <v>30</v>
      </c>
      <c r="L54" s="16">
        <v>1970</v>
      </c>
      <c r="M54" s="16">
        <v>50</v>
      </c>
      <c r="N54" s="16" t="s">
        <v>65</v>
      </c>
      <c r="O54" s="16" t="s">
        <v>235</v>
      </c>
      <c r="P54" s="16" t="s">
        <v>91</v>
      </c>
      <c r="Q54" s="16" t="s">
        <v>113</v>
      </c>
      <c r="R54" s="16" t="s">
        <v>860</v>
      </c>
    </row>
    <row r="55" spans="1:18" ht="15" customHeight="1" x14ac:dyDescent="0.2">
      <c r="A55" s="16">
        <v>54</v>
      </c>
      <c r="B55" s="16">
        <v>276</v>
      </c>
      <c r="C55" s="16" t="s">
        <v>856</v>
      </c>
      <c r="D55" s="31">
        <v>132</v>
      </c>
      <c r="E55" s="33">
        <v>211</v>
      </c>
      <c r="F55" s="16">
        <f>(D55+E55)/2</f>
        <v>171.5</v>
      </c>
      <c r="G55" s="16">
        <v>3.5</v>
      </c>
      <c r="H55" s="16" t="s">
        <v>3176</v>
      </c>
      <c r="I55" s="16" t="s">
        <v>2864</v>
      </c>
      <c r="J55" s="16" t="s">
        <v>2826</v>
      </c>
      <c r="K55" s="16" t="s">
        <v>30</v>
      </c>
      <c r="L55" s="16">
        <v>1970</v>
      </c>
      <c r="M55" s="16">
        <v>50</v>
      </c>
      <c r="N55" s="16" t="s">
        <v>65</v>
      </c>
      <c r="O55" s="16" t="s">
        <v>235</v>
      </c>
      <c r="P55" s="16" t="s">
        <v>91</v>
      </c>
      <c r="Q55" s="16" t="s">
        <v>113</v>
      </c>
      <c r="R55" s="16" t="s">
        <v>860</v>
      </c>
    </row>
    <row r="56" spans="1:18" ht="15" customHeight="1" x14ac:dyDescent="0.2">
      <c r="A56" s="16">
        <v>55</v>
      </c>
      <c r="B56" s="16">
        <v>634</v>
      </c>
      <c r="C56" s="16" t="s">
        <v>649</v>
      </c>
      <c r="D56" s="31">
        <v>135</v>
      </c>
      <c r="E56" s="33">
        <v>211</v>
      </c>
      <c r="F56" s="16">
        <f>(D56+E56)/2</f>
        <v>173</v>
      </c>
      <c r="G56" s="16">
        <v>3.7</v>
      </c>
      <c r="H56" s="16" t="s">
        <v>3177</v>
      </c>
      <c r="I56" s="16" t="s">
        <v>2888</v>
      </c>
      <c r="J56" s="16" t="s">
        <v>2853</v>
      </c>
      <c r="K56" s="16" t="s">
        <v>30</v>
      </c>
      <c r="L56" s="16">
        <v>1939</v>
      </c>
      <c r="M56" s="16">
        <v>81</v>
      </c>
      <c r="N56" s="16" t="s">
        <v>65</v>
      </c>
      <c r="O56" s="16" t="s">
        <v>22</v>
      </c>
      <c r="P56" s="16" t="s">
        <v>22</v>
      </c>
      <c r="Q56" s="16" t="s">
        <v>113</v>
      </c>
      <c r="R56" s="16" t="s">
        <v>3144</v>
      </c>
    </row>
    <row r="57" spans="1:18" ht="15" customHeight="1" x14ac:dyDescent="0.2">
      <c r="A57" s="16">
        <v>56</v>
      </c>
      <c r="B57" s="16">
        <v>855</v>
      </c>
      <c r="C57" s="16" t="s">
        <v>649</v>
      </c>
      <c r="D57" s="31">
        <v>135</v>
      </c>
      <c r="E57" s="33">
        <v>211</v>
      </c>
      <c r="F57" s="16">
        <f>(D57+E57)/2</f>
        <v>173</v>
      </c>
      <c r="G57" s="16">
        <v>3.7</v>
      </c>
      <c r="H57" s="16" t="s">
        <v>3177</v>
      </c>
      <c r="I57" s="16" t="s">
        <v>2890</v>
      </c>
      <c r="J57" s="16" t="s">
        <v>2853</v>
      </c>
      <c r="K57" s="16" t="s">
        <v>30</v>
      </c>
      <c r="L57" s="16">
        <v>1939</v>
      </c>
      <c r="M57" s="16">
        <v>81</v>
      </c>
      <c r="N57" s="16" t="s">
        <v>65</v>
      </c>
      <c r="O57" s="16" t="s">
        <v>22</v>
      </c>
      <c r="P57" s="16" t="s">
        <v>22</v>
      </c>
      <c r="Q57" s="16" t="s">
        <v>113</v>
      </c>
      <c r="R57" s="16" t="s">
        <v>3144</v>
      </c>
    </row>
    <row r="58" spans="1:18" ht="15" customHeight="1" x14ac:dyDescent="0.2">
      <c r="A58" s="16">
        <v>57</v>
      </c>
      <c r="B58" s="16">
        <v>49</v>
      </c>
      <c r="C58" s="16" t="s">
        <v>290</v>
      </c>
      <c r="D58" s="31">
        <v>158</v>
      </c>
      <c r="E58" s="33">
        <v>211</v>
      </c>
      <c r="F58" s="16">
        <f>(D58+E58)/2</f>
        <v>184.5</v>
      </c>
      <c r="G58" s="16">
        <v>3.7</v>
      </c>
      <c r="H58" s="16" t="s">
        <v>3178</v>
      </c>
      <c r="I58" s="16" t="s">
        <v>2841</v>
      </c>
      <c r="J58" s="16" t="s">
        <v>2826</v>
      </c>
      <c r="K58" s="16" t="s">
        <v>30</v>
      </c>
      <c r="L58" s="16">
        <v>1958</v>
      </c>
      <c r="M58" s="16">
        <v>62</v>
      </c>
      <c r="N58" s="16" t="s">
        <v>65</v>
      </c>
      <c r="O58" s="16" t="s">
        <v>230</v>
      </c>
      <c r="P58" s="16" t="s">
        <v>91</v>
      </c>
      <c r="Q58" s="16" t="s">
        <v>113</v>
      </c>
      <c r="R58" s="16" t="s">
        <v>296</v>
      </c>
    </row>
    <row r="59" spans="1:18" ht="15" customHeight="1" x14ac:dyDescent="0.2">
      <c r="A59" s="16">
        <v>58</v>
      </c>
      <c r="B59" s="16">
        <v>605</v>
      </c>
      <c r="C59" s="16" t="s">
        <v>290</v>
      </c>
      <c r="D59" s="31">
        <v>158</v>
      </c>
      <c r="E59" s="33">
        <v>211</v>
      </c>
      <c r="F59" s="16">
        <f>(D59+E59)/2</f>
        <v>184.5</v>
      </c>
      <c r="G59" s="16">
        <v>3.7</v>
      </c>
      <c r="H59" s="16" t="s">
        <v>3178</v>
      </c>
      <c r="I59" s="16" t="s">
        <v>2828</v>
      </c>
      <c r="J59" s="16" t="s">
        <v>2826</v>
      </c>
      <c r="K59" s="16" t="s">
        <v>30</v>
      </c>
      <c r="L59" s="16">
        <v>1958</v>
      </c>
      <c r="M59" s="16">
        <v>62</v>
      </c>
      <c r="N59" s="16" t="s">
        <v>65</v>
      </c>
      <c r="O59" s="16" t="s">
        <v>230</v>
      </c>
      <c r="P59" s="16" t="s">
        <v>91</v>
      </c>
      <c r="Q59" s="16" t="s">
        <v>113</v>
      </c>
      <c r="R59" s="16" t="s">
        <v>296</v>
      </c>
    </row>
    <row r="60" spans="1:18" ht="15" customHeight="1" x14ac:dyDescent="0.2">
      <c r="A60" s="16">
        <v>59</v>
      </c>
      <c r="B60" s="16">
        <v>482</v>
      </c>
      <c r="C60" s="16" t="s">
        <v>1620</v>
      </c>
      <c r="D60" s="31">
        <v>125</v>
      </c>
      <c r="E60" s="33">
        <v>210</v>
      </c>
      <c r="F60" s="16">
        <f>(D60+E60)/2</f>
        <v>167.5</v>
      </c>
      <c r="G60" s="16">
        <v>4</v>
      </c>
      <c r="H60" s="16" t="s">
        <v>3179</v>
      </c>
      <c r="I60" s="16" t="s">
        <v>2864</v>
      </c>
      <c r="J60" s="16" t="s">
        <v>2828</v>
      </c>
      <c r="K60" s="16" t="s">
        <v>30</v>
      </c>
      <c r="L60" s="16">
        <v>1849</v>
      </c>
      <c r="M60" s="16">
        <v>171</v>
      </c>
      <c r="N60" s="16" t="s">
        <v>65</v>
      </c>
      <c r="O60" s="16" t="s">
        <v>124</v>
      </c>
      <c r="P60" s="16" t="s">
        <v>124</v>
      </c>
      <c r="Q60" s="16" t="s">
        <v>113</v>
      </c>
      <c r="R60" s="16" t="s">
        <v>3144</v>
      </c>
    </row>
    <row r="61" spans="1:18" ht="15" customHeight="1" x14ac:dyDescent="0.2">
      <c r="A61" s="16">
        <v>60</v>
      </c>
      <c r="B61" s="16">
        <v>722</v>
      </c>
      <c r="C61" s="16" t="s">
        <v>1620</v>
      </c>
      <c r="D61" s="31">
        <v>125</v>
      </c>
      <c r="E61" s="33">
        <v>210</v>
      </c>
      <c r="F61" s="16">
        <f>(D61+E61)/2</f>
        <v>167.5</v>
      </c>
      <c r="G61" s="16">
        <v>4</v>
      </c>
      <c r="H61" s="16" t="s">
        <v>3179</v>
      </c>
      <c r="I61" s="16" t="s">
        <v>2844</v>
      </c>
      <c r="J61" s="16" t="s">
        <v>2828</v>
      </c>
      <c r="K61" s="16" t="s">
        <v>30</v>
      </c>
      <c r="L61" s="16">
        <v>1849</v>
      </c>
      <c r="M61" s="16">
        <v>171</v>
      </c>
      <c r="N61" s="16" t="s">
        <v>65</v>
      </c>
      <c r="O61" s="16" t="s">
        <v>124</v>
      </c>
      <c r="P61" s="16" t="s">
        <v>124</v>
      </c>
      <c r="Q61" s="16" t="s">
        <v>113</v>
      </c>
      <c r="R61" s="16" t="s">
        <v>3144</v>
      </c>
    </row>
    <row r="62" spans="1:18" ht="15" customHeight="1" x14ac:dyDescent="0.2">
      <c r="A62" s="16">
        <v>61</v>
      </c>
      <c r="B62" s="16">
        <v>375</v>
      </c>
      <c r="C62" s="16" t="s">
        <v>1367</v>
      </c>
      <c r="D62" s="31">
        <v>116</v>
      </c>
      <c r="E62" s="33">
        <v>209</v>
      </c>
      <c r="F62" s="16">
        <f>(D62+E62)/2</f>
        <v>162.5</v>
      </c>
      <c r="G62" s="16">
        <v>4</v>
      </c>
      <c r="H62" s="16" t="s">
        <v>3180</v>
      </c>
      <c r="I62" s="16" t="s">
        <v>2837</v>
      </c>
      <c r="J62" s="16" t="s">
        <v>2826</v>
      </c>
      <c r="K62" s="16" t="s">
        <v>104</v>
      </c>
      <c r="L62" s="16">
        <v>1982</v>
      </c>
      <c r="M62" s="16">
        <v>38</v>
      </c>
      <c r="N62" s="16" t="s">
        <v>65</v>
      </c>
      <c r="O62" s="16" t="s">
        <v>235</v>
      </c>
      <c r="P62" s="16" t="s">
        <v>91</v>
      </c>
      <c r="Q62" s="16" t="s">
        <v>34</v>
      </c>
      <c r="R62" s="16" t="s">
        <v>3144</v>
      </c>
    </row>
    <row r="63" spans="1:18" ht="15" customHeight="1" x14ac:dyDescent="0.2">
      <c r="A63" s="16">
        <v>62</v>
      </c>
      <c r="B63" s="16">
        <v>664</v>
      </c>
      <c r="C63" s="16" t="s">
        <v>2064</v>
      </c>
      <c r="D63" s="31">
        <v>116</v>
      </c>
      <c r="E63" s="33">
        <v>208</v>
      </c>
      <c r="F63" s="16">
        <f>(D63+E63)/2</f>
        <v>162</v>
      </c>
      <c r="G63" s="16">
        <v>4</v>
      </c>
      <c r="H63" s="16" t="s">
        <v>3181</v>
      </c>
      <c r="I63" s="16" t="s">
        <v>2853</v>
      </c>
      <c r="J63" s="16" t="s">
        <v>2826</v>
      </c>
      <c r="K63" s="16" t="s">
        <v>30</v>
      </c>
      <c r="L63" s="16">
        <v>1982</v>
      </c>
      <c r="M63" s="16">
        <v>38</v>
      </c>
      <c r="N63" s="16" t="s">
        <v>65</v>
      </c>
      <c r="O63" s="16" t="s">
        <v>235</v>
      </c>
      <c r="P63" s="16" t="s">
        <v>91</v>
      </c>
      <c r="Q63" s="16" t="s">
        <v>203</v>
      </c>
      <c r="R63" s="16" t="s">
        <v>2068</v>
      </c>
    </row>
    <row r="64" spans="1:18" ht="15" customHeight="1" x14ac:dyDescent="0.2">
      <c r="A64" s="16">
        <v>63</v>
      </c>
      <c r="B64" s="16">
        <v>899</v>
      </c>
      <c r="C64" s="16" t="s">
        <v>2064</v>
      </c>
      <c r="D64" s="31">
        <v>116</v>
      </c>
      <c r="E64" s="33">
        <v>208</v>
      </c>
      <c r="F64" s="16">
        <f>(D64+E64)/2</f>
        <v>162</v>
      </c>
      <c r="G64" s="16">
        <v>4</v>
      </c>
      <c r="H64" s="16" t="s">
        <v>3181</v>
      </c>
      <c r="I64" s="16" t="s">
        <v>2894</v>
      </c>
      <c r="J64" s="16" t="s">
        <v>2826</v>
      </c>
      <c r="K64" s="16" t="s">
        <v>30</v>
      </c>
      <c r="L64" s="16">
        <v>1982</v>
      </c>
      <c r="M64" s="16">
        <v>38</v>
      </c>
      <c r="N64" s="16" t="s">
        <v>65</v>
      </c>
      <c r="O64" s="16" t="s">
        <v>235</v>
      </c>
      <c r="P64" s="16" t="s">
        <v>91</v>
      </c>
      <c r="Q64" s="16" t="s">
        <v>203</v>
      </c>
      <c r="R64" s="16" t="s">
        <v>2068</v>
      </c>
    </row>
    <row r="65" spans="1:18" ht="15" customHeight="1" x14ac:dyDescent="0.2">
      <c r="A65" s="16">
        <v>64</v>
      </c>
      <c r="B65" s="16">
        <v>353</v>
      </c>
      <c r="C65" s="16" t="s">
        <v>241</v>
      </c>
      <c r="D65" s="31">
        <v>130</v>
      </c>
      <c r="E65" s="33">
        <v>208</v>
      </c>
      <c r="F65" s="16">
        <f>(D65+E65)/2</f>
        <v>169</v>
      </c>
      <c r="G65" s="16">
        <v>4.0999999999999996</v>
      </c>
      <c r="H65" s="16" t="s">
        <v>3182</v>
      </c>
      <c r="I65" s="16" t="s">
        <v>2861</v>
      </c>
      <c r="J65" s="16" t="s">
        <v>2826</v>
      </c>
      <c r="K65" s="16" t="s">
        <v>263</v>
      </c>
      <c r="L65" s="16">
        <v>2007</v>
      </c>
      <c r="M65" s="16">
        <v>13</v>
      </c>
      <c r="N65" s="16" t="s">
        <v>21</v>
      </c>
      <c r="O65" s="16" t="s">
        <v>3150</v>
      </c>
      <c r="P65" s="16" t="s">
        <v>581</v>
      </c>
      <c r="Q65" s="16" t="s">
        <v>58</v>
      </c>
      <c r="R65" s="16" t="s">
        <v>3144</v>
      </c>
    </row>
    <row r="66" spans="1:18" ht="15" customHeight="1" x14ac:dyDescent="0.2">
      <c r="A66" s="16">
        <v>65</v>
      </c>
      <c r="B66" s="16">
        <v>777</v>
      </c>
      <c r="C66" s="16" t="s">
        <v>2196</v>
      </c>
      <c r="D66" s="31">
        <v>136</v>
      </c>
      <c r="E66" s="33">
        <v>208</v>
      </c>
      <c r="F66" s="16">
        <f>(D66+E66)/2</f>
        <v>172</v>
      </c>
      <c r="G66" s="16">
        <v>4</v>
      </c>
      <c r="H66" s="16" t="s">
        <v>3179</v>
      </c>
      <c r="I66" s="16" t="s">
        <v>2897</v>
      </c>
      <c r="J66" s="16" t="s">
        <v>2828</v>
      </c>
      <c r="K66" s="16" t="s">
        <v>30</v>
      </c>
      <c r="L66" s="16">
        <v>1849</v>
      </c>
      <c r="M66" s="16">
        <v>171</v>
      </c>
      <c r="N66" s="16" t="s">
        <v>65</v>
      </c>
      <c r="O66" s="16" t="s">
        <v>124</v>
      </c>
      <c r="P66" s="16" t="s">
        <v>124</v>
      </c>
      <c r="Q66" s="16" t="s">
        <v>113</v>
      </c>
      <c r="R66" s="16" t="s">
        <v>3144</v>
      </c>
    </row>
    <row r="67" spans="1:18" ht="15" customHeight="1" x14ac:dyDescent="0.2">
      <c r="A67" s="16">
        <v>66</v>
      </c>
      <c r="B67" s="16">
        <v>182</v>
      </c>
      <c r="C67" s="16" t="s">
        <v>837</v>
      </c>
      <c r="D67" s="31">
        <v>131</v>
      </c>
      <c r="E67" s="33">
        <v>207</v>
      </c>
      <c r="F67" s="16">
        <f>(D67+E67)/2</f>
        <v>169</v>
      </c>
      <c r="G67" s="16">
        <v>3.9</v>
      </c>
      <c r="H67" s="16" t="s">
        <v>3183</v>
      </c>
      <c r="I67" s="16" t="s">
        <v>2828</v>
      </c>
      <c r="J67" s="16" t="s">
        <v>2826</v>
      </c>
      <c r="K67" s="16" t="s">
        <v>30</v>
      </c>
      <c r="L67" s="16">
        <v>1976</v>
      </c>
      <c r="M67" s="16">
        <v>44</v>
      </c>
      <c r="N67" s="16" t="s">
        <v>131</v>
      </c>
      <c r="O67" s="16" t="s">
        <v>124</v>
      </c>
      <c r="P67" s="16" t="s">
        <v>124</v>
      </c>
      <c r="Q67" s="16" t="s">
        <v>113</v>
      </c>
      <c r="R67" s="16" t="s">
        <v>3144</v>
      </c>
    </row>
    <row r="68" spans="1:18" ht="15" customHeight="1" x14ac:dyDescent="0.2">
      <c r="A68" s="16">
        <v>67</v>
      </c>
      <c r="B68" s="16">
        <v>268</v>
      </c>
      <c r="C68" s="16" t="s">
        <v>837</v>
      </c>
      <c r="D68" s="31">
        <v>131</v>
      </c>
      <c r="E68" s="33">
        <v>207</v>
      </c>
      <c r="F68" s="16">
        <f>(D68+E68)/2</f>
        <v>169</v>
      </c>
      <c r="G68" s="16">
        <v>3.9</v>
      </c>
      <c r="H68" s="16" t="s">
        <v>3183</v>
      </c>
      <c r="I68" s="16" t="s">
        <v>2861</v>
      </c>
      <c r="J68" s="16" t="s">
        <v>2826</v>
      </c>
      <c r="K68" s="16" t="s">
        <v>30</v>
      </c>
      <c r="L68" s="16">
        <v>1976</v>
      </c>
      <c r="M68" s="16">
        <v>44</v>
      </c>
      <c r="N68" s="16" t="s">
        <v>131</v>
      </c>
      <c r="O68" s="16" t="s">
        <v>124</v>
      </c>
      <c r="P68" s="16" t="s">
        <v>124</v>
      </c>
      <c r="Q68" s="16" t="s">
        <v>113</v>
      </c>
      <c r="R68" s="16" t="s">
        <v>3144</v>
      </c>
    </row>
    <row r="69" spans="1:18" ht="15" customHeight="1" x14ac:dyDescent="0.2">
      <c r="A69" s="16">
        <v>68</v>
      </c>
      <c r="B69" s="16">
        <v>210</v>
      </c>
      <c r="C69" s="16" t="s">
        <v>936</v>
      </c>
      <c r="D69" s="31">
        <v>117</v>
      </c>
      <c r="E69" s="33">
        <v>206</v>
      </c>
      <c r="F69" s="16">
        <f>(D69+E69)/2</f>
        <v>161.5</v>
      </c>
      <c r="G69" s="16">
        <v>3.7</v>
      </c>
      <c r="H69" s="16" t="s">
        <v>3184</v>
      </c>
      <c r="I69" s="16" t="s">
        <v>2826</v>
      </c>
      <c r="J69" s="16" t="s">
        <v>3061</v>
      </c>
      <c r="K69" s="16" t="s">
        <v>30</v>
      </c>
      <c r="L69" s="16">
        <v>1781</v>
      </c>
      <c r="M69" s="16">
        <v>239</v>
      </c>
      <c r="N69" s="16" t="s">
        <v>65</v>
      </c>
      <c r="O69" s="16" t="s">
        <v>124</v>
      </c>
      <c r="P69" s="16" t="s">
        <v>124</v>
      </c>
      <c r="Q69" s="16" t="s">
        <v>113</v>
      </c>
      <c r="R69" s="16" t="s">
        <v>125</v>
      </c>
    </row>
    <row r="70" spans="1:18" ht="15" customHeight="1" x14ac:dyDescent="0.2">
      <c r="A70" s="16">
        <v>69</v>
      </c>
      <c r="B70" s="16">
        <v>335</v>
      </c>
      <c r="C70" s="16" t="s">
        <v>936</v>
      </c>
      <c r="D70" s="31">
        <v>117</v>
      </c>
      <c r="E70" s="33">
        <v>206</v>
      </c>
      <c r="F70" s="16">
        <f>(D70+E70)/2</f>
        <v>161.5</v>
      </c>
      <c r="G70" s="16">
        <v>3.7</v>
      </c>
      <c r="H70" s="16" t="s">
        <v>3184</v>
      </c>
      <c r="I70" s="16" t="s">
        <v>2831</v>
      </c>
      <c r="J70" s="16" t="s">
        <v>3061</v>
      </c>
      <c r="K70" s="16" t="s">
        <v>30</v>
      </c>
      <c r="L70" s="16">
        <v>1781</v>
      </c>
      <c r="M70" s="16">
        <v>239</v>
      </c>
      <c r="N70" s="16" t="s">
        <v>65</v>
      </c>
      <c r="O70" s="16" t="s">
        <v>124</v>
      </c>
      <c r="P70" s="16" t="s">
        <v>124</v>
      </c>
      <c r="Q70" s="16" t="s">
        <v>113</v>
      </c>
      <c r="R70" s="16" t="s">
        <v>125</v>
      </c>
    </row>
    <row r="71" spans="1:18" ht="15" customHeight="1" x14ac:dyDescent="0.2">
      <c r="A71" s="16">
        <v>70</v>
      </c>
      <c r="B71" s="16">
        <v>701</v>
      </c>
      <c r="C71" s="16" t="s">
        <v>2094</v>
      </c>
      <c r="D71" s="31">
        <v>130</v>
      </c>
      <c r="E71" s="33">
        <v>206</v>
      </c>
      <c r="F71" s="16">
        <f>(D71+E71)/2</f>
        <v>168</v>
      </c>
      <c r="G71" s="16">
        <v>4.7</v>
      </c>
      <c r="H71" s="16" t="s">
        <v>3185</v>
      </c>
      <c r="I71" s="16" t="s">
        <v>2848</v>
      </c>
      <c r="J71" s="16" t="s">
        <v>2826</v>
      </c>
      <c r="K71" s="16" t="s">
        <v>20</v>
      </c>
      <c r="L71" s="16">
        <v>2014</v>
      </c>
      <c r="M71" s="16">
        <v>6</v>
      </c>
      <c r="N71" s="16" t="s">
        <v>21</v>
      </c>
      <c r="O71" s="16" t="s">
        <v>235</v>
      </c>
      <c r="P71" s="16" t="s">
        <v>91</v>
      </c>
      <c r="Q71" s="16" t="s">
        <v>41</v>
      </c>
      <c r="R71" s="16" t="s">
        <v>3144</v>
      </c>
    </row>
    <row r="72" spans="1:18" ht="15" customHeight="1" x14ac:dyDescent="0.2">
      <c r="A72" s="16">
        <v>71</v>
      </c>
      <c r="B72" s="16">
        <v>181</v>
      </c>
      <c r="C72" s="16" t="s">
        <v>290</v>
      </c>
      <c r="D72" s="31">
        <v>124</v>
      </c>
      <c r="E72" s="33">
        <v>204</v>
      </c>
      <c r="F72" s="16">
        <f>(D72+E72)/2</f>
        <v>164</v>
      </c>
      <c r="G72" s="16">
        <v>3.6</v>
      </c>
      <c r="H72" s="16" t="s">
        <v>3186</v>
      </c>
      <c r="I72" s="16" t="s">
        <v>2903</v>
      </c>
      <c r="J72" s="16" t="s">
        <v>2864</v>
      </c>
      <c r="K72" s="16" t="s">
        <v>104</v>
      </c>
      <c r="L72" s="16">
        <v>1851</v>
      </c>
      <c r="M72" s="16">
        <v>169</v>
      </c>
      <c r="N72" s="16" t="s">
        <v>21</v>
      </c>
      <c r="O72" s="16" t="s">
        <v>155</v>
      </c>
      <c r="P72" s="16" t="s">
        <v>156</v>
      </c>
      <c r="Q72" s="16" t="s">
        <v>113</v>
      </c>
      <c r="R72" s="16" t="s">
        <v>3144</v>
      </c>
    </row>
    <row r="73" spans="1:18" ht="15" customHeight="1" x14ac:dyDescent="0.2">
      <c r="A73" s="16">
        <v>72</v>
      </c>
      <c r="B73" s="16">
        <v>267</v>
      </c>
      <c r="C73" s="16" t="s">
        <v>290</v>
      </c>
      <c r="D73" s="31">
        <v>124</v>
      </c>
      <c r="E73" s="33">
        <v>204</v>
      </c>
      <c r="F73" s="16">
        <f>(D73+E73)/2</f>
        <v>164</v>
      </c>
      <c r="G73" s="16">
        <v>3.6</v>
      </c>
      <c r="H73" s="16" t="s">
        <v>3186</v>
      </c>
      <c r="I73" s="16" t="s">
        <v>2826</v>
      </c>
      <c r="J73" s="16" t="s">
        <v>2864</v>
      </c>
      <c r="K73" s="16" t="s">
        <v>104</v>
      </c>
      <c r="L73" s="16">
        <v>1851</v>
      </c>
      <c r="M73" s="16">
        <v>169</v>
      </c>
      <c r="N73" s="16" t="s">
        <v>21</v>
      </c>
      <c r="O73" s="16" t="s">
        <v>155</v>
      </c>
      <c r="P73" s="16" t="s">
        <v>156</v>
      </c>
      <c r="Q73" s="16" t="s">
        <v>113</v>
      </c>
      <c r="R73" s="16" t="s">
        <v>3144</v>
      </c>
    </row>
    <row r="74" spans="1:18" ht="15" customHeight="1" x14ac:dyDescent="0.2">
      <c r="A74" s="16">
        <v>73</v>
      </c>
      <c r="B74" s="16">
        <v>171</v>
      </c>
      <c r="C74" s="16" t="s">
        <v>797</v>
      </c>
      <c r="D74" s="31">
        <v>71</v>
      </c>
      <c r="E74" s="33">
        <v>204</v>
      </c>
      <c r="F74" s="16">
        <f>(D74+E74)/2</f>
        <v>137.5</v>
      </c>
      <c r="G74" s="16">
        <v>4.3</v>
      </c>
      <c r="H74" s="16" t="s">
        <v>3170</v>
      </c>
      <c r="I74" s="16" t="s">
        <v>2839</v>
      </c>
      <c r="J74" s="16" t="s">
        <v>2826</v>
      </c>
      <c r="K74" s="16" t="s">
        <v>64</v>
      </c>
      <c r="L74" s="16">
        <v>2011</v>
      </c>
      <c r="M74" s="16">
        <v>9</v>
      </c>
      <c r="N74" s="16" t="s">
        <v>21</v>
      </c>
      <c r="O74" s="16" t="s">
        <v>145</v>
      </c>
      <c r="P74" s="16" t="s">
        <v>91</v>
      </c>
      <c r="Q74" s="16" t="s">
        <v>58</v>
      </c>
      <c r="R74" s="16" t="s">
        <v>3144</v>
      </c>
    </row>
    <row r="75" spans="1:18" ht="15" customHeight="1" x14ac:dyDescent="0.2">
      <c r="A75" s="16">
        <v>74</v>
      </c>
      <c r="B75" s="16">
        <v>505</v>
      </c>
      <c r="C75" s="16" t="s">
        <v>1702</v>
      </c>
      <c r="D75" s="31">
        <v>121</v>
      </c>
      <c r="E75" s="33">
        <v>203</v>
      </c>
      <c r="F75" s="16">
        <f>(D75+E75)/2</f>
        <v>162</v>
      </c>
      <c r="G75" s="16">
        <v>4</v>
      </c>
      <c r="H75" s="16" t="s">
        <v>3187</v>
      </c>
      <c r="I75" s="16" t="s">
        <v>2905</v>
      </c>
      <c r="J75" s="16" t="s">
        <v>2826</v>
      </c>
      <c r="K75" s="16" t="s">
        <v>46</v>
      </c>
      <c r="L75" s="16">
        <v>2007</v>
      </c>
      <c r="M75" s="16">
        <v>13</v>
      </c>
      <c r="N75" s="16" t="s">
        <v>21</v>
      </c>
      <c r="O75" s="16" t="s">
        <v>90</v>
      </c>
      <c r="P75" s="16" t="s">
        <v>91</v>
      </c>
      <c r="Q75" s="16" t="s">
        <v>58</v>
      </c>
      <c r="R75" s="16" t="s">
        <v>1707</v>
      </c>
    </row>
    <row r="76" spans="1:18" ht="15" customHeight="1" x14ac:dyDescent="0.2">
      <c r="A76" s="16">
        <v>75</v>
      </c>
      <c r="B76" s="16">
        <v>761</v>
      </c>
      <c r="C76" s="16" t="s">
        <v>1702</v>
      </c>
      <c r="D76" s="31">
        <v>121</v>
      </c>
      <c r="E76" s="33">
        <v>203</v>
      </c>
      <c r="F76" s="16">
        <f>(D76+E76)/2</f>
        <v>162</v>
      </c>
      <c r="G76" s="16">
        <v>4</v>
      </c>
      <c r="H76" s="16" t="s">
        <v>3187</v>
      </c>
      <c r="I76" s="16" t="s">
        <v>3144</v>
      </c>
      <c r="J76" s="16" t="s">
        <v>2826</v>
      </c>
      <c r="K76" s="16" t="s">
        <v>46</v>
      </c>
      <c r="L76" s="16">
        <v>2007</v>
      </c>
      <c r="M76" s="16">
        <v>13</v>
      </c>
      <c r="N76" s="16" t="s">
        <v>21</v>
      </c>
      <c r="O76" s="16" t="s">
        <v>90</v>
      </c>
      <c r="P76" s="16" t="s">
        <v>91</v>
      </c>
      <c r="Q76" s="16" t="s">
        <v>58</v>
      </c>
      <c r="R76" s="16" t="s">
        <v>1707</v>
      </c>
    </row>
    <row r="77" spans="1:18" ht="15" customHeight="1" x14ac:dyDescent="0.2">
      <c r="A77" s="16">
        <v>76</v>
      </c>
      <c r="B77" s="16">
        <v>396</v>
      </c>
      <c r="C77" s="16" t="s">
        <v>14</v>
      </c>
      <c r="D77" s="31">
        <v>127</v>
      </c>
      <c r="E77" s="33">
        <v>202</v>
      </c>
      <c r="F77" s="16">
        <f>(D77+E77)/2</f>
        <v>164.5</v>
      </c>
      <c r="G77" s="16">
        <v>3.3</v>
      </c>
      <c r="H77" s="16" t="s">
        <v>3188</v>
      </c>
      <c r="I77" s="16" t="s">
        <v>2907</v>
      </c>
      <c r="J77" s="16" t="s">
        <v>2826</v>
      </c>
      <c r="K77" s="16" t="s">
        <v>64</v>
      </c>
      <c r="L77" s="16">
        <v>2008</v>
      </c>
      <c r="M77" s="16">
        <v>12</v>
      </c>
      <c r="N77" s="16" t="s">
        <v>21</v>
      </c>
      <c r="O77" s="16" t="s">
        <v>57</v>
      </c>
      <c r="P77" s="16" t="s">
        <v>40</v>
      </c>
      <c r="Q77" s="16" t="s">
        <v>58</v>
      </c>
      <c r="R77" s="16" t="s">
        <v>3144</v>
      </c>
    </row>
    <row r="78" spans="1:18" ht="15" customHeight="1" x14ac:dyDescent="0.2">
      <c r="A78" s="16">
        <v>77</v>
      </c>
      <c r="B78" s="16">
        <v>562</v>
      </c>
      <c r="C78" s="16" t="s">
        <v>14</v>
      </c>
      <c r="D78" s="31">
        <v>127</v>
      </c>
      <c r="E78" s="33">
        <v>202</v>
      </c>
      <c r="F78" s="16">
        <f>(D78+E78)/2</f>
        <v>164.5</v>
      </c>
      <c r="G78" s="16">
        <v>3.3</v>
      </c>
      <c r="H78" s="16" t="s">
        <v>3188</v>
      </c>
      <c r="I78" s="16" t="s">
        <v>2890</v>
      </c>
      <c r="J78" s="16" t="s">
        <v>2826</v>
      </c>
      <c r="K78" s="16" t="s">
        <v>64</v>
      </c>
      <c r="L78" s="16">
        <v>2008</v>
      </c>
      <c r="M78" s="16">
        <v>12</v>
      </c>
      <c r="N78" s="16" t="s">
        <v>21</v>
      </c>
      <c r="O78" s="16" t="s">
        <v>57</v>
      </c>
      <c r="P78" s="16" t="s">
        <v>40</v>
      </c>
      <c r="Q78" s="16" t="s">
        <v>58</v>
      </c>
      <c r="R78" s="16" t="s">
        <v>3144</v>
      </c>
    </row>
    <row r="79" spans="1:18" ht="15" customHeight="1" x14ac:dyDescent="0.2">
      <c r="A79" s="16">
        <v>78</v>
      </c>
      <c r="B79" s="16">
        <v>10</v>
      </c>
      <c r="C79" s="16" t="s">
        <v>14</v>
      </c>
      <c r="D79" s="31">
        <v>126</v>
      </c>
      <c r="E79" s="33">
        <v>201</v>
      </c>
      <c r="F79" s="16">
        <f>(D79+E79)/2</f>
        <v>163.5</v>
      </c>
      <c r="G79" s="16">
        <v>3.5</v>
      </c>
      <c r="H79" s="16" t="s">
        <v>3189</v>
      </c>
      <c r="I79" s="16" t="s">
        <v>2839</v>
      </c>
      <c r="J79" s="16" t="s">
        <v>2826</v>
      </c>
      <c r="K79" s="16" t="s">
        <v>20</v>
      </c>
      <c r="L79" s="16">
        <v>2011</v>
      </c>
      <c r="M79" s="16">
        <v>9</v>
      </c>
      <c r="N79" s="16" t="s">
        <v>21</v>
      </c>
      <c r="O79" s="16" t="s">
        <v>97</v>
      </c>
      <c r="P79" s="16" t="s">
        <v>98</v>
      </c>
      <c r="Q79" s="16" t="s">
        <v>67</v>
      </c>
      <c r="R79" s="16" t="s">
        <v>3144</v>
      </c>
    </row>
    <row r="80" spans="1:18" ht="15" customHeight="1" x14ac:dyDescent="0.2">
      <c r="A80" s="16">
        <v>79</v>
      </c>
      <c r="B80" s="16">
        <v>426</v>
      </c>
      <c r="C80" s="16" t="s">
        <v>1482</v>
      </c>
      <c r="D80" s="31">
        <v>109</v>
      </c>
      <c r="E80" s="33">
        <v>200</v>
      </c>
      <c r="F80" s="16">
        <f>(D80+E80)/2</f>
        <v>154.5</v>
      </c>
      <c r="G80" s="16">
        <v>3.5</v>
      </c>
      <c r="H80" s="16" t="s">
        <v>3190</v>
      </c>
      <c r="I80" s="16" t="s">
        <v>2911</v>
      </c>
      <c r="J80" s="16" t="s">
        <v>2864</v>
      </c>
      <c r="K80" s="16" t="s">
        <v>46</v>
      </c>
      <c r="L80" s="16">
        <v>2010</v>
      </c>
      <c r="M80" s="16">
        <v>10</v>
      </c>
      <c r="N80" s="16" t="s">
        <v>21</v>
      </c>
      <c r="O80" s="16" t="s">
        <v>124</v>
      </c>
      <c r="P80" s="16" t="s">
        <v>124</v>
      </c>
      <c r="Q80" s="16" t="s">
        <v>67</v>
      </c>
      <c r="R80" s="16" t="s">
        <v>871</v>
      </c>
    </row>
    <row r="81" spans="1:18" ht="15" customHeight="1" x14ac:dyDescent="0.2">
      <c r="A81" s="16">
        <v>80</v>
      </c>
      <c r="B81" s="16">
        <v>627</v>
      </c>
      <c r="C81" s="16" t="s">
        <v>1482</v>
      </c>
      <c r="D81" s="31">
        <v>109</v>
      </c>
      <c r="E81" s="33">
        <v>200</v>
      </c>
      <c r="F81" s="16">
        <f>(D81+E81)/2</f>
        <v>154.5</v>
      </c>
      <c r="G81" s="16">
        <v>3.5</v>
      </c>
      <c r="H81" s="16" t="s">
        <v>3190</v>
      </c>
      <c r="I81" s="16" t="s">
        <v>2831</v>
      </c>
      <c r="J81" s="16" t="s">
        <v>2864</v>
      </c>
      <c r="K81" s="16" t="s">
        <v>46</v>
      </c>
      <c r="L81" s="16">
        <v>2010</v>
      </c>
      <c r="M81" s="16">
        <v>10</v>
      </c>
      <c r="N81" s="16" t="s">
        <v>21</v>
      </c>
      <c r="O81" s="16" t="s">
        <v>124</v>
      </c>
      <c r="P81" s="16" t="s">
        <v>124</v>
      </c>
      <c r="Q81" s="16" t="s">
        <v>67</v>
      </c>
      <c r="R81" s="16" t="s">
        <v>871</v>
      </c>
    </row>
    <row r="82" spans="1:18" ht="15" customHeight="1" x14ac:dyDescent="0.2">
      <c r="A82" s="16">
        <v>81</v>
      </c>
      <c r="B82" s="16">
        <v>848</v>
      </c>
      <c r="C82" s="16" t="s">
        <v>1482</v>
      </c>
      <c r="D82" s="31">
        <v>109</v>
      </c>
      <c r="E82" s="33">
        <v>200</v>
      </c>
      <c r="F82" s="16">
        <f>(D82+E82)/2</f>
        <v>154.5</v>
      </c>
      <c r="G82" s="16">
        <v>3.5</v>
      </c>
      <c r="H82" s="16" t="s">
        <v>3190</v>
      </c>
      <c r="I82" s="16" t="s">
        <v>2868</v>
      </c>
      <c r="J82" s="16" t="s">
        <v>2864</v>
      </c>
      <c r="K82" s="16" t="s">
        <v>46</v>
      </c>
      <c r="L82" s="16">
        <v>2010</v>
      </c>
      <c r="M82" s="16">
        <v>10</v>
      </c>
      <c r="N82" s="16" t="s">
        <v>21</v>
      </c>
      <c r="O82" s="16" t="s">
        <v>124</v>
      </c>
      <c r="P82" s="16" t="s">
        <v>124</v>
      </c>
      <c r="Q82" s="16" t="s">
        <v>67</v>
      </c>
      <c r="R82" s="16" t="s">
        <v>871</v>
      </c>
    </row>
    <row r="83" spans="1:18" ht="15" customHeight="1" x14ac:dyDescent="0.2">
      <c r="A83" s="16">
        <v>82</v>
      </c>
      <c r="B83" s="16">
        <v>533</v>
      </c>
      <c r="C83" s="16" t="s">
        <v>1804</v>
      </c>
      <c r="D83" s="31">
        <v>124</v>
      </c>
      <c r="E83" s="33">
        <v>199</v>
      </c>
      <c r="F83" s="16">
        <f>(D83+E83)/2</f>
        <v>161.5</v>
      </c>
      <c r="G83" s="16">
        <v>3.6</v>
      </c>
      <c r="H83" s="16" t="s">
        <v>3191</v>
      </c>
      <c r="I83" s="16" t="s">
        <v>2826</v>
      </c>
      <c r="J83" s="16" t="s">
        <v>2861</v>
      </c>
      <c r="K83" s="16" t="s">
        <v>46</v>
      </c>
      <c r="L83" s="16">
        <v>1989</v>
      </c>
      <c r="M83" s="16">
        <v>31</v>
      </c>
      <c r="N83" s="16" t="s">
        <v>21</v>
      </c>
      <c r="O83" s="16" t="s">
        <v>57</v>
      </c>
      <c r="P83" s="16" t="s">
        <v>40</v>
      </c>
      <c r="Q83" s="16" t="s">
        <v>58</v>
      </c>
      <c r="R83" s="16" t="s">
        <v>3144</v>
      </c>
    </row>
    <row r="84" spans="1:18" ht="15" customHeight="1" x14ac:dyDescent="0.2">
      <c r="A84" s="16">
        <v>83</v>
      </c>
      <c r="B84" s="16">
        <v>802</v>
      </c>
      <c r="C84" s="16" t="s">
        <v>1804</v>
      </c>
      <c r="D84" s="31">
        <v>124</v>
      </c>
      <c r="E84" s="33">
        <v>199</v>
      </c>
      <c r="F84" s="16">
        <f>(D84+E84)/2</f>
        <v>161.5</v>
      </c>
      <c r="G84" s="16">
        <v>3.6</v>
      </c>
      <c r="H84" s="16" t="s">
        <v>3191</v>
      </c>
      <c r="I84" s="16" t="s">
        <v>2914</v>
      </c>
      <c r="J84" s="16" t="s">
        <v>2861</v>
      </c>
      <c r="K84" s="16" t="s">
        <v>46</v>
      </c>
      <c r="L84" s="16">
        <v>1989</v>
      </c>
      <c r="M84" s="16">
        <v>31</v>
      </c>
      <c r="N84" s="16" t="s">
        <v>21</v>
      </c>
      <c r="O84" s="16" t="s">
        <v>57</v>
      </c>
      <c r="P84" s="16" t="s">
        <v>40</v>
      </c>
      <c r="Q84" s="16" t="s">
        <v>58</v>
      </c>
      <c r="R84" s="16" t="s">
        <v>3144</v>
      </c>
    </row>
    <row r="85" spans="1:18" ht="15" customHeight="1" x14ac:dyDescent="0.2">
      <c r="A85" s="16">
        <v>84</v>
      </c>
      <c r="B85" s="16">
        <v>302</v>
      </c>
      <c r="C85" s="16" t="s">
        <v>14</v>
      </c>
      <c r="D85" s="31">
        <v>127</v>
      </c>
      <c r="E85" s="33">
        <v>199</v>
      </c>
      <c r="F85" s="16">
        <f>(D85+E85)/2</f>
        <v>163</v>
      </c>
      <c r="G85" s="16">
        <v>3.9</v>
      </c>
      <c r="H85" s="16" t="s">
        <v>3183</v>
      </c>
      <c r="I85" s="16" t="s">
        <v>2864</v>
      </c>
      <c r="J85" s="16" t="s">
        <v>2826</v>
      </c>
      <c r="K85" s="16" t="s">
        <v>30</v>
      </c>
      <c r="L85" s="16">
        <v>1976</v>
      </c>
      <c r="M85" s="16">
        <v>44</v>
      </c>
      <c r="N85" s="16" t="s">
        <v>131</v>
      </c>
      <c r="O85" s="16" t="s">
        <v>124</v>
      </c>
      <c r="P85" s="16" t="s">
        <v>124</v>
      </c>
      <c r="Q85" s="16" t="s">
        <v>113</v>
      </c>
      <c r="R85" s="16" t="s">
        <v>3144</v>
      </c>
    </row>
    <row r="86" spans="1:18" ht="15" customHeight="1" x14ac:dyDescent="0.2">
      <c r="A86" s="16">
        <v>85</v>
      </c>
      <c r="B86" s="16">
        <v>204</v>
      </c>
      <c r="C86" s="16" t="s">
        <v>913</v>
      </c>
      <c r="D86" s="31">
        <v>105</v>
      </c>
      <c r="E86" s="33">
        <v>198</v>
      </c>
      <c r="F86" s="16">
        <f>(D86+E86)/2</f>
        <v>151.5</v>
      </c>
      <c r="G86" s="16">
        <v>3.7</v>
      </c>
      <c r="H86" s="16" t="s">
        <v>3184</v>
      </c>
      <c r="I86" s="16" t="s">
        <v>2903</v>
      </c>
      <c r="J86" s="16" t="s">
        <v>3061</v>
      </c>
      <c r="K86" s="16" t="s">
        <v>30</v>
      </c>
      <c r="L86" s="16">
        <v>1781</v>
      </c>
      <c r="M86" s="16">
        <v>239</v>
      </c>
      <c r="N86" s="16" t="s">
        <v>65</v>
      </c>
      <c r="O86" s="16" t="s">
        <v>124</v>
      </c>
      <c r="P86" s="16" t="s">
        <v>124</v>
      </c>
      <c r="Q86" s="16" t="s">
        <v>113</v>
      </c>
      <c r="R86" s="16" t="s">
        <v>125</v>
      </c>
    </row>
    <row r="87" spans="1:18" ht="15" customHeight="1" x14ac:dyDescent="0.2">
      <c r="A87" s="16">
        <v>86</v>
      </c>
      <c r="B87" s="16">
        <v>322</v>
      </c>
      <c r="C87" s="16" t="s">
        <v>913</v>
      </c>
      <c r="D87" s="31">
        <v>105</v>
      </c>
      <c r="E87" s="33">
        <v>198</v>
      </c>
      <c r="F87" s="16">
        <f>(D87+E87)/2</f>
        <v>151.5</v>
      </c>
      <c r="G87" s="16">
        <v>3.7</v>
      </c>
      <c r="H87" s="16" t="s">
        <v>3184</v>
      </c>
      <c r="I87" s="16" t="s">
        <v>2828</v>
      </c>
      <c r="J87" s="16" t="s">
        <v>3061</v>
      </c>
      <c r="K87" s="16" t="s">
        <v>30</v>
      </c>
      <c r="L87" s="16">
        <v>1781</v>
      </c>
      <c r="M87" s="16">
        <v>239</v>
      </c>
      <c r="N87" s="16" t="s">
        <v>65</v>
      </c>
      <c r="O87" s="16" t="s">
        <v>124</v>
      </c>
      <c r="P87" s="16" t="s">
        <v>124</v>
      </c>
      <c r="Q87" s="16" t="s">
        <v>113</v>
      </c>
      <c r="R87" s="16" t="s">
        <v>125</v>
      </c>
    </row>
    <row r="88" spans="1:18" ht="15" customHeight="1" x14ac:dyDescent="0.2">
      <c r="A88" s="16">
        <v>87</v>
      </c>
      <c r="B88" s="16">
        <v>433</v>
      </c>
      <c r="C88" s="16" t="s">
        <v>1499</v>
      </c>
      <c r="D88" s="31">
        <v>113</v>
      </c>
      <c r="E88" s="33">
        <v>196</v>
      </c>
      <c r="F88" s="16">
        <f>(D88+E88)/2</f>
        <v>154.5</v>
      </c>
      <c r="G88" s="16">
        <v>3.7</v>
      </c>
      <c r="H88" s="16" t="s">
        <v>3184</v>
      </c>
      <c r="I88" s="16" t="s">
        <v>2917</v>
      </c>
      <c r="J88" s="16" t="s">
        <v>3061</v>
      </c>
      <c r="K88" s="16" t="s">
        <v>30</v>
      </c>
      <c r="L88" s="16">
        <v>1781</v>
      </c>
      <c r="M88" s="16">
        <v>239</v>
      </c>
      <c r="N88" s="16" t="s">
        <v>65</v>
      </c>
      <c r="O88" s="16" t="s">
        <v>124</v>
      </c>
      <c r="P88" s="16" t="s">
        <v>124</v>
      </c>
      <c r="Q88" s="16" t="s">
        <v>113</v>
      </c>
      <c r="R88" s="16" t="s">
        <v>125</v>
      </c>
    </row>
    <row r="89" spans="1:18" ht="15" customHeight="1" x14ac:dyDescent="0.2">
      <c r="A89" s="16">
        <v>88</v>
      </c>
      <c r="B89" s="16">
        <v>644</v>
      </c>
      <c r="C89" s="16" t="s">
        <v>1499</v>
      </c>
      <c r="D89" s="31">
        <v>113</v>
      </c>
      <c r="E89" s="33">
        <v>196</v>
      </c>
      <c r="F89" s="16">
        <f>(D89+E89)/2</f>
        <v>154.5</v>
      </c>
      <c r="G89" s="16">
        <v>3.7</v>
      </c>
      <c r="H89" s="16" t="s">
        <v>3184</v>
      </c>
      <c r="I89" s="16" t="s">
        <v>2853</v>
      </c>
      <c r="J89" s="16" t="s">
        <v>3061</v>
      </c>
      <c r="K89" s="16" t="s">
        <v>30</v>
      </c>
      <c r="L89" s="16">
        <v>1781</v>
      </c>
      <c r="M89" s="16">
        <v>239</v>
      </c>
      <c r="N89" s="16" t="s">
        <v>65</v>
      </c>
      <c r="O89" s="16" t="s">
        <v>124</v>
      </c>
      <c r="P89" s="16" t="s">
        <v>124</v>
      </c>
      <c r="Q89" s="16" t="s">
        <v>113</v>
      </c>
      <c r="R89" s="16" t="s">
        <v>125</v>
      </c>
    </row>
    <row r="90" spans="1:18" ht="15" customHeight="1" x14ac:dyDescent="0.2">
      <c r="A90" s="16">
        <v>89</v>
      </c>
      <c r="B90" s="16">
        <v>866</v>
      </c>
      <c r="C90" s="16" t="s">
        <v>1499</v>
      </c>
      <c r="D90" s="31">
        <v>113</v>
      </c>
      <c r="E90" s="33">
        <v>196</v>
      </c>
      <c r="F90" s="16">
        <f>(D90+E90)/2</f>
        <v>154.5</v>
      </c>
      <c r="G90" s="16">
        <v>3.7</v>
      </c>
      <c r="H90" s="16" t="s">
        <v>3184</v>
      </c>
      <c r="I90" s="16" t="s">
        <v>2839</v>
      </c>
      <c r="J90" s="16" t="s">
        <v>3061</v>
      </c>
      <c r="K90" s="16" t="s">
        <v>30</v>
      </c>
      <c r="L90" s="16">
        <v>1781</v>
      </c>
      <c r="M90" s="16">
        <v>239</v>
      </c>
      <c r="N90" s="16" t="s">
        <v>65</v>
      </c>
      <c r="O90" s="16" t="s">
        <v>124</v>
      </c>
      <c r="P90" s="16" t="s">
        <v>124</v>
      </c>
      <c r="Q90" s="16" t="s">
        <v>113</v>
      </c>
      <c r="R90" s="16" t="s">
        <v>125</v>
      </c>
    </row>
    <row r="91" spans="1:18" ht="15" customHeight="1" x14ac:dyDescent="0.2">
      <c r="A91" s="16">
        <v>90</v>
      </c>
      <c r="B91" s="16">
        <v>400</v>
      </c>
      <c r="C91" s="16" t="s">
        <v>1422</v>
      </c>
      <c r="D91" s="31">
        <v>105</v>
      </c>
      <c r="E91" s="33">
        <v>194</v>
      </c>
      <c r="F91" s="16">
        <f>(D91+E91)/2</f>
        <v>149.5</v>
      </c>
      <c r="G91" s="16">
        <v>3.8</v>
      </c>
      <c r="H91" s="16" t="s">
        <v>3192</v>
      </c>
      <c r="I91" s="16" t="s">
        <v>2859</v>
      </c>
      <c r="J91" s="16" t="s">
        <v>2826</v>
      </c>
      <c r="K91" s="16" t="s">
        <v>20</v>
      </c>
      <c r="L91" s="16">
        <v>2010</v>
      </c>
      <c r="M91" s="16">
        <v>10</v>
      </c>
      <c r="N91" s="16" t="s">
        <v>21</v>
      </c>
      <c r="O91" s="16" t="s">
        <v>235</v>
      </c>
      <c r="P91" s="16" t="s">
        <v>91</v>
      </c>
      <c r="Q91" s="16" t="s">
        <v>58</v>
      </c>
      <c r="R91" s="16" t="s">
        <v>1427</v>
      </c>
    </row>
    <row r="92" spans="1:18" ht="15" customHeight="1" x14ac:dyDescent="0.2">
      <c r="A92" s="16">
        <v>91</v>
      </c>
      <c r="B92" s="16">
        <v>566</v>
      </c>
      <c r="C92" s="16" t="s">
        <v>1422</v>
      </c>
      <c r="D92" s="31">
        <v>105</v>
      </c>
      <c r="E92" s="33">
        <v>194</v>
      </c>
      <c r="F92" s="16">
        <f>(D92+E92)/2</f>
        <v>149.5</v>
      </c>
      <c r="G92" s="16">
        <v>3.8</v>
      </c>
      <c r="H92" s="16" t="s">
        <v>3192</v>
      </c>
      <c r="I92" s="16" t="s">
        <v>2826</v>
      </c>
      <c r="J92" s="16" t="s">
        <v>2826</v>
      </c>
      <c r="K92" s="16" t="s">
        <v>20</v>
      </c>
      <c r="L92" s="16">
        <v>2010</v>
      </c>
      <c r="M92" s="16">
        <v>10</v>
      </c>
      <c r="N92" s="16" t="s">
        <v>21</v>
      </c>
      <c r="O92" s="16" t="s">
        <v>235</v>
      </c>
      <c r="P92" s="16" t="s">
        <v>91</v>
      </c>
      <c r="Q92" s="16" t="s">
        <v>58</v>
      </c>
      <c r="R92" s="16" t="s">
        <v>1427</v>
      </c>
    </row>
    <row r="93" spans="1:18" ht="15" customHeight="1" x14ac:dyDescent="0.2">
      <c r="A93" s="16">
        <v>92</v>
      </c>
      <c r="B93" s="16">
        <v>318</v>
      </c>
      <c r="C93" s="16" t="s">
        <v>1249</v>
      </c>
      <c r="D93" s="31">
        <v>116</v>
      </c>
      <c r="E93" s="33">
        <v>194</v>
      </c>
      <c r="F93" s="16">
        <f>(D93+E93)/2</f>
        <v>155</v>
      </c>
      <c r="G93" s="16">
        <v>3.2</v>
      </c>
      <c r="H93" s="16" t="s">
        <v>3193</v>
      </c>
      <c r="I93" s="16" t="s">
        <v>2897</v>
      </c>
      <c r="J93" s="16" t="s">
        <v>2839</v>
      </c>
      <c r="K93" s="16" t="s">
        <v>263</v>
      </c>
      <c r="L93" s="16">
        <v>-1</v>
      </c>
      <c r="M93" s="16" t="s">
        <v>3144</v>
      </c>
      <c r="N93" s="16" t="s">
        <v>21</v>
      </c>
      <c r="O93" s="16" t="s">
        <v>320</v>
      </c>
      <c r="P93" s="16" t="s">
        <v>40</v>
      </c>
      <c r="Q93" s="16" t="s">
        <v>411</v>
      </c>
      <c r="R93" s="16" t="s">
        <v>3144</v>
      </c>
    </row>
    <row r="94" spans="1:18" ht="15" customHeight="1" x14ac:dyDescent="0.2">
      <c r="A94" s="16">
        <v>93</v>
      </c>
      <c r="B94" s="16">
        <v>124</v>
      </c>
      <c r="C94" s="16" t="s">
        <v>14</v>
      </c>
      <c r="D94" s="31">
        <v>121</v>
      </c>
      <c r="E94" s="33">
        <v>193</v>
      </c>
      <c r="F94" s="16">
        <f>(D94+E94)/2</f>
        <v>157</v>
      </c>
      <c r="G94" s="16">
        <v>4.5</v>
      </c>
      <c r="H94" s="16" t="s">
        <v>3194</v>
      </c>
      <c r="I94" s="16" t="s">
        <v>2826</v>
      </c>
      <c r="J94" s="16" t="s">
        <v>2826</v>
      </c>
      <c r="K94" s="16" t="s">
        <v>64</v>
      </c>
      <c r="L94" s="16">
        <v>2006</v>
      </c>
      <c r="M94" s="16">
        <v>14</v>
      </c>
      <c r="N94" s="16" t="s">
        <v>21</v>
      </c>
      <c r="O94" s="16" t="s">
        <v>235</v>
      </c>
      <c r="P94" s="16" t="s">
        <v>91</v>
      </c>
      <c r="Q94" s="16" t="s">
        <v>41</v>
      </c>
      <c r="R94" s="16" t="s">
        <v>620</v>
      </c>
    </row>
    <row r="95" spans="1:18" ht="15" customHeight="1" x14ac:dyDescent="0.2">
      <c r="A95" s="16">
        <v>94</v>
      </c>
      <c r="B95" s="16">
        <v>193</v>
      </c>
      <c r="C95" s="16" t="s">
        <v>868</v>
      </c>
      <c r="D95" s="31">
        <v>100</v>
      </c>
      <c r="E95" s="33">
        <v>190</v>
      </c>
      <c r="F95" s="16">
        <f>(D95+E95)/2</f>
        <v>145</v>
      </c>
      <c r="G95" s="16">
        <v>3.5</v>
      </c>
      <c r="H95" s="16" t="s">
        <v>3190</v>
      </c>
      <c r="I95" s="16" t="s">
        <v>2826</v>
      </c>
      <c r="J95" s="16" t="s">
        <v>2864</v>
      </c>
      <c r="K95" s="16" t="s">
        <v>46</v>
      </c>
      <c r="L95" s="16">
        <v>2010</v>
      </c>
      <c r="M95" s="16">
        <v>10</v>
      </c>
      <c r="N95" s="16" t="s">
        <v>21</v>
      </c>
      <c r="O95" s="16" t="s">
        <v>124</v>
      </c>
      <c r="P95" s="16" t="s">
        <v>124</v>
      </c>
      <c r="Q95" s="16" t="s">
        <v>67</v>
      </c>
      <c r="R95" s="16" t="s">
        <v>871</v>
      </c>
    </row>
    <row r="96" spans="1:18" ht="15" customHeight="1" x14ac:dyDescent="0.2">
      <c r="A96" s="16">
        <v>95</v>
      </c>
      <c r="B96" s="16">
        <v>289</v>
      </c>
      <c r="C96" s="16" t="s">
        <v>868</v>
      </c>
      <c r="D96" s="31">
        <v>100</v>
      </c>
      <c r="E96" s="33">
        <v>190</v>
      </c>
      <c r="F96" s="16">
        <f>(D96+E96)/2</f>
        <v>145</v>
      </c>
      <c r="G96" s="16">
        <v>3.5</v>
      </c>
      <c r="H96" s="16" t="s">
        <v>3190</v>
      </c>
      <c r="I96" s="16" t="s">
        <v>2864</v>
      </c>
      <c r="J96" s="16" t="s">
        <v>2864</v>
      </c>
      <c r="K96" s="16" t="s">
        <v>46</v>
      </c>
      <c r="L96" s="16">
        <v>2010</v>
      </c>
      <c r="M96" s="16">
        <v>10</v>
      </c>
      <c r="N96" s="16" t="s">
        <v>21</v>
      </c>
      <c r="O96" s="16" t="s">
        <v>124</v>
      </c>
      <c r="P96" s="16" t="s">
        <v>124</v>
      </c>
      <c r="Q96" s="16" t="s">
        <v>67</v>
      </c>
      <c r="R96" s="16" t="s">
        <v>871</v>
      </c>
    </row>
    <row r="97" spans="1:18" ht="15" customHeight="1" x14ac:dyDescent="0.2">
      <c r="A97" s="16">
        <v>96</v>
      </c>
      <c r="B97" s="16">
        <v>15</v>
      </c>
      <c r="C97" s="16" t="s">
        <v>126</v>
      </c>
      <c r="D97" s="31">
        <v>102</v>
      </c>
      <c r="E97" s="33">
        <v>190</v>
      </c>
      <c r="F97" s="16">
        <f>(D97+E97)/2</f>
        <v>146</v>
      </c>
      <c r="G97" s="16">
        <v>3.6</v>
      </c>
      <c r="H97" s="16" t="s">
        <v>3195</v>
      </c>
      <c r="I97" s="16" t="s">
        <v>2861</v>
      </c>
      <c r="J97" s="16" t="s">
        <v>2861</v>
      </c>
      <c r="K97" s="16" t="s">
        <v>46</v>
      </c>
      <c r="L97" s="16">
        <v>1995</v>
      </c>
      <c r="M97" s="16">
        <v>25</v>
      </c>
      <c r="N97" s="16" t="s">
        <v>131</v>
      </c>
      <c r="O97" s="16" t="s">
        <v>132</v>
      </c>
      <c r="P97" s="16" t="s">
        <v>133</v>
      </c>
      <c r="Q97" s="16" t="s">
        <v>58</v>
      </c>
      <c r="R97" s="16" t="s">
        <v>3144</v>
      </c>
    </row>
    <row r="98" spans="1:18" ht="15" customHeight="1" x14ac:dyDescent="0.2">
      <c r="A98" s="16">
        <v>97</v>
      </c>
      <c r="B98" s="16">
        <v>17</v>
      </c>
      <c r="C98" s="16" t="s">
        <v>140</v>
      </c>
      <c r="D98" s="31">
        <v>118</v>
      </c>
      <c r="E98" s="33">
        <v>189</v>
      </c>
      <c r="F98" s="16">
        <f>(D98+E98)/2</f>
        <v>153.5</v>
      </c>
      <c r="G98" s="16">
        <v>4.3</v>
      </c>
      <c r="H98" s="16" t="s">
        <v>3170</v>
      </c>
      <c r="I98" s="16" t="s">
        <v>2876</v>
      </c>
      <c r="J98" s="16" t="s">
        <v>2826</v>
      </c>
      <c r="K98" s="16" t="s">
        <v>64</v>
      </c>
      <c r="L98" s="16">
        <v>2011</v>
      </c>
      <c r="M98" s="16">
        <v>9</v>
      </c>
      <c r="N98" s="16" t="s">
        <v>21</v>
      </c>
      <c r="O98" s="16" t="s">
        <v>145</v>
      </c>
      <c r="P98" s="16" t="s">
        <v>91</v>
      </c>
      <c r="Q98" s="16" t="s">
        <v>58</v>
      </c>
      <c r="R98" s="16" t="s">
        <v>3144</v>
      </c>
    </row>
    <row r="99" spans="1:18" ht="15" customHeight="1" x14ac:dyDescent="0.2">
      <c r="A99" s="16">
        <v>98</v>
      </c>
      <c r="B99" s="16">
        <v>159</v>
      </c>
      <c r="C99" s="16" t="s">
        <v>140</v>
      </c>
      <c r="D99" s="31">
        <v>118</v>
      </c>
      <c r="E99" s="33">
        <v>189</v>
      </c>
      <c r="F99" s="16">
        <f>(D99+E99)/2</f>
        <v>153.5</v>
      </c>
      <c r="G99" s="16">
        <v>4.3</v>
      </c>
      <c r="H99" s="16" t="s">
        <v>3170</v>
      </c>
      <c r="I99" s="16" t="s">
        <v>2826</v>
      </c>
      <c r="J99" s="16" t="s">
        <v>2826</v>
      </c>
      <c r="K99" s="16" t="s">
        <v>64</v>
      </c>
      <c r="L99" s="16">
        <v>2011</v>
      </c>
      <c r="M99" s="16">
        <v>9</v>
      </c>
      <c r="N99" s="16" t="s">
        <v>21</v>
      </c>
      <c r="O99" s="16" t="s">
        <v>145</v>
      </c>
      <c r="P99" s="16" t="s">
        <v>91</v>
      </c>
      <c r="Q99" s="16" t="s">
        <v>58</v>
      </c>
      <c r="R99" s="16" t="s">
        <v>3144</v>
      </c>
    </row>
    <row r="100" spans="1:18" ht="15" customHeight="1" x14ac:dyDescent="0.2">
      <c r="A100" s="16">
        <v>99</v>
      </c>
      <c r="B100" s="16">
        <v>60</v>
      </c>
      <c r="C100" s="16" t="s">
        <v>14</v>
      </c>
      <c r="D100" s="31">
        <v>120</v>
      </c>
      <c r="E100" s="33">
        <v>189</v>
      </c>
      <c r="F100" s="16">
        <f>(D100+E100)/2</f>
        <v>154.5</v>
      </c>
      <c r="G100" s="16">
        <v>4.0999999999999996</v>
      </c>
      <c r="H100" s="16" t="s">
        <v>3196</v>
      </c>
      <c r="I100" s="16" t="s">
        <v>2826</v>
      </c>
      <c r="J100" s="16" t="s">
        <v>2826</v>
      </c>
      <c r="K100" s="16" t="s">
        <v>20</v>
      </c>
      <c r="L100" s="16">
        <v>2012</v>
      </c>
      <c r="M100" s="16">
        <v>8</v>
      </c>
      <c r="N100" s="16" t="s">
        <v>21</v>
      </c>
      <c r="O100" s="16" t="s">
        <v>145</v>
      </c>
      <c r="P100" s="16" t="s">
        <v>91</v>
      </c>
      <c r="Q100" s="16" t="s">
        <v>58</v>
      </c>
      <c r="R100" s="16" t="s">
        <v>351</v>
      </c>
    </row>
    <row r="101" spans="1:18" ht="15" customHeight="1" x14ac:dyDescent="0.2">
      <c r="A101" s="16">
        <v>100</v>
      </c>
      <c r="B101" s="16">
        <v>573</v>
      </c>
      <c r="C101" s="16" t="s">
        <v>14</v>
      </c>
      <c r="D101" s="31">
        <v>120</v>
      </c>
      <c r="E101" s="33">
        <v>189</v>
      </c>
      <c r="F101" s="16">
        <f>(D101+E101)/2</f>
        <v>154.5</v>
      </c>
      <c r="G101" s="16">
        <v>4.0999999999999996</v>
      </c>
      <c r="H101" s="16" t="s">
        <v>3196</v>
      </c>
      <c r="I101" s="16" t="s">
        <v>2826</v>
      </c>
      <c r="J101" s="16" t="s">
        <v>2826</v>
      </c>
      <c r="K101" s="16" t="s">
        <v>20</v>
      </c>
      <c r="L101" s="16">
        <v>2012</v>
      </c>
      <c r="M101" s="16">
        <v>8</v>
      </c>
      <c r="N101" s="16" t="s">
        <v>21</v>
      </c>
      <c r="O101" s="16" t="s">
        <v>145</v>
      </c>
      <c r="P101" s="16" t="s">
        <v>91</v>
      </c>
      <c r="Q101" s="16" t="s">
        <v>58</v>
      </c>
      <c r="R101" s="16" t="s">
        <v>351</v>
      </c>
    </row>
    <row r="102" spans="1:18" ht="15" customHeight="1" x14ac:dyDescent="0.2">
      <c r="A102" s="16">
        <v>101</v>
      </c>
      <c r="B102" s="16">
        <v>554</v>
      </c>
      <c r="C102" s="16" t="s">
        <v>14</v>
      </c>
      <c r="D102" s="31">
        <v>118</v>
      </c>
      <c r="E102" s="33">
        <v>188</v>
      </c>
      <c r="F102" s="16">
        <f>(D102+E102)/2</f>
        <v>153</v>
      </c>
      <c r="G102" s="16">
        <v>2.7</v>
      </c>
      <c r="H102" s="16" t="s">
        <v>3197</v>
      </c>
      <c r="I102" s="16" t="s">
        <v>2844</v>
      </c>
      <c r="J102" s="16" t="s">
        <v>2844</v>
      </c>
      <c r="K102" s="16" t="s">
        <v>30</v>
      </c>
      <c r="L102" s="16">
        <v>2007</v>
      </c>
      <c r="M102" s="16">
        <v>13</v>
      </c>
      <c r="N102" s="16" t="s">
        <v>65</v>
      </c>
      <c r="O102" s="16" t="s">
        <v>230</v>
      </c>
      <c r="P102" s="16" t="s">
        <v>91</v>
      </c>
      <c r="Q102" s="16" t="s">
        <v>58</v>
      </c>
      <c r="R102" s="16" t="s">
        <v>3144</v>
      </c>
    </row>
    <row r="103" spans="1:18" ht="15" customHeight="1" x14ac:dyDescent="0.2">
      <c r="A103" s="16">
        <v>102</v>
      </c>
      <c r="B103" s="16">
        <v>660</v>
      </c>
      <c r="C103" s="16" t="s">
        <v>241</v>
      </c>
      <c r="D103" s="31">
        <v>119</v>
      </c>
      <c r="E103" s="33">
        <v>187</v>
      </c>
      <c r="F103" s="16">
        <f>(D103+E103)/2</f>
        <v>153</v>
      </c>
      <c r="G103" s="16">
        <v>4.3</v>
      </c>
      <c r="H103" s="16" t="s">
        <v>3198</v>
      </c>
      <c r="I103" s="16" t="s">
        <v>2826</v>
      </c>
      <c r="J103" s="16" t="s">
        <v>2826</v>
      </c>
      <c r="K103" s="16" t="s">
        <v>56</v>
      </c>
      <c r="L103" s="16">
        <v>2008</v>
      </c>
      <c r="M103" s="16">
        <v>12</v>
      </c>
      <c r="N103" s="16" t="s">
        <v>21</v>
      </c>
      <c r="O103" s="16" t="s">
        <v>235</v>
      </c>
      <c r="P103" s="16" t="s">
        <v>91</v>
      </c>
      <c r="Q103" s="16" t="s">
        <v>58</v>
      </c>
      <c r="R103" s="16" t="s">
        <v>2053</v>
      </c>
    </row>
    <row r="104" spans="1:18" ht="15" customHeight="1" x14ac:dyDescent="0.2">
      <c r="A104" s="16">
        <v>103</v>
      </c>
      <c r="B104" s="16">
        <v>887</v>
      </c>
      <c r="C104" s="16" t="s">
        <v>241</v>
      </c>
      <c r="D104" s="31">
        <v>119</v>
      </c>
      <c r="E104" s="33">
        <v>187</v>
      </c>
      <c r="F104" s="16">
        <f>(D104+E104)/2</f>
        <v>153</v>
      </c>
      <c r="G104" s="16">
        <v>4.3</v>
      </c>
      <c r="H104" s="16" t="s">
        <v>3198</v>
      </c>
      <c r="I104" s="16" t="s">
        <v>2826</v>
      </c>
      <c r="J104" s="16" t="s">
        <v>2826</v>
      </c>
      <c r="K104" s="16" t="s">
        <v>56</v>
      </c>
      <c r="L104" s="16">
        <v>2008</v>
      </c>
      <c r="M104" s="16">
        <v>12</v>
      </c>
      <c r="N104" s="16" t="s">
        <v>21</v>
      </c>
      <c r="O104" s="16" t="s">
        <v>235</v>
      </c>
      <c r="P104" s="16" t="s">
        <v>91</v>
      </c>
      <c r="Q104" s="16" t="s">
        <v>58</v>
      </c>
      <c r="R104" s="16" t="s">
        <v>2053</v>
      </c>
    </row>
    <row r="105" spans="1:18" ht="15" customHeight="1" x14ac:dyDescent="0.2">
      <c r="A105" s="16">
        <v>104</v>
      </c>
      <c r="B105" s="16">
        <v>200</v>
      </c>
      <c r="C105" s="16" t="s">
        <v>241</v>
      </c>
      <c r="D105" s="31">
        <v>116</v>
      </c>
      <c r="E105" s="33">
        <v>185</v>
      </c>
      <c r="F105" s="16">
        <f>(D105+E105)/2</f>
        <v>150.5</v>
      </c>
      <c r="G105" s="16">
        <v>4</v>
      </c>
      <c r="H105" s="16" t="s">
        <v>3180</v>
      </c>
      <c r="I105" s="16" t="s">
        <v>2861</v>
      </c>
      <c r="J105" s="16" t="s">
        <v>2826</v>
      </c>
      <c r="K105" s="16" t="s">
        <v>104</v>
      </c>
      <c r="L105" s="16">
        <v>1982</v>
      </c>
      <c r="M105" s="16">
        <v>38</v>
      </c>
      <c r="N105" s="16" t="s">
        <v>65</v>
      </c>
      <c r="O105" s="16" t="s">
        <v>235</v>
      </c>
      <c r="P105" s="16" t="s">
        <v>91</v>
      </c>
      <c r="Q105" s="16" t="s">
        <v>34</v>
      </c>
      <c r="R105" s="16" t="s">
        <v>3144</v>
      </c>
    </row>
    <row r="106" spans="1:18" ht="15" customHeight="1" x14ac:dyDescent="0.2">
      <c r="A106" s="16">
        <v>105</v>
      </c>
      <c r="B106" s="16">
        <v>311</v>
      </c>
      <c r="C106" s="16" t="s">
        <v>241</v>
      </c>
      <c r="D106" s="31">
        <v>116</v>
      </c>
      <c r="E106" s="33">
        <v>185</v>
      </c>
      <c r="F106" s="16">
        <f>(D106+E106)/2</f>
        <v>150.5</v>
      </c>
      <c r="G106" s="16">
        <v>4</v>
      </c>
      <c r="H106" s="16" t="s">
        <v>3180</v>
      </c>
      <c r="I106" s="16" t="s">
        <v>2930</v>
      </c>
      <c r="J106" s="16" t="s">
        <v>2826</v>
      </c>
      <c r="K106" s="16" t="s">
        <v>104</v>
      </c>
      <c r="L106" s="16">
        <v>1982</v>
      </c>
      <c r="M106" s="16">
        <v>38</v>
      </c>
      <c r="N106" s="16" t="s">
        <v>65</v>
      </c>
      <c r="O106" s="16" t="s">
        <v>235</v>
      </c>
      <c r="P106" s="16" t="s">
        <v>91</v>
      </c>
      <c r="Q106" s="16" t="s">
        <v>34</v>
      </c>
      <c r="R106" s="16" t="s">
        <v>3144</v>
      </c>
    </row>
    <row r="107" spans="1:18" ht="15" customHeight="1" x14ac:dyDescent="0.2">
      <c r="A107" s="16">
        <v>106</v>
      </c>
      <c r="B107" s="16">
        <v>590</v>
      </c>
      <c r="C107" s="16" t="s">
        <v>1929</v>
      </c>
      <c r="D107" s="31">
        <v>110</v>
      </c>
      <c r="E107" s="33">
        <v>184</v>
      </c>
      <c r="F107" s="16">
        <f>(D107+E107)/2</f>
        <v>147</v>
      </c>
      <c r="G107" s="16">
        <v>3.8</v>
      </c>
      <c r="H107" s="16" t="s">
        <v>3199</v>
      </c>
      <c r="I107" s="16" t="s">
        <v>2864</v>
      </c>
      <c r="J107" s="16" t="s">
        <v>3103</v>
      </c>
      <c r="K107" s="16" t="s">
        <v>30</v>
      </c>
      <c r="L107" s="16">
        <v>1967</v>
      </c>
      <c r="M107" s="16">
        <v>53</v>
      </c>
      <c r="N107" s="16" t="s">
        <v>65</v>
      </c>
      <c r="O107" s="16" t="s">
        <v>145</v>
      </c>
      <c r="P107" s="16" t="s">
        <v>91</v>
      </c>
      <c r="Q107" s="16" t="s">
        <v>113</v>
      </c>
      <c r="R107" s="16" t="s">
        <v>1933</v>
      </c>
    </row>
    <row r="108" spans="1:18" ht="15" customHeight="1" x14ac:dyDescent="0.2">
      <c r="A108" s="16">
        <v>107</v>
      </c>
      <c r="B108" s="16">
        <v>211</v>
      </c>
      <c r="C108" s="16" t="s">
        <v>939</v>
      </c>
      <c r="D108" s="31">
        <v>111</v>
      </c>
      <c r="E108" s="33">
        <v>183</v>
      </c>
      <c r="F108" s="16">
        <f>(D108+E108)/2</f>
        <v>147</v>
      </c>
      <c r="G108" s="16">
        <v>3.4</v>
      </c>
      <c r="H108" s="16" t="s">
        <v>3200</v>
      </c>
      <c r="I108" s="16" t="s">
        <v>2864</v>
      </c>
      <c r="J108" s="16" t="s">
        <v>3074</v>
      </c>
      <c r="K108" s="16" t="s">
        <v>46</v>
      </c>
      <c r="L108" s="16">
        <v>1948</v>
      </c>
      <c r="M108" s="16">
        <v>72</v>
      </c>
      <c r="N108" s="16" t="s">
        <v>65</v>
      </c>
      <c r="O108" s="16" t="s">
        <v>155</v>
      </c>
      <c r="P108" s="16" t="s">
        <v>156</v>
      </c>
      <c r="Q108" s="16" t="s">
        <v>67</v>
      </c>
      <c r="R108" s="16" t="s">
        <v>3144</v>
      </c>
    </row>
    <row r="109" spans="1:18" ht="15" customHeight="1" x14ac:dyDescent="0.2">
      <c r="A109" s="16">
        <v>108</v>
      </c>
      <c r="B109" s="16">
        <v>339</v>
      </c>
      <c r="C109" s="16" t="s">
        <v>939</v>
      </c>
      <c r="D109" s="31">
        <v>111</v>
      </c>
      <c r="E109" s="33">
        <v>183</v>
      </c>
      <c r="F109" s="16">
        <f>(D109+E109)/2</f>
        <v>147</v>
      </c>
      <c r="G109" s="16">
        <v>3.4</v>
      </c>
      <c r="H109" s="16" t="s">
        <v>3200</v>
      </c>
      <c r="I109" s="16" t="s">
        <v>2846</v>
      </c>
      <c r="J109" s="16" t="s">
        <v>3074</v>
      </c>
      <c r="K109" s="16" t="s">
        <v>46</v>
      </c>
      <c r="L109" s="16">
        <v>1948</v>
      </c>
      <c r="M109" s="16">
        <v>72</v>
      </c>
      <c r="N109" s="16" t="s">
        <v>65</v>
      </c>
      <c r="O109" s="16" t="s">
        <v>155</v>
      </c>
      <c r="P109" s="16" t="s">
        <v>156</v>
      </c>
      <c r="Q109" s="16" t="s">
        <v>67</v>
      </c>
      <c r="R109" s="16" t="s">
        <v>3144</v>
      </c>
    </row>
    <row r="110" spans="1:18" ht="15" customHeight="1" x14ac:dyDescent="0.2">
      <c r="A110" s="16">
        <v>109</v>
      </c>
      <c r="B110" s="16">
        <v>150</v>
      </c>
      <c r="C110" s="16" t="s">
        <v>241</v>
      </c>
      <c r="D110" s="31">
        <v>112</v>
      </c>
      <c r="E110" s="33">
        <v>182</v>
      </c>
      <c r="F110" s="16">
        <f>(D110+E110)/2</f>
        <v>147</v>
      </c>
      <c r="G110" s="16">
        <v>4</v>
      </c>
      <c r="H110" s="16" t="s">
        <v>3201</v>
      </c>
      <c r="I110" s="16" t="s">
        <v>2864</v>
      </c>
      <c r="J110" s="16" t="s">
        <v>2853</v>
      </c>
      <c r="K110" s="16" t="s">
        <v>20</v>
      </c>
      <c r="L110" s="16">
        <v>2012</v>
      </c>
      <c r="M110" s="16">
        <v>8</v>
      </c>
      <c r="N110" s="16" t="s">
        <v>21</v>
      </c>
      <c r="O110" s="16" t="s">
        <v>145</v>
      </c>
      <c r="P110" s="16" t="s">
        <v>91</v>
      </c>
      <c r="Q110" s="16" t="s">
        <v>41</v>
      </c>
      <c r="R110" s="16" t="s">
        <v>189</v>
      </c>
    </row>
    <row r="111" spans="1:18" ht="15" customHeight="1" x14ac:dyDescent="0.2">
      <c r="A111" s="16">
        <v>110</v>
      </c>
      <c r="B111" s="16">
        <v>799</v>
      </c>
      <c r="C111" s="16" t="s">
        <v>649</v>
      </c>
      <c r="D111" s="31">
        <v>113</v>
      </c>
      <c r="E111" s="33">
        <v>182</v>
      </c>
      <c r="F111" s="16">
        <f>(D111+E111)/2</f>
        <v>147.5</v>
      </c>
      <c r="G111" s="16">
        <v>3.9</v>
      </c>
      <c r="H111" s="16" t="s">
        <v>3202</v>
      </c>
      <c r="I111" s="16" t="s">
        <v>2828</v>
      </c>
      <c r="J111" s="16" t="s">
        <v>3089</v>
      </c>
      <c r="K111" s="16" t="s">
        <v>30</v>
      </c>
      <c r="L111" s="16">
        <v>1913</v>
      </c>
      <c r="M111" s="16">
        <v>107</v>
      </c>
      <c r="N111" s="16" t="s">
        <v>65</v>
      </c>
      <c r="O111" s="16" t="s">
        <v>124</v>
      </c>
      <c r="P111" s="16" t="s">
        <v>124</v>
      </c>
      <c r="Q111" s="16" t="s">
        <v>113</v>
      </c>
      <c r="R111" s="16" t="s">
        <v>1525</v>
      </c>
    </row>
    <row r="112" spans="1:18" ht="15" customHeight="1" x14ac:dyDescent="0.2">
      <c r="A112" s="16">
        <v>111</v>
      </c>
      <c r="B112" s="16">
        <v>216</v>
      </c>
      <c r="C112" s="16" t="s">
        <v>241</v>
      </c>
      <c r="D112" s="31">
        <v>114</v>
      </c>
      <c r="E112" s="33">
        <v>182</v>
      </c>
      <c r="F112" s="16">
        <f>(D112+E112)/2</f>
        <v>148</v>
      </c>
      <c r="G112" s="16">
        <v>3.9</v>
      </c>
      <c r="H112" s="16" t="s">
        <v>3171</v>
      </c>
      <c r="I112" s="16" t="s">
        <v>2934</v>
      </c>
      <c r="J112" s="16" t="s">
        <v>2826</v>
      </c>
      <c r="K112" s="16" t="s">
        <v>56</v>
      </c>
      <c r="L112" s="16">
        <v>2009</v>
      </c>
      <c r="M112" s="16">
        <v>11</v>
      </c>
      <c r="N112" s="16" t="s">
        <v>21</v>
      </c>
      <c r="O112" s="16" t="s">
        <v>515</v>
      </c>
      <c r="P112" s="16" t="s">
        <v>73</v>
      </c>
      <c r="Q112" s="16" t="s">
        <v>23</v>
      </c>
      <c r="R112" s="16" t="s">
        <v>3144</v>
      </c>
    </row>
    <row r="113" spans="1:18" ht="15" customHeight="1" x14ac:dyDescent="0.2">
      <c r="A113" s="16">
        <v>112</v>
      </c>
      <c r="B113" s="16">
        <v>351</v>
      </c>
      <c r="C113" s="16" t="s">
        <v>241</v>
      </c>
      <c r="D113" s="31">
        <v>114</v>
      </c>
      <c r="E113" s="33">
        <v>182</v>
      </c>
      <c r="F113" s="16">
        <f>(D113+E113)/2</f>
        <v>148</v>
      </c>
      <c r="G113" s="16">
        <v>3.9</v>
      </c>
      <c r="H113" s="16" t="s">
        <v>3171</v>
      </c>
      <c r="I113" s="16" t="s">
        <v>2826</v>
      </c>
      <c r="J113" s="16" t="s">
        <v>2826</v>
      </c>
      <c r="K113" s="16" t="s">
        <v>56</v>
      </c>
      <c r="L113" s="16">
        <v>2009</v>
      </c>
      <c r="M113" s="16">
        <v>11</v>
      </c>
      <c r="N113" s="16" t="s">
        <v>21</v>
      </c>
      <c r="O113" s="16" t="s">
        <v>515</v>
      </c>
      <c r="P113" s="16" t="s">
        <v>73</v>
      </c>
      <c r="Q113" s="16" t="s">
        <v>23</v>
      </c>
      <c r="R113" s="16" t="s">
        <v>3144</v>
      </c>
    </row>
    <row r="114" spans="1:18" ht="15" customHeight="1" x14ac:dyDescent="0.2">
      <c r="A114" s="16">
        <v>113</v>
      </c>
      <c r="B114" s="16">
        <v>206</v>
      </c>
      <c r="C114" s="16" t="s">
        <v>919</v>
      </c>
      <c r="D114" s="31">
        <v>98</v>
      </c>
      <c r="E114" s="33">
        <v>182</v>
      </c>
      <c r="F114" s="16">
        <f>(D114+E114)/2</f>
        <v>140</v>
      </c>
      <c r="G114" s="16">
        <v>3.7</v>
      </c>
      <c r="H114" s="16" t="s">
        <v>3184</v>
      </c>
      <c r="I114" s="16" t="s">
        <v>2861</v>
      </c>
      <c r="J114" s="16" t="s">
        <v>3061</v>
      </c>
      <c r="K114" s="16" t="s">
        <v>30</v>
      </c>
      <c r="L114" s="16">
        <v>1781</v>
      </c>
      <c r="M114" s="16">
        <v>239</v>
      </c>
      <c r="N114" s="16" t="s">
        <v>65</v>
      </c>
      <c r="O114" s="16" t="s">
        <v>124</v>
      </c>
      <c r="P114" s="16" t="s">
        <v>124</v>
      </c>
      <c r="Q114" s="16" t="s">
        <v>113</v>
      </c>
      <c r="R114" s="16" t="s">
        <v>125</v>
      </c>
    </row>
    <row r="115" spans="1:18" ht="15" customHeight="1" x14ac:dyDescent="0.2">
      <c r="A115" s="16">
        <v>114</v>
      </c>
      <c r="B115" s="16">
        <v>324</v>
      </c>
      <c r="C115" s="16" t="s">
        <v>919</v>
      </c>
      <c r="D115" s="31">
        <v>98</v>
      </c>
      <c r="E115" s="33">
        <v>182</v>
      </c>
      <c r="F115" s="16">
        <f>(D115+E115)/2</f>
        <v>140</v>
      </c>
      <c r="G115" s="16">
        <v>3.7</v>
      </c>
      <c r="H115" s="16" t="s">
        <v>3184</v>
      </c>
      <c r="I115" s="16" t="s">
        <v>2903</v>
      </c>
      <c r="J115" s="16" t="s">
        <v>3061</v>
      </c>
      <c r="K115" s="16" t="s">
        <v>30</v>
      </c>
      <c r="L115" s="16">
        <v>1781</v>
      </c>
      <c r="M115" s="16">
        <v>239</v>
      </c>
      <c r="N115" s="16" t="s">
        <v>65</v>
      </c>
      <c r="O115" s="16" t="s">
        <v>124</v>
      </c>
      <c r="P115" s="16" t="s">
        <v>124</v>
      </c>
      <c r="Q115" s="16" t="s">
        <v>113</v>
      </c>
      <c r="R115" s="16" t="s">
        <v>125</v>
      </c>
    </row>
    <row r="116" spans="1:18" ht="15" customHeight="1" x14ac:dyDescent="0.2">
      <c r="A116" s="16">
        <v>115</v>
      </c>
      <c r="B116" s="16">
        <v>535</v>
      </c>
      <c r="C116" s="16" t="s">
        <v>668</v>
      </c>
      <c r="D116" s="31">
        <v>97</v>
      </c>
      <c r="E116" s="33">
        <v>181</v>
      </c>
      <c r="F116" s="16">
        <f>(D116+E116)/2</f>
        <v>139</v>
      </c>
      <c r="G116" s="16">
        <v>3.9</v>
      </c>
      <c r="H116" s="16" t="s">
        <v>3203</v>
      </c>
      <c r="I116" s="16" t="s">
        <v>2905</v>
      </c>
      <c r="J116" s="16" t="s">
        <v>2826</v>
      </c>
      <c r="K116" s="16" t="s">
        <v>56</v>
      </c>
      <c r="L116" s="16">
        <v>2008</v>
      </c>
      <c r="M116" s="16">
        <v>12</v>
      </c>
      <c r="N116" s="16" t="s">
        <v>65</v>
      </c>
      <c r="O116" s="16" t="s">
        <v>235</v>
      </c>
      <c r="P116" s="16" t="s">
        <v>91</v>
      </c>
      <c r="Q116" s="16" t="s">
        <v>179</v>
      </c>
      <c r="R116" s="16" t="s">
        <v>3144</v>
      </c>
    </row>
    <row r="117" spans="1:18" ht="15" customHeight="1" x14ac:dyDescent="0.2">
      <c r="A117" s="16">
        <v>116</v>
      </c>
      <c r="B117" s="16">
        <v>806</v>
      </c>
      <c r="C117" s="16" t="s">
        <v>668</v>
      </c>
      <c r="D117" s="31">
        <v>97</v>
      </c>
      <c r="E117" s="33">
        <v>181</v>
      </c>
      <c r="F117" s="16">
        <f>(D117+E117)/2</f>
        <v>139</v>
      </c>
      <c r="G117" s="16">
        <v>3.9</v>
      </c>
      <c r="H117" s="16" t="s">
        <v>3203</v>
      </c>
      <c r="I117" s="16" t="s">
        <v>2839</v>
      </c>
      <c r="J117" s="16" t="s">
        <v>2826</v>
      </c>
      <c r="K117" s="16" t="s">
        <v>56</v>
      </c>
      <c r="L117" s="16">
        <v>2008</v>
      </c>
      <c r="M117" s="16">
        <v>12</v>
      </c>
      <c r="N117" s="16" t="s">
        <v>65</v>
      </c>
      <c r="O117" s="16" t="s">
        <v>235</v>
      </c>
      <c r="P117" s="16" t="s">
        <v>91</v>
      </c>
      <c r="Q117" s="16" t="s">
        <v>179</v>
      </c>
      <c r="R117" s="16" t="s">
        <v>3144</v>
      </c>
    </row>
    <row r="118" spans="1:18" ht="15" customHeight="1" x14ac:dyDescent="0.2">
      <c r="A118" s="16">
        <v>117</v>
      </c>
      <c r="B118" s="16">
        <v>39</v>
      </c>
      <c r="C118" s="16" t="s">
        <v>241</v>
      </c>
      <c r="D118" s="31">
        <v>115</v>
      </c>
      <c r="E118" s="33">
        <v>180</v>
      </c>
      <c r="F118" s="16">
        <f>(D118+E118)/2</f>
        <v>147.5</v>
      </c>
      <c r="G118" s="16">
        <v>3.5</v>
      </c>
      <c r="H118" s="16" t="s">
        <v>3204</v>
      </c>
      <c r="I118" s="16" t="s">
        <v>2839</v>
      </c>
      <c r="J118" s="16" t="s">
        <v>3108</v>
      </c>
      <c r="K118" s="16" t="s">
        <v>104</v>
      </c>
      <c r="L118" s="16">
        <v>1870</v>
      </c>
      <c r="M118" s="16">
        <v>150</v>
      </c>
      <c r="N118" s="16" t="s">
        <v>65</v>
      </c>
      <c r="O118" s="16" t="s">
        <v>124</v>
      </c>
      <c r="P118" s="16" t="s">
        <v>124</v>
      </c>
      <c r="Q118" s="16" t="s">
        <v>67</v>
      </c>
      <c r="R118" s="16" t="s">
        <v>3144</v>
      </c>
    </row>
    <row r="119" spans="1:18" ht="15" customHeight="1" x14ac:dyDescent="0.2">
      <c r="A119" s="16">
        <v>118</v>
      </c>
      <c r="B119" s="16">
        <v>606</v>
      </c>
      <c r="C119" s="16" t="s">
        <v>1962</v>
      </c>
      <c r="D119" s="31">
        <v>150</v>
      </c>
      <c r="E119" s="33">
        <v>180</v>
      </c>
      <c r="F119" s="16">
        <f>(D119+E119)/2</f>
        <v>165</v>
      </c>
      <c r="G119" s="16">
        <v>3.9</v>
      </c>
      <c r="H119" s="16" t="s">
        <v>3205</v>
      </c>
      <c r="I119" s="16" t="s">
        <v>2828</v>
      </c>
      <c r="J119" s="16" t="s">
        <v>2828</v>
      </c>
      <c r="K119" s="16" t="s">
        <v>64</v>
      </c>
      <c r="L119" s="16">
        <v>2014</v>
      </c>
      <c r="M119" s="16">
        <v>6</v>
      </c>
      <c r="N119" s="16" t="s">
        <v>21</v>
      </c>
      <c r="O119" s="16" t="s">
        <v>145</v>
      </c>
      <c r="P119" s="16" t="s">
        <v>91</v>
      </c>
      <c r="Q119" s="16" t="s">
        <v>58</v>
      </c>
      <c r="R119" s="16" t="s">
        <v>3144</v>
      </c>
    </row>
    <row r="120" spans="1:18" ht="15" customHeight="1" x14ac:dyDescent="0.2">
      <c r="A120" s="16">
        <v>119</v>
      </c>
      <c r="B120" s="16">
        <v>497</v>
      </c>
      <c r="C120" s="16" t="s">
        <v>668</v>
      </c>
      <c r="D120" s="31">
        <v>97</v>
      </c>
      <c r="E120" s="33">
        <v>180</v>
      </c>
      <c r="F120" s="16">
        <f>(D120+E120)/2</f>
        <v>138.5</v>
      </c>
      <c r="G120" s="16">
        <v>4.7</v>
      </c>
      <c r="H120" s="16" t="s">
        <v>3206</v>
      </c>
      <c r="I120" s="16" t="s">
        <v>2894</v>
      </c>
      <c r="J120" s="16" t="s">
        <v>2831</v>
      </c>
      <c r="K120" s="16" t="s">
        <v>56</v>
      </c>
      <c r="L120" s="16">
        <v>2010</v>
      </c>
      <c r="M120" s="16">
        <v>10</v>
      </c>
      <c r="N120" s="16" t="s">
        <v>21</v>
      </c>
      <c r="O120" s="16" t="s">
        <v>39</v>
      </c>
      <c r="P120" s="16" t="s">
        <v>40</v>
      </c>
      <c r="Q120" s="16" t="s">
        <v>179</v>
      </c>
      <c r="R120" s="16" t="s">
        <v>3144</v>
      </c>
    </row>
    <row r="121" spans="1:18" ht="15" customHeight="1" x14ac:dyDescent="0.2">
      <c r="A121" s="16">
        <v>120</v>
      </c>
      <c r="B121" s="16">
        <v>750</v>
      </c>
      <c r="C121" s="16" t="s">
        <v>668</v>
      </c>
      <c r="D121" s="31">
        <v>97</v>
      </c>
      <c r="E121" s="33">
        <v>180</v>
      </c>
      <c r="F121" s="16">
        <f>(D121+E121)/2</f>
        <v>138.5</v>
      </c>
      <c r="G121" s="16">
        <v>4.7</v>
      </c>
      <c r="H121" s="16" t="s">
        <v>3206</v>
      </c>
      <c r="I121" s="16" t="s">
        <v>2903</v>
      </c>
      <c r="J121" s="16" t="s">
        <v>2831</v>
      </c>
      <c r="K121" s="16" t="s">
        <v>56</v>
      </c>
      <c r="L121" s="16">
        <v>2010</v>
      </c>
      <c r="M121" s="16">
        <v>10</v>
      </c>
      <c r="N121" s="16" t="s">
        <v>21</v>
      </c>
      <c r="O121" s="16" t="s">
        <v>39</v>
      </c>
      <c r="P121" s="16" t="s">
        <v>40</v>
      </c>
      <c r="Q121" s="16" t="s">
        <v>179</v>
      </c>
      <c r="R121" s="16" t="s">
        <v>3144</v>
      </c>
    </row>
    <row r="122" spans="1:18" ht="15" customHeight="1" x14ac:dyDescent="0.2">
      <c r="A122" s="16">
        <v>121</v>
      </c>
      <c r="B122" s="16">
        <v>587</v>
      </c>
      <c r="C122" s="16" t="s">
        <v>14</v>
      </c>
      <c r="D122" s="31">
        <v>112</v>
      </c>
      <c r="E122" s="33">
        <v>179</v>
      </c>
      <c r="F122" s="16">
        <f>(D122+E122)/2</f>
        <v>145.5</v>
      </c>
      <c r="G122" s="16">
        <v>4.8</v>
      </c>
      <c r="H122" s="16" t="s">
        <v>3207</v>
      </c>
      <c r="I122" s="16" t="s">
        <v>2911</v>
      </c>
      <c r="J122" s="16" t="s">
        <v>2861</v>
      </c>
      <c r="K122" s="16" t="s">
        <v>263</v>
      </c>
      <c r="L122" s="16">
        <v>2011</v>
      </c>
      <c r="M122" s="16">
        <v>9</v>
      </c>
      <c r="N122" s="16" t="s">
        <v>21</v>
      </c>
      <c r="O122" s="16" t="s">
        <v>230</v>
      </c>
      <c r="P122" s="16" t="s">
        <v>91</v>
      </c>
      <c r="Q122" s="16" t="s">
        <v>58</v>
      </c>
      <c r="R122" s="16" t="s">
        <v>3144</v>
      </c>
    </row>
    <row r="123" spans="1:18" ht="15" customHeight="1" x14ac:dyDescent="0.2">
      <c r="A123" s="16">
        <v>122</v>
      </c>
      <c r="B123" s="16">
        <v>221</v>
      </c>
      <c r="C123" s="16" t="s">
        <v>975</v>
      </c>
      <c r="D123" s="31">
        <v>114</v>
      </c>
      <c r="E123" s="33">
        <v>179</v>
      </c>
      <c r="F123" s="16">
        <f>(D123+E123)/2</f>
        <v>146.5</v>
      </c>
      <c r="G123" s="16">
        <v>3.7</v>
      </c>
      <c r="H123" s="16" t="s">
        <v>3208</v>
      </c>
      <c r="I123" s="16" t="s">
        <v>2826</v>
      </c>
      <c r="J123" s="16" t="s">
        <v>2864</v>
      </c>
      <c r="K123" s="16" t="s">
        <v>104</v>
      </c>
      <c r="L123" s="16">
        <v>1852</v>
      </c>
      <c r="M123" s="16">
        <v>168</v>
      </c>
      <c r="N123" s="16" t="s">
        <v>65</v>
      </c>
      <c r="O123" s="16" t="s">
        <v>155</v>
      </c>
      <c r="P123" s="16" t="s">
        <v>156</v>
      </c>
      <c r="Q123" s="16" t="s">
        <v>203</v>
      </c>
      <c r="R123" s="16" t="s">
        <v>3144</v>
      </c>
    </row>
    <row r="124" spans="1:18" ht="15" customHeight="1" x14ac:dyDescent="0.2">
      <c r="A124" s="16">
        <v>123</v>
      </c>
      <c r="B124" s="16">
        <v>366</v>
      </c>
      <c r="C124" s="16" t="s">
        <v>975</v>
      </c>
      <c r="D124" s="31">
        <v>114</v>
      </c>
      <c r="E124" s="33">
        <v>179</v>
      </c>
      <c r="F124" s="16">
        <f>(D124+E124)/2</f>
        <v>146.5</v>
      </c>
      <c r="G124" s="16">
        <v>3.7</v>
      </c>
      <c r="H124" s="16" t="s">
        <v>3208</v>
      </c>
      <c r="I124" s="16" t="s">
        <v>2853</v>
      </c>
      <c r="J124" s="16" t="s">
        <v>2864</v>
      </c>
      <c r="K124" s="16" t="s">
        <v>104</v>
      </c>
      <c r="L124" s="16">
        <v>1852</v>
      </c>
      <c r="M124" s="16">
        <v>168</v>
      </c>
      <c r="N124" s="16" t="s">
        <v>65</v>
      </c>
      <c r="O124" s="16" t="s">
        <v>155</v>
      </c>
      <c r="P124" s="16" t="s">
        <v>156</v>
      </c>
      <c r="Q124" s="16" t="s">
        <v>203</v>
      </c>
      <c r="R124" s="16" t="s">
        <v>3144</v>
      </c>
    </row>
    <row r="125" spans="1:18" ht="15" customHeight="1" x14ac:dyDescent="0.2">
      <c r="A125" s="16">
        <v>124</v>
      </c>
      <c r="B125" s="16">
        <v>230</v>
      </c>
      <c r="C125" s="16" t="s">
        <v>1008</v>
      </c>
      <c r="D125" s="31">
        <v>90</v>
      </c>
      <c r="E125" s="33">
        <v>179</v>
      </c>
      <c r="F125" s="16">
        <f>(D125+E125)/2</f>
        <v>134.5</v>
      </c>
      <c r="G125" s="16">
        <v>4.4000000000000004</v>
      </c>
      <c r="H125" s="16" t="s">
        <v>3209</v>
      </c>
      <c r="I125" s="16" t="s">
        <v>2826</v>
      </c>
      <c r="J125" s="16" t="s">
        <v>2864</v>
      </c>
      <c r="K125" s="16" t="s">
        <v>64</v>
      </c>
      <c r="L125" s="16">
        <v>2013</v>
      </c>
      <c r="M125" s="16">
        <v>7</v>
      </c>
      <c r="N125" s="16" t="s">
        <v>65</v>
      </c>
      <c r="O125" s="16" t="s">
        <v>124</v>
      </c>
      <c r="P125" s="16" t="s">
        <v>124</v>
      </c>
      <c r="Q125" s="16" t="s">
        <v>41</v>
      </c>
      <c r="R125" s="16" t="s">
        <v>3144</v>
      </c>
    </row>
    <row r="126" spans="1:18" ht="15" customHeight="1" x14ac:dyDescent="0.2">
      <c r="A126" s="16">
        <v>125</v>
      </c>
      <c r="B126" s="16">
        <v>394</v>
      </c>
      <c r="C126" s="16" t="s">
        <v>1008</v>
      </c>
      <c r="D126" s="31">
        <v>90</v>
      </c>
      <c r="E126" s="33">
        <v>179</v>
      </c>
      <c r="F126" s="16">
        <f>(D126+E126)/2</f>
        <v>134.5</v>
      </c>
      <c r="G126" s="16">
        <v>4.4000000000000004</v>
      </c>
      <c r="H126" s="16" t="s">
        <v>3209</v>
      </c>
      <c r="I126" s="16" t="s">
        <v>2944</v>
      </c>
      <c r="J126" s="16" t="s">
        <v>2864</v>
      </c>
      <c r="K126" s="16" t="s">
        <v>64</v>
      </c>
      <c r="L126" s="16">
        <v>2013</v>
      </c>
      <c r="M126" s="16">
        <v>7</v>
      </c>
      <c r="N126" s="16" t="s">
        <v>65</v>
      </c>
      <c r="O126" s="16" t="s">
        <v>124</v>
      </c>
      <c r="P126" s="16" t="s">
        <v>124</v>
      </c>
      <c r="Q126" s="16" t="s">
        <v>41</v>
      </c>
      <c r="R126" s="16" t="s">
        <v>3144</v>
      </c>
    </row>
    <row r="127" spans="1:18" ht="15" customHeight="1" x14ac:dyDescent="0.2">
      <c r="A127" s="16">
        <v>126</v>
      </c>
      <c r="B127" s="16">
        <v>561</v>
      </c>
      <c r="C127" s="16" t="s">
        <v>1008</v>
      </c>
      <c r="D127" s="31">
        <v>90</v>
      </c>
      <c r="E127" s="33">
        <v>179</v>
      </c>
      <c r="F127" s="16">
        <f>(D127+E127)/2</f>
        <v>134.5</v>
      </c>
      <c r="G127" s="16">
        <v>4.4000000000000004</v>
      </c>
      <c r="H127" s="16" t="s">
        <v>3209</v>
      </c>
      <c r="I127" s="16" t="s">
        <v>2946</v>
      </c>
      <c r="J127" s="16" t="s">
        <v>2864</v>
      </c>
      <c r="K127" s="16" t="s">
        <v>64</v>
      </c>
      <c r="L127" s="16">
        <v>2013</v>
      </c>
      <c r="M127" s="16">
        <v>7</v>
      </c>
      <c r="N127" s="16" t="s">
        <v>65</v>
      </c>
      <c r="O127" s="16" t="s">
        <v>124</v>
      </c>
      <c r="P127" s="16" t="s">
        <v>124</v>
      </c>
      <c r="Q127" s="16" t="s">
        <v>41</v>
      </c>
      <c r="R127" s="16" t="s">
        <v>3144</v>
      </c>
    </row>
    <row r="128" spans="1:18" ht="15" customHeight="1" x14ac:dyDescent="0.2">
      <c r="A128" s="16">
        <v>127</v>
      </c>
      <c r="B128" s="16">
        <v>517</v>
      </c>
      <c r="C128" s="16" t="s">
        <v>1745</v>
      </c>
      <c r="D128" s="31">
        <v>102</v>
      </c>
      <c r="E128" s="33">
        <v>178</v>
      </c>
      <c r="F128" s="16">
        <f>(D128+E128)/2</f>
        <v>140</v>
      </c>
      <c r="G128" s="16">
        <v>4.4000000000000004</v>
      </c>
      <c r="H128" s="16" t="s">
        <v>3210</v>
      </c>
      <c r="I128" s="16" t="s">
        <v>2826</v>
      </c>
      <c r="J128" s="16" t="s">
        <v>2864</v>
      </c>
      <c r="K128" s="16" t="s">
        <v>64</v>
      </c>
      <c r="L128" s="16">
        <v>2003</v>
      </c>
      <c r="M128" s="16">
        <v>17</v>
      </c>
      <c r="N128" s="16" t="s">
        <v>65</v>
      </c>
      <c r="O128" s="16" t="s">
        <v>124</v>
      </c>
      <c r="P128" s="16" t="s">
        <v>124</v>
      </c>
      <c r="Q128" s="16" t="s">
        <v>58</v>
      </c>
      <c r="R128" s="16" t="s">
        <v>3144</v>
      </c>
    </row>
    <row r="129" spans="1:18" ht="15" customHeight="1" x14ac:dyDescent="0.2">
      <c r="A129" s="16">
        <v>128</v>
      </c>
      <c r="B129" s="16">
        <v>776</v>
      </c>
      <c r="C129" s="16" t="s">
        <v>1745</v>
      </c>
      <c r="D129" s="31">
        <v>102</v>
      </c>
      <c r="E129" s="33">
        <v>178</v>
      </c>
      <c r="F129" s="16">
        <f>(D129+E129)/2</f>
        <v>140</v>
      </c>
      <c r="G129" s="16">
        <v>4.4000000000000004</v>
      </c>
      <c r="H129" s="16" t="s">
        <v>3210</v>
      </c>
      <c r="I129" s="16" t="s">
        <v>2831</v>
      </c>
      <c r="J129" s="16" t="s">
        <v>2864</v>
      </c>
      <c r="K129" s="16" t="s">
        <v>64</v>
      </c>
      <c r="L129" s="16">
        <v>2003</v>
      </c>
      <c r="M129" s="16">
        <v>17</v>
      </c>
      <c r="N129" s="16" t="s">
        <v>65</v>
      </c>
      <c r="O129" s="16" t="s">
        <v>124</v>
      </c>
      <c r="P129" s="16" t="s">
        <v>124</v>
      </c>
      <c r="Q129" s="16" t="s">
        <v>58</v>
      </c>
      <c r="R129" s="16" t="s">
        <v>3144</v>
      </c>
    </row>
    <row r="130" spans="1:18" ht="15" customHeight="1" x14ac:dyDescent="0.2">
      <c r="A130" s="16">
        <v>129</v>
      </c>
      <c r="B130" s="16">
        <v>704</v>
      </c>
      <c r="C130" s="16" t="s">
        <v>608</v>
      </c>
      <c r="D130" s="31">
        <v>99</v>
      </c>
      <c r="E130" s="33">
        <v>178</v>
      </c>
      <c r="F130" s="16">
        <f>(D130+E130)/2</f>
        <v>138.5</v>
      </c>
      <c r="G130" s="16">
        <v>3.9</v>
      </c>
      <c r="H130" s="16" t="s">
        <v>3211</v>
      </c>
      <c r="I130" s="16" t="s">
        <v>2828</v>
      </c>
      <c r="J130" s="16" t="s">
        <v>2826</v>
      </c>
      <c r="K130" s="16" t="s">
        <v>56</v>
      </c>
      <c r="L130" s="16">
        <v>2008</v>
      </c>
      <c r="M130" s="16">
        <v>12</v>
      </c>
      <c r="N130" s="16" t="s">
        <v>65</v>
      </c>
      <c r="O130" s="16" t="s">
        <v>235</v>
      </c>
      <c r="P130" s="16" t="s">
        <v>91</v>
      </c>
      <c r="Q130" s="16" t="s">
        <v>58</v>
      </c>
      <c r="R130" s="16" t="s">
        <v>3144</v>
      </c>
    </row>
    <row r="131" spans="1:18" ht="15" customHeight="1" x14ac:dyDescent="0.2">
      <c r="A131" s="16">
        <v>130</v>
      </c>
      <c r="B131" s="16">
        <v>946</v>
      </c>
      <c r="C131" s="16" t="s">
        <v>608</v>
      </c>
      <c r="D131" s="31">
        <v>99</v>
      </c>
      <c r="E131" s="33">
        <v>178</v>
      </c>
      <c r="F131" s="16">
        <f>(D131+E131)/2</f>
        <v>138.5</v>
      </c>
      <c r="G131" s="16">
        <v>3.9</v>
      </c>
      <c r="H131" s="16" t="s">
        <v>3211</v>
      </c>
      <c r="I131" s="16" t="s">
        <v>2837</v>
      </c>
      <c r="J131" s="16" t="s">
        <v>2826</v>
      </c>
      <c r="K131" s="16" t="s">
        <v>56</v>
      </c>
      <c r="L131" s="16">
        <v>2008</v>
      </c>
      <c r="M131" s="16">
        <v>12</v>
      </c>
      <c r="N131" s="16" t="s">
        <v>65</v>
      </c>
      <c r="O131" s="16" t="s">
        <v>235</v>
      </c>
      <c r="P131" s="16" t="s">
        <v>91</v>
      </c>
      <c r="Q131" s="16" t="s">
        <v>58</v>
      </c>
      <c r="R131" s="16" t="s">
        <v>3144</v>
      </c>
    </row>
    <row r="132" spans="1:18" ht="15" customHeight="1" x14ac:dyDescent="0.2">
      <c r="A132" s="16">
        <v>131</v>
      </c>
      <c r="B132" s="16">
        <v>25</v>
      </c>
      <c r="C132" s="16" t="s">
        <v>14</v>
      </c>
      <c r="D132" s="31">
        <v>109</v>
      </c>
      <c r="E132" s="33">
        <v>177</v>
      </c>
      <c r="F132" s="16">
        <f>(D132+E132)/2</f>
        <v>143</v>
      </c>
      <c r="G132" s="16">
        <v>4</v>
      </c>
      <c r="H132" s="16" t="s">
        <v>3201</v>
      </c>
      <c r="I132" s="16" t="s">
        <v>2826</v>
      </c>
      <c r="J132" s="16" t="s">
        <v>2853</v>
      </c>
      <c r="K132" s="16" t="s">
        <v>20</v>
      </c>
      <c r="L132" s="16">
        <v>2012</v>
      </c>
      <c r="M132" s="16">
        <v>8</v>
      </c>
      <c r="N132" s="16" t="s">
        <v>21</v>
      </c>
      <c r="O132" s="16" t="s">
        <v>145</v>
      </c>
      <c r="P132" s="16" t="s">
        <v>91</v>
      </c>
      <c r="Q132" s="16" t="s">
        <v>41</v>
      </c>
      <c r="R132" s="16" t="s">
        <v>189</v>
      </c>
    </row>
    <row r="133" spans="1:18" ht="15" customHeight="1" x14ac:dyDescent="0.2">
      <c r="A133" s="16">
        <v>132</v>
      </c>
      <c r="B133" s="16">
        <v>317</v>
      </c>
      <c r="C133" s="16" t="s">
        <v>14</v>
      </c>
      <c r="D133" s="31">
        <v>109</v>
      </c>
      <c r="E133" s="33">
        <v>177</v>
      </c>
      <c r="F133" s="16">
        <f>(D133+E133)/2</f>
        <v>143</v>
      </c>
      <c r="G133" s="16">
        <v>4</v>
      </c>
      <c r="H133" s="16" t="s">
        <v>3201</v>
      </c>
      <c r="I133" s="16" t="s">
        <v>3144</v>
      </c>
      <c r="J133" s="16" t="s">
        <v>2853</v>
      </c>
      <c r="K133" s="16" t="s">
        <v>20</v>
      </c>
      <c r="L133" s="16">
        <v>2012</v>
      </c>
      <c r="M133" s="16">
        <v>8</v>
      </c>
      <c r="N133" s="16" t="s">
        <v>21</v>
      </c>
      <c r="O133" s="16" t="s">
        <v>145</v>
      </c>
      <c r="P133" s="16" t="s">
        <v>91</v>
      </c>
      <c r="Q133" s="16" t="s">
        <v>41</v>
      </c>
      <c r="R133" s="16" t="s">
        <v>189</v>
      </c>
    </row>
    <row r="134" spans="1:18" ht="15" customHeight="1" x14ac:dyDescent="0.2">
      <c r="A134" s="16">
        <v>133</v>
      </c>
      <c r="B134" s="16">
        <v>352</v>
      </c>
      <c r="C134" s="16" t="s">
        <v>1317</v>
      </c>
      <c r="D134" s="31">
        <v>108</v>
      </c>
      <c r="E134" s="33">
        <v>176</v>
      </c>
      <c r="F134" s="16">
        <f>(D134+E134)/2</f>
        <v>142</v>
      </c>
      <c r="G134" s="16">
        <v>4</v>
      </c>
      <c r="H134" s="16" t="s">
        <v>3201</v>
      </c>
      <c r="I134" s="16" t="s">
        <v>2864</v>
      </c>
      <c r="J134" s="16" t="s">
        <v>2853</v>
      </c>
      <c r="K134" s="16" t="s">
        <v>20</v>
      </c>
      <c r="L134" s="16">
        <v>2012</v>
      </c>
      <c r="M134" s="16">
        <v>8</v>
      </c>
      <c r="N134" s="16" t="s">
        <v>21</v>
      </c>
      <c r="O134" s="16" t="s">
        <v>145</v>
      </c>
      <c r="P134" s="16" t="s">
        <v>91</v>
      </c>
      <c r="Q134" s="16" t="s">
        <v>41</v>
      </c>
      <c r="R134" s="16" t="s">
        <v>189</v>
      </c>
    </row>
    <row r="135" spans="1:18" ht="15" customHeight="1" x14ac:dyDescent="0.2">
      <c r="A135" s="16">
        <v>134</v>
      </c>
      <c r="B135" s="16">
        <v>61</v>
      </c>
      <c r="C135" s="16" t="s">
        <v>14</v>
      </c>
      <c r="D135" s="31">
        <v>111</v>
      </c>
      <c r="E135" s="33">
        <v>176</v>
      </c>
      <c r="F135" s="16">
        <f>(D135+E135)/2</f>
        <v>143.5</v>
      </c>
      <c r="G135" s="16">
        <v>4.7</v>
      </c>
      <c r="H135" s="16" t="s">
        <v>3212</v>
      </c>
      <c r="I135" s="16" t="s">
        <v>2826</v>
      </c>
      <c r="J135" s="16" t="s">
        <v>2905</v>
      </c>
      <c r="K135" s="16" t="s">
        <v>56</v>
      </c>
      <c r="L135" s="16">
        <v>2016</v>
      </c>
      <c r="M135" s="16">
        <v>4</v>
      </c>
      <c r="N135" s="16" t="s">
        <v>21</v>
      </c>
      <c r="O135" s="16" t="s">
        <v>230</v>
      </c>
      <c r="P135" s="16" t="s">
        <v>91</v>
      </c>
      <c r="Q135" s="16" t="s">
        <v>58</v>
      </c>
      <c r="R135" s="16" t="s">
        <v>356</v>
      </c>
    </row>
    <row r="136" spans="1:18" ht="15" customHeight="1" x14ac:dyDescent="0.2">
      <c r="A136" s="16">
        <v>135</v>
      </c>
      <c r="B136" s="16">
        <v>541</v>
      </c>
      <c r="C136" s="16" t="s">
        <v>14</v>
      </c>
      <c r="D136" s="31">
        <v>111</v>
      </c>
      <c r="E136" s="33">
        <v>176</v>
      </c>
      <c r="F136" s="16">
        <f>(D136+E136)/2</f>
        <v>143.5</v>
      </c>
      <c r="G136" s="16">
        <v>4.7</v>
      </c>
      <c r="H136" s="16" t="s">
        <v>3212</v>
      </c>
      <c r="I136" s="16" t="s">
        <v>2950</v>
      </c>
      <c r="J136" s="16" t="s">
        <v>2905</v>
      </c>
      <c r="K136" s="16" t="s">
        <v>56</v>
      </c>
      <c r="L136" s="16">
        <v>2016</v>
      </c>
      <c r="M136" s="16">
        <v>4</v>
      </c>
      <c r="N136" s="16" t="s">
        <v>21</v>
      </c>
      <c r="O136" s="16" t="s">
        <v>230</v>
      </c>
      <c r="P136" s="16" t="s">
        <v>91</v>
      </c>
      <c r="Q136" s="16" t="s">
        <v>58</v>
      </c>
      <c r="R136" s="16" t="s">
        <v>356</v>
      </c>
    </row>
    <row r="137" spans="1:18" ht="15" customHeight="1" x14ac:dyDescent="0.2">
      <c r="A137" s="16">
        <v>136</v>
      </c>
      <c r="B137" s="16">
        <v>577</v>
      </c>
      <c r="C137" s="16" t="s">
        <v>14</v>
      </c>
      <c r="D137" s="31">
        <v>111</v>
      </c>
      <c r="E137" s="33">
        <v>176</v>
      </c>
      <c r="F137" s="16">
        <f>(D137+E137)/2</f>
        <v>143.5</v>
      </c>
      <c r="G137" s="16">
        <v>2.5</v>
      </c>
      <c r="H137" s="16" t="s">
        <v>3213</v>
      </c>
      <c r="I137" s="16" t="s">
        <v>2841</v>
      </c>
      <c r="J137" s="16" t="s">
        <v>2826</v>
      </c>
      <c r="K137" s="16" t="s">
        <v>263</v>
      </c>
      <c r="L137" s="16">
        <v>-1</v>
      </c>
      <c r="M137" s="16" t="s">
        <v>3144</v>
      </c>
      <c r="N137" s="16" t="s">
        <v>21</v>
      </c>
      <c r="O137" s="16" t="s">
        <v>124</v>
      </c>
      <c r="P137" s="16" t="s">
        <v>124</v>
      </c>
      <c r="Q137" s="16" t="s">
        <v>58</v>
      </c>
      <c r="R137" s="16" t="s">
        <v>1891</v>
      </c>
    </row>
    <row r="138" spans="1:18" ht="15" customHeight="1" x14ac:dyDescent="0.2">
      <c r="A138" s="16">
        <v>137</v>
      </c>
      <c r="B138" s="16">
        <v>18</v>
      </c>
      <c r="C138" s="16" t="s">
        <v>146</v>
      </c>
      <c r="D138" s="31">
        <v>110</v>
      </c>
      <c r="E138" s="33">
        <v>175</v>
      </c>
      <c r="F138" s="16">
        <f>(D138+E138)/2</f>
        <v>142.5</v>
      </c>
      <c r="G138" s="16">
        <v>4.2</v>
      </c>
      <c r="H138" s="16" t="s">
        <v>3214</v>
      </c>
      <c r="I138" s="16" t="s">
        <v>2864</v>
      </c>
      <c r="J138" s="16" t="s">
        <v>2826</v>
      </c>
      <c r="K138" s="16" t="s">
        <v>56</v>
      </c>
      <c r="L138" s="16">
        <v>2010</v>
      </c>
      <c r="M138" s="16">
        <v>10</v>
      </c>
      <c r="N138" s="16" t="s">
        <v>21</v>
      </c>
      <c r="O138" s="16" t="s">
        <v>145</v>
      </c>
      <c r="P138" s="16" t="s">
        <v>91</v>
      </c>
      <c r="Q138" s="16" t="s">
        <v>58</v>
      </c>
      <c r="R138" s="16" t="s">
        <v>3144</v>
      </c>
    </row>
    <row r="139" spans="1:18" ht="15" customHeight="1" x14ac:dyDescent="0.2">
      <c r="A139" s="16">
        <v>138</v>
      </c>
      <c r="B139" s="16">
        <v>191</v>
      </c>
      <c r="C139" s="16" t="s">
        <v>146</v>
      </c>
      <c r="D139" s="31">
        <v>110</v>
      </c>
      <c r="E139" s="33">
        <v>175</v>
      </c>
      <c r="F139" s="16">
        <f>(D139+E139)/2</f>
        <v>142.5</v>
      </c>
      <c r="G139" s="16">
        <v>4.2</v>
      </c>
      <c r="H139" s="16" t="s">
        <v>3214</v>
      </c>
      <c r="I139" s="16" t="s">
        <v>2826</v>
      </c>
      <c r="J139" s="16" t="s">
        <v>2826</v>
      </c>
      <c r="K139" s="16" t="s">
        <v>56</v>
      </c>
      <c r="L139" s="16">
        <v>2010</v>
      </c>
      <c r="M139" s="16">
        <v>10</v>
      </c>
      <c r="N139" s="16" t="s">
        <v>21</v>
      </c>
      <c r="O139" s="16" t="s">
        <v>145</v>
      </c>
      <c r="P139" s="16" t="s">
        <v>91</v>
      </c>
      <c r="Q139" s="16" t="s">
        <v>58</v>
      </c>
      <c r="R139" s="16" t="s">
        <v>3144</v>
      </c>
    </row>
    <row r="140" spans="1:18" ht="15" customHeight="1" x14ac:dyDescent="0.2">
      <c r="A140" s="16">
        <v>139</v>
      </c>
      <c r="B140" s="16">
        <v>44</v>
      </c>
      <c r="C140" s="16" t="s">
        <v>265</v>
      </c>
      <c r="D140" s="31">
        <v>110</v>
      </c>
      <c r="E140" s="33">
        <v>175</v>
      </c>
      <c r="F140" s="16">
        <f>(D140+E140)/2</f>
        <v>142.5</v>
      </c>
      <c r="G140" s="16">
        <v>4.2</v>
      </c>
      <c r="H140" s="16" t="s">
        <v>3214</v>
      </c>
      <c r="I140" s="16" t="s">
        <v>2864</v>
      </c>
      <c r="J140" s="16" t="s">
        <v>2826</v>
      </c>
      <c r="K140" s="16" t="s">
        <v>56</v>
      </c>
      <c r="L140" s="16">
        <v>2010</v>
      </c>
      <c r="M140" s="16">
        <v>10</v>
      </c>
      <c r="N140" s="16" t="s">
        <v>21</v>
      </c>
      <c r="O140" s="16" t="s">
        <v>145</v>
      </c>
      <c r="P140" s="16" t="s">
        <v>91</v>
      </c>
      <c r="Q140" s="16" t="s">
        <v>58</v>
      </c>
      <c r="R140" s="16" t="s">
        <v>3144</v>
      </c>
    </row>
    <row r="141" spans="1:18" ht="15" customHeight="1" x14ac:dyDescent="0.2">
      <c r="A141" s="16">
        <v>140</v>
      </c>
      <c r="B141" s="16">
        <v>444</v>
      </c>
      <c r="C141" s="16" t="s">
        <v>265</v>
      </c>
      <c r="D141" s="31">
        <v>110</v>
      </c>
      <c r="E141" s="33">
        <v>175</v>
      </c>
      <c r="F141" s="16">
        <f>(D141+E141)/2</f>
        <v>142.5</v>
      </c>
      <c r="G141" s="16">
        <v>4.2</v>
      </c>
      <c r="H141" s="16" t="s">
        <v>3214</v>
      </c>
      <c r="I141" s="16" t="s">
        <v>2837</v>
      </c>
      <c r="J141" s="16" t="s">
        <v>2826</v>
      </c>
      <c r="K141" s="16" t="s">
        <v>56</v>
      </c>
      <c r="L141" s="16">
        <v>2010</v>
      </c>
      <c r="M141" s="16">
        <v>10</v>
      </c>
      <c r="N141" s="16" t="s">
        <v>21</v>
      </c>
      <c r="O141" s="16" t="s">
        <v>145</v>
      </c>
      <c r="P141" s="16" t="s">
        <v>91</v>
      </c>
      <c r="Q141" s="16" t="s">
        <v>58</v>
      </c>
      <c r="R141" s="16" t="s">
        <v>3144</v>
      </c>
    </row>
    <row r="142" spans="1:18" ht="15" customHeight="1" x14ac:dyDescent="0.2">
      <c r="A142" s="16">
        <v>141</v>
      </c>
      <c r="B142" s="16">
        <v>183</v>
      </c>
      <c r="C142" s="16" t="s">
        <v>241</v>
      </c>
      <c r="D142" s="31">
        <v>110</v>
      </c>
      <c r="E142" s="33">
        <v>174</v>
      </c>
      <c r="F142" s="16">
        <f>(D142+E142)/2</f>
        <v>142</v>
      </c>
      <c r="G142" s="16">
        <v>3.8</v>
      </c>
      <c r="H142" s="16" t="s">
        <v>3215</v>
      </c>
      <c r="I142" s="16" t="s">
        <v>2911</v>
      </c>
      <c r="J142" s="16" t="s">
        <v>2826</v>
      </c>
      <c r="K142" s="16" t="s">
        <v>104</v>
      </c>
      <c r="L142" s="16">
        <v>1996</v>
      </c>
      <c r="M142" s="16">
        <v>24</v>
      </c>
      <c r="N142" s="16" t="s">
        <v>65</v>
      </c>
      <c r="O142" s="16" t="s">
        <v>219</v>
      </c>
      <c r="P142" s="16" t="s">
        <v>220</v>
      </c>
      <c r="Q142" s="16" t="s">
        <v>34</v>
      </c>
      <c r="R142" s="16" t="s">
        <v>3144</v>
      </c>
    </row>
    <row r="143" spans="1:18" ht="15" customHeight="1" x14ac:dyDescent="0.2">
      <c r="A143" s="16">
        <v>142</v>
      </c>
      <c r="B143" s="16">
        <v>269</v>
      </c>
      <c r="C143" s="16" t="s">
        <v>241</v>
      </c>
      <c r="D143" s="31">
        <v>110</v>
      </c>
      <c r="E143" s="33">
        <v>174</v>
      </c>
      <c r="F143" s="16">
        <f>(D143+E143)/2</f>
        <v>142</v>
      </c>
      <c r="G143" s="16">
        <v>3.8</v>
      </c>
      <c r="H143" s="16" t="s">
        <v>3215</v>
      </c>
      <c r="I143" s="16" t="s">
        <v>2853</v>
      </c>
      <c r="J143" s="16" t="s">
        <v>2826</v>
      </c>
      <c r="K143" s="16" t="s">
        <v>104</v>
      </c>
      <c r="L143" s="16">
        <v>1996</v>
      </c>
      <c r="M143" s="16">
        <v>24</v>
      </c>
      <c r="N143" s="16" t="s">
        <v>65</v>
      </c>
      <c r="O143" s="16" t="s">
        <v>219</v>
      </c>
      <c r="P143" s="16" t="s">
        <v>220</v>
      </c>
      <c r="Q143" s="16" t="s">
        <v>34</v>
      </c>
      <c r="R143" s="16" t="s">
        <v>3144</v>
      </c>
    </row>
    <row r="144" spans="1:18" ht="15" customHeight="1" x14ac:dyDescent="0.2">
      <c r="A144" s="16">
        <v>143</v>
      </c>
      <c r="B144" s="16">
        <v>537</v>
      </c>
      <c r="C144" s="16" t="s">
        <v>668</v>
      </c>
      <c r="D144" s="31">
        <v>100</v>
      </c>
      <c r="E144" s="33">
        <v>173</v>
      </c>
      <c r="F144" s="16">
        <f>(D144+E144)/2</f>
        <v>136.5</v>
      </c>
      <c r="G144" s="16">
        <v>3.9</v>
      </c>
      <c r="H144" s="16" t="s">
        <v>3168</v>
      </c>
      <c r="I144" s="16" t="s">
        <v>2864</v>
      </c>
      <c r="J144" s="16" t="s">
        <v>2826</v>
      </c>
      <c r="K144" s="16" t="s">
        <v>64</v>
      </c>
      <c r="L144" s="16">
        <v>2007</v>
      </c>
      <c r="M144" s="16">
        <v>13</v>
      </c>
      <c r="N144" s="16" t="s">
        <v>21</v>
      </c>
      <c r="O144" s="16" t="s">
        <v>90</v>
      </c>
      <c r="P144" s="16" t="s">
        <v>91</v>
      </c>
      <c r="Q144" s="16" t="s">
        <v>179</v>
      </c>
      <c r="R144" s="16" t="s">
        <v>1021</v>
      </c>
    </row>
    <row r="145" spans="1:18" ht="15" customHeight="1" x14ac:dyDescent="0.2">
      <c r="A145" s="16">
        <v>144</v>
      </c>
      <c r="B145" s="16">
        <v>807</v>
      </c>
      <c r="C145" s="16" t="s">
        <v>668</v>
      </c>
      <c r="D145" s="31">
        <v>100</v>
      </c>
      <c r="E145" s="33">
        <v>173</v>
      </c>
      <c r="F145" s="16">
        <f>(D145+E145)/2</f>
        <v>136.5</v>
      </c>
      <c r="G145" s="16">
        <v>3.9</v>
      </c>
      <c r="H145" s="16" t="s">
        <v>3168</v>
      </c>
      <c r="I145" s="16" t="s">
        <v>2864</v>
      </c>
      <c r="J145" s="16" t="s">
        <v>2826</v>
      </c>
      <c r="K145" s="16" t="s">
        <v>64</v>
      </c>
      <c r="L145" s="16">
        <v>2007</v>
      </c>
      <c r="M145" s="16">
        <v>13</v>
      </c>
      <c r="N145" s="16" t="s">
        <v>21</v>
      </c>
      <c r="O145" s="16" t="s">
        <v>90</v>
      </c>
      <c r="P145" s="16" t="s">
        <v>91</v>
      </c>
      <c r="Q145" s="16" t="s">
        <v>179</v>
      </c>
      <c r="R145" s="16" t="s">
        <v>1021</v>
      </c>
    </row>
    <row r="146" spans="1:18" ht="15" customHeight="1" x14ac:dyDescent="0.2">
      <c r="A146" s="16">
        <v>145</v>
      </c>
      <c r="B146" s="16">
        <v>358</v>
      </c>
      <c r="C146" s="16" t="s">
        <v>241</v>
      </c>
      <c r="D146" s="31">
        <v>105</v>
      </c>
      <c r="E146" s="33">
        <v>173</v>
      </c>
      <c r="F146" s="16">
        <f>(D146+E146)/2</f>
        <v>139</v>
      </c>
      <c r="G146" s="16">
        <v>3.7</v>
      </c>
      <c r="H146" s="16" t="s">
        <v>3216</v>
      </c>
      <c r="I146" s="16" t="s">
        <v>2826</v>
      </c>
      <c r="J146" s="16" t="s">
        <v>3079</v>
      </c>
      <c r="K146" s="16" t="s">
        <v>30</v>
      </c>
      <c r="L146" s="16">
        <v>1863</v>
      </c>
      <c r="M146" s="16">
        <v>157</v>
      </c>
      <c r="N146" s="16" t="s">
        <v>65</v>
      </c>
      <c r="O146" s="16" t="s">
        <v>165</v>
      </c>
      <c r="P146" s="16" t="s">
        <v>156</v>
      </c>
      <c r="Q146" s="16" t="s">
        <v>113</v>
      </c>
      <c r="R146" s="16" t="s">
        <v>339</v>
      </c>
    </row>
    <row r="147" spans="1:18" ht="15" customHeight="1" x14ac:dyDescent="0.2">
      <c r="A147" s="16">
        <v>146</v>
      </c>
      <c r="B147" s="16">
        <v>462</v>
      </c>
      <c r="C147" s="16" t="s">
        <v>1559</v>
      </c>
      <c r="D147" s="31">
        <v>107</v>
      </c>
      <c r="E147" s="33">
        <v>173</v>
      </c>
      <c r="F147" s="16">
        <f>(D147+E147)/2</f>
        <v>140</v>
      </c>
      <c r="G147" s="16">
        <v>3.9</v>
      </c>
      <c r="H147" s="16" t="s">
        <v>3217</v>
      </c>
      <c r="I147" s="16" t="s">
        <v>2826</v>
      </c>
      <c r="J147" s="16" t="s">
        <v>2837</v>
      </c>
      <c r="K147" s="16" t="s">
        <v>104</v>
      </c>
      <c r="L147" s="16">
        <v>1968</v>
      </c>
      <c r="M147" s="16">
        <v>52</v>
      </c>
      <c r="N147" s="16" t="s">
        <v>65</v>
      </c>
      <c r="O147" s="16" t="s">
        <v>515</v>
      </c>
      <c r="P147" s="16" t="s">
        <v>73</v>
      </c>
      <c r="Q147" s="16" t="s">
        <v>67</v>
      </c>
      <c r="R147" s="16" t="s">
        <v>3144</v>
      </c>
    </row>
    <row r="148" spans="1:18" ht="15" customHeight="1" x14ac:dyDescent="0.2">
      <c r="A148" s="16">
        <v>147</v>
      </c>
      <c r="B148" s="16">
        <v>691</v>
      </c>
      <c r="C148" s="16" t="s">
        <v>1559</v>
      </c>
      <c r="D148" s="31">
        <v>107</v>
      </c>
      <c r="E148" s="33">
        <v>173</v>
      </c>
      <c r="F148" s="16">
        <f>(D148+E148)/2</f>
        <v>140</v>
      </c>
      <c r="G148" s="16">
        <v>3.9</v>
      </c>
      <c r="H148" s="16" t="s">
        <v>3217</v>
      </c>
      <c r="I148" s="16" t="s">
        <v>2831</v>
      </c>
      <c r="J148" s="16" t="s">
        <v>2837</v>
      </c>
      <c r="K148" s="16" t="s">
        <v>104</v>
      </c>
      <c r="L148" s="16">
        <v>1968</v>
      </c>
      <c r="M148" s="16">
        <v>52</v>
      </c>
      <c r="N148" s="16" t="s">
        <v>65</v>
      </c>
      <c r="O148" s="16" t="s">
        <v>515</v>
      </c>
      <c r="P148" s="16" t="s">
        <v>73</v>
      </c>
      <c r="Q148" s="16" t="s">
        <v>67</v>
      </c>
      <c r="R148" s="16" t="s">
        <v>3144</v>
      </c>
    </row>
    <row r="149" spans="1:18" ht="15" customHeight="1" x14ac:dyDescent="0.2">
      <c r="A149" s="16">
        <v>148</v>
      </c>
      <c r="B149" s="16">
        <v>934</v>
      </c>
      <c r="C149" s="16" t="s">
        <v>1559</v>
      </c>
      <c r="D149" s="31">
        <v>107</v>
      </c>
      <c r="E149" s="33">
        <v>173</v>
      </c>
      <c r="F149" s="16">
        <f>(D149+E149)/2</f>
        <v>140</v>
      </c>
      <c r="G149" s="16">
        <v>3.9</v>
      </c>
      <c r="H149" s="16" t="s">
        <v>3217</v>
      </c>
      <c r="I149" s="16" t="s">
        <v>2826</v>
      </c>
      <c r="J149" s="16" t="s">
        <v>2837</v>
      </c>
      <c r="K149" s="16" t="s">
        <v>104</v>
      </c>
      <c r="L149" s="16">
        <v>1968</v>
      </c>
      <c r="M149" s="16">
        <v>52</v>
      </c>
      <c r="N149" s="16" t="s">
        <v>65</v>
      </c>
      <c r="O149" s="16" t="s">
        <v>515</v>
      </c>
      <c r="P149" s="16" t="s">
        <v>73</v>
      </c>
      <c r="Q149" s="16" t="s">
        <v>67</v>
      </c>
      <c r="R149" s="16" t="s">
        <v>3144</v>
      </c>
    </row>
    <row r="150" spans="1:18" ht="15" customHeight="1" x14ac:dyDescent="0.2">
      <c r="A150" s="16">
        <v>149</v>
      </c>
      <c r="B150" s="16">
        <v>623</v>
      </c>
      <c r="C150" s="16" t="s">
        <v>1988</v>
      </c>
      <c r="D150" s="31">
        <v>107</v>
      </c>
      <c r="E150" s="33">
        <v>173</v>
      </c>
      <c r="F150" s="16">
        <f>(D150+E150)/2</f>
        <v>140</v>
      </c>
      <c r="G150" s="16">
        <v>3.9</v>
      </c>
      <c r="H150" s="16" t="s">
        <v>3202</v>
      </c>
      <c r="I150" s="16" t="s">
        <v>2853</v>
      </c>
      <c r="J150" s="16" t="s">
        <v>3089</v>
      </c>
      <c r="K150" s="16" t="s">
        <v>30</v>
      </c>
      <c r="L150" s="16">
        <v>1913</v>
      </c>
      <c r="M150" s="16">
        <v>107</v>
      </c>
      <c r="N150" s="16" t="s">
        <v>65</v>
      </c>
      <c r="O150" s="16" t="s">
        <v>124</v>
      </c>
      <c r="P150" s="16" t="s">
        <v>124</v>
      </c>
      <c r="Q150" s="16" t="s">
        <v>113</v>
      </c>
      <c r="R150" s="16" t="s">
        <v>1525</v>
      </c>
    </row>
    <row r="151" spans="1:18" ht="15" customHeight="1" x14ac:dyDescent="0.2">
      <c r="A151" s="16">
        <v>150</v>
      </c>
      <c r="B151" s="16">
        <v>900</v>
      </c>
      <c r="C151" s="16" t="s">
        <v>1988</v>
      </c>
      <c r="D151" s="31">
        <v>107</v>
      </c>
      <c r="E151" s="33">
        <v>173</v>
      </c>
      <c r="F151" s="16">
        <f>(D151+E151)/2</f>
        <v>140</v>
      </c>
      <c r="G151" s="16">
        <v>3.9</v>
      </c>
      <c r="H151" s="16" t="s">
        <v>3202</v>
      </c>
      <c r="I151" s="16" t="s">
        <v>2884</v>
      </c>
      <c r="J151" s="16" t="s">
        <v>3089</v>
      </c>
      <c r="K151" s="16" t="s">
        <v>30</v>
      </c>
      <c r="L151" s="16">
        <v>1913</v>
      </c>
      <c r="M151" s="16">
        <v>107</v>
      </c>
      <c r="N151" s="16" t="s">
        <v>65</v>
      </c>
      <c r="O151" s="16" t="s">
        <v>124</v>
      </c>
      <c r="P151" s="16" t="s">
        <v>124</v>
      </c>
      <c r="Q151" s="16" t="s">
        <v>113</v>
      </c>
      <c r="R151" s="16" t="s">
        <v>1525</v>
      </c>
    </row>
    <row r="152" spans="1:18" ht="15" customHeight="1" x14ac:dyDescent="0.2">
      <c r="A152" s="16">
        <v>151</v>
      </c>
      <c r="B152" s="16">
        <v>225</v>
      </c>
      <c r="C152" s="16" t="s">
        <v>990</v>
      </c>
      <c r="D152" s="31">
        <v>108</v>
      </c>
      <c r="E152" s="33">
        <v>173</v>
      </c>
      <c r="F152" s="16">
        <f>(D152+E152)/2</f>
        <v>140.5</v>
      </c>
      <c r="G152" s="16">
        <v>4.7</v>
      </c>
      <c r="H152" s="16" t="s">
        <v>3218</v>
      </c>
      <c r="I152" s="16" t="s">
        <v>2864</v>
      </c>
      <c r="J152" s="16" t="s">
        <v>2824</v>
      </c>
      <c r="K152" s="16" t="s">
        <v>56</v>
      </c>
      <c r="L152" s="16">
        <v>2013</v>
      </c>
      <c r="M152" s="16">
        <v>7</v>
      </c>
      <c r="N152" s="16" t="s">
        <v>21</v>
      </c>
      <c r="O152" s="16" t="s">
        <v>124</v>
      </c>
      <c r="P152" s="16" t="s">
        <v>124</v>
      </c>
      <c r="Q152" s="16" t="s">
        <v>138</v>
      </c>
      <c r="R152" s="16" t="s">
        <v>3144</v>
      </c>
    </row>
    <row r="153" spans="1:18" ht="15" customHeight="1" x14ac:dyDescent="0.2">
      <c r="A153" s="16">
        <v>152</v>
      </c>
      <c r="B153" s="16">
        <v>390</v>
      </c>
      <c r="C153" s="16" t="s">
        <v>990</v>
      </c>
      <c r="D153" s="31">
        <v>108</v>
      </c>
      <c r="E153" s="33">
        <v>173</v>
      </c>
      <c r="F153" s="16">
        <f>(D153+E153)/2</f>
        <v>140.5</v>
      </c>
      <c r="G153" s="16">
        <v>4.7</v>
      </c>
      <c r="H153" s="16" t="s">
        <v>3218</v>
      </c>
      <c r="I153" s="16" t="s">
        <v>2826</v>
      </c>
      <c r="J153" s="16" t="s">
        <v>2824</v>
      </c>
      <c r="K153" s="16" t="s">
        <v>56</v>
      </c>
      <c r="L153" s="16">
        <v>2013</v>
      </c>
      <c r="M153" s="16">
        <v>7</v>
      </c>
      <c r="N153" s="16" t="s">
        <v>21</v>
      </c>
      <c r="O153" s="16" t="s">
        <v>124</v>
      </c>
      <c r="P153" s="16" t="s">
        <v>124</v>
      </c>
      <c r="Q153" s="16" t="s">
        <v>138</v>
      </c>
      <c r="R153" s="16" t="s">
        <v>3144</v>
      </c>
    </row>
    <row r="154" spans="1:18" ht="15" customHeight="1" x14ac:dyDescent="0.2">
      <c r="A154" s="16">
        <v>153</v>
      </c>
      <c r="B154" s="16">
        <v>545</v>
      </c>
      <c r="C154" s="16" t="s">
        <v>990</v>
      </c>
      <c r="D154" s="31">
        <v>108</v>
      </c>
      <c r="E154" s="33">
        <v>173</v>
      </c>
      <c r="F154" s="16">
        <f>(D154+E154)/2</f>
        <v>140.5</v>
      </c>
      <c r="G154" s="16">
        <v>4.7</v>
      </c>
      <c r="H154" s="16" t="s">
        <v>3218</v>
      </c>
      <c r="I154" s="16" t="s">
        <v>2831</v>
      </c>
      <c r="J154" s="16" t="s">
        <v>2824</v>
      </c>
      <c r="K154" s="16" t="s">
        <v>56</v>
      </c>
      <c r="L154" s="16">
        <v>2013</v>
      </c>
      <c r="M154" s="16">
        <v>7</v>
      </c>
      <c r="N154" s="16" t="s">
        <v>21</v>
      </c>
      <c r="O154" s="16" t="s">
        <v>124</v>
      </c>
      <c r="P154" s="16" t="s">
        <v>124</v>
      </c>
      <c r="Q154" s="16" t="s">
        <v>138</v>
      </c>
      <c r="R154" s="16" t="s">
        <v>3144</v>
      </c>
    </row>
    <row r="155" spans="1:18" ht="15" customHeight="1" x14ac:dyDescent="0.2">
      <c r="A155" s="16">
        <v>154</v>
      </c>
      <c r="B155" s="16">
        <v>137</v>
      </c>
      <c r="C155" s="16" t="s">
        <v>668</v>
      </c>
      <c r="D155" s="31">
        <v>95</v>
      </c>
      <c r="E155" s="33">
        <v>173</v>
      </c>
      <c r="F155" s="16">
        <f>(D155+E155)/2</f>
        <v>134</v>
      </c>
      <c r="G155" s="16">
        <v>3.2</v>
      </c>
      <c r="H155" s="16" t="s">
        <v>3219</v>
      </c>
      <c r="I155" s="16" t="s">
        <v>2864</v>
      </c>
      <c r="J155" s="16" t="s">
        <v>2950</v>
      </c>
      <c r="K155" s="16" t="s">
        <v>46</v>
      </c>
      <c r="L155" s="16">
        <v>2000</v>
      </c>
      <c r="M155" s="16">
        <v>20</v>
      </c>
      <c r="N155" s="16" t="s">
        <v>21</v>
      </c>
      <c r="O155" s="16" t="s">
        <v>57</v>
      </c>
      <c r="P155" s="16" t="s">
        <v>40</v>
      </c>
      <c r="Q155" s="16" t="s">
        <v>67</v>
      </c>
      <c r="R155" s="16" t="s">
        <v>673</v>
      </c>
    </row>
    <row r="156" spans="1:18" ht="15" customHeight="1" x14ac:dyDescent="0.2">
      <c r="A156" s="16">
        <v>155</v>
      </c>
      <c r="B156" s="16">
        <v>446</v>
      </c>
      <c r="C156" s="16" t="s">
        <v>1520</v>
      </c>
      <c r="D156" s="31">
        <v>102</v>
      </c>
      <c r="E156" s="33">
        <v>172</v>
      </c>
      <c r="F156" s="16">
        <f>(D156+E156)/2</f>
        <v>137</v>
      </c>
      <c r="G156" s="16">
        <v>3.9</v>
      </c>
      <c r="H156" s="16" t="s">
        <v>3202</v>
      </c>
      <c r="I156" s="16" t="s">
        <v>2853</v>
      </c>
      <c r="J156" s="16" t="s">
        <v>3089</v>
      </c>
      <c r="K156" s="16" t="s">
        <v>30</v>
      </c>
      <c r="L156" s="16">
        <v>1913</v>
      </c>
      <c r="M156" s="16">
        <v>107</v>
      </c>
      <c r="N156" s="16" t="s">
        <v>65</v>
      </c>
      <c r="O156" s="16" t="s">
        <v>124</v>
      </c>
      <c r="P156" s="16" t="s">
        <v>124</v>
      </c>
      <c r="Q156" s="16" t="s">
        <v>113</v>
      </c>
      <c r="R156" s="16" t="s">
        <v>1525</v>
      </c>
    </row>
    <row r="157" spans="1:18" ht="15" customHeight="1" x14ac:dyDescent="0.2">
      <c r="A157" s="16">
        <v>156</v>
      </c>
      <c r="B157" s="16">
        <v>665</v>
      </c>
      <c r="C157" s="16" t="s">
        <v>1520</v>
      </c>
      <c r="D157" s="31">
        <v>102</v>
      </c>
      <c r="E157" s="33">
        <v>172</v>
      </c>
      <c r="F157" s="16">
        <f>(D157+E157)/2</f>
        <v>137</v>
      </c>
      <c r="G157" s="16">
        <v>3.9</v>
      </c>
      <c r="H157" s="16" t="s">
        <v>3202</v>
      </c>
      <c r="I157" s="16" t="s">
        <v>2905</v>
      </c>
      <c r="J157" s="16" t="s">
        <v>3089</v>
      </c>
      <c r="K157" s="16" t="s">
        <v>30</v>
      </c>
      <c r="L157" s="16">
        <v>1913</v>
      </c>
      <c r="M157" s="16">
        <v>107</v>
      </c>
      <c r="N157" s="16" t="s">
        <v>65</v>
      </c>
      <c r="O157" s="16" t="s">
        <v>124</v>
      </c>
      <c r="P157" s="16" t="s">
        <v>124</v>
      </c>
      <c r="Q157" s="16" t="s">
        <v>113</v>
      </c>
      <c r="R157" s="16" t="s">
        <v>1525</v>
      </c>
    </row>
    <row r="158" spans="1:18" ht="15" customHeight="1" x14ac:dyDescent="0.2">
      <c r="A158" s="16">
        <v>157</v>
      </c>
      <c r="B158" s="16">
        <v>904</v>
      </c>
      <c r="C158" s="16" t="s">
        <v>1520</v>
      </c>
      <c r="D158" s="31">
        <v>102</v>
      </c>
      <c r="E158" s="33">
        <v>172</v>
      </c>
      <c r="F158" s="16">
        <f>(D158+E158)/2</f>
        <v>137</v>
      </c>
      <c r="G158" s="16">
        <v>3.9</v>
      </c>
      <c r="H158" s="16" t="s">
        <v>3202</v>
      </c>
      <c r="I158" s="16" t="s">
        <v>2856</v>
      </c>
      <c r="J158" s="16" t="s">
        <v>3089</v>
      </c>
      <c r="K158" s="16" t="s">
        <v>30</v>
      </c>
      <c r="L158" s="16">
        <v>1913</v>
      </c>
      <c r="M158" s="16">
        <v>107</v>
      </c>
      <c r="N158" s="16" t="s">
        <v>65</v>
      </c>
      <c r="O158" s="16" t="s">
        <v>124</v>
      </c>
      <c r="P158" s="16" t="s">
        <v>124</v>
      </c>
      <c r="Q158" s="16" t="s">
        <v>113</v>
      </c>
      <c r="R158" s="16" t="s">
        <v>1525</v>
      </c>
    </row>
    <row r="159" spans="1:18" ht="15" customHeight="1" x14ac:dyDescent="0.2">
      <c r="A159" s="16">
        <v>158</v>
      </c>
      <c r="B159" s="16">
        <v>12</v>
      </c>
      <c r="C159" s="16" t="s">
        <v>106</v>
      </c>
      <c r="D159" s="31">
        <v>106</v>
      </c>
      <c r="E159" s="33">
        <v>172</v>
      </c>
      <c r="F159" s="16">
        <f>(D159+E159)/2</f>
        <v>139</v>
      </c>
      <c r="G159" s="16">
        <v>3.2</v>
      </c>
      <c r="H159" s="16" t="s">
        <v>3220</v>
      </c>
      <c r="I159" s="16" t="s">
        <v>2934</v>
      </c>
      <c r="J159" s="16" t="s">
        <v>3145</v>
      </c>
      <c r="K159" s="16" t="s">
        <v>30</v>
      </c>
      <c r="L159" s="16">
        <v>1962</v>
      </c>
      <c r="M159" s="16">
        <v>58</v>
      </c>
      <c r="N159" s="16" t="s">
        <v>65</v>
      </c>
      <c r="O159" s="16" t="s">
        <v>112</v>
      </c>
      <c r="P159" s="16" t="s">
        <v>98</v>
      </c>
      <c r="Q159" s="16" t="s">
        <v>113</v>
      </c>
      <c r="R159" s="16" t="s">
        <v>114</v>
      </c>
    </row>
    <row r="160" spans="1:18" ht="15" customHeight="1" x14ac:dyDescent="0.2">
      <c r="A160" s="16">
        <v>159</v>
      </c>
      <c r="B160" s="16">
        <v>94</v>
      </c>
      <c r="C160" s="16" t="s">
        <v>106</v>
      </c>
      <c r="D160" s="31">
        <v>106</v>
      </c>
      <c r="E160" s="33">
        <v>172</v>
      </c>
      <c r="F160" s="16">
        <f>(D160+E160)/2</f>
        <v>139</v>
      </c>
      <c r="G160" s="16">
        <v>3.2</v>
      </c>
      <c r="H160" s="16" t="s">
        <v>3220</v>
      </c>
      <c r="I160" s="16" t="s">
        <v>2864</v>
      </c>
      <c r="J160" s="16" t="s">
        <v>3145</v>
      </c>
      <c r="K160" s="16" t="s">
        <v>30</v>
      </c>
      <c r="L160" s="16">
        <v>1962</v>
      </c>
      <c r="M160" s="16">
        <v>58</v>
      </c>
      <c r="N160" s="16" t="s">
        <v>65</v>
      </c>
      <c r="O160" s="16" t="s">
        <v>112</v>
      </c>
      <c r="P160" s="16" t="s">
        <v>98</v>
      </c>
      <c r="Q160" s="16" t="s">
        <v>113</v>
      </c>
      <c r="R160" s="16" t="s">
        <v>114</v>
      </c>
    </row>
    <row r="161" spans="1:18" ht="15" customHeight="1" x14ac:dyDescent="0.2">
      <c r="A161" s="16">
        <v>160</v>
      </c>
      <c r="B161" s="16">
        <v>67</v>
      </c>
      <c r="C161" s="16" t="s">
        <v>369</v>
      </c>
      <c r="D161" s="31">
        <v>107</v>
      </c>
      <c r="E161" s="33">
        <v>172</v>
      </c>
      <c r="F161" s="16">
        <f>(D161+E161)/2</f>
        <v>139.5</v>
      </c>
      <c r="G161" s="16">
        <v>3.8</v>
      </c>
      <c r="H161" s="16" t="s">
        <v>3221</v>
      </c>
      <c r="I161" s="16" t="s">
        <v>2831</v>
      </c>
      <c r="J161" s="16" t="s">
        <v>2826</v>
      </c>
      <c r="K161" s="16" t="s">
        <v>20</v>
      </c>
      <c r="L161" s="16">
        <v>2006</v>
      </c>
      <c r="M161" s="16">
        <v>14</v>
      </c>
      <c r="N161" s="16" t="s">
        <v>65</v>
      </c>
      <c r="O161" s="16" t="s">
        <v>374</v>
      </c>
      <c r="P161" s="16" t="s">
        <v>73</v>
      </c>
      <c r="Q161" s="16" t="s">
        <v>23</v>
      </c>
      <c r="R161" s="16" t="s">
        <v>3144</v>
      </c>
    </row>
    <row r="162" spans="1:18" ht="15" customHeight="1" x14ac:dyDescent="0.2">
      <c r="A162" s="16">
        <v>161</v>
      </c>
      <c r="B162" s="16">
        <v>828</v>
      </c>
      <c r="C162" s="16" t="s">
        <v>369</v>
      </c>
      <c r="D162" s="31">
        <v>107</v>
      </c>
      <c r="E162" s="33">
        <v>172</v>
      </c>
      <c r="F162" s="16">
        <f>(D162+E162)/2</f>
        <v>139.5</v>
      </c>
      <c r="G162" s="16">
        <v>3.8</v>
      </c>
      <c r="H162" s="16" t="s">
        <v>3221</v>
      </c>
      <c r="I162" s="16" t="s">
        <v>2824</v>
      </c>
      <c r="J162" s="16" t="s">
        <v>2826</v>
      </c>
      <c r="K162" s="16" t="s">
        <v>20</v>
      </c>
      <c r="L162" s="16">
        <v>2006</v>
      </c>
      <c r="M162" s="16">
        <v>14</v>
      </c>
      <c r="N162" s="16" t="s">
        <v>65</v>
      </c>
      <c r="O162" s="16" t="s">
        <v>374</v>
      </c>
      <c r="P162" s="16" t="s">
        <v>73</v>
      </c>
      <c r="Q162" s="16" t="s">
        <v>23</v>
      </c>
      <c r="R162" s="16" t="s">
        <v>3144</v>
      </c>
    </row>
    <row r="163" spans="1:18" ht="15" customHeight="1" x14ac:dyDescent="0.2">
      <c r="A163" s="16">
        <v>162</v>
      </c>
      <c r="B163" s="16">
        <v>449</v>
      </c>
      <c r="C163" s="16" t="s">
        <v>241</v>
      </c>
      <c r="D163" s="31">
        <v>108</v>
      </c>
      <c r="E163" s="33">
        <v>171</v>
      </c>
      <c r="F163" s="16">
        <f>(D163+E163)/2</f>
        <v>139.5</v>
      </c>
      <c r="G163" s="16">
        <v>4.4000000000000004</v>
      </c>
      <c r="H163" s="16" t="s">
        <v>3222</v>
      </c>
      <c r="I163" s="16" t="s">
        <v>2853</v>
      </c>
      <c r="J163" s="16" t="s">
        <v>2864</v>
      </c>
      <c r="K163" s="16" t="s">
        <v>46</v>
      </c>
      <c r="L163" s="16">
        <v>1984</v>
      </c>
      <c r="M163" s="16">
        <v>36</v>
      </c>
      <c r="N163" s="16" t="s">
        <v>21</v>
      </c>
      <c r="O163" s="16" t="s">
        <v>235</v>
      </c>
      <c r="P163" s="16" t="s">
        <v>91</v>
      </c>
      <c r="Q163" s="16" t="s">
        <v>67</v>
      </c>
      <c r="R163" s="16" t="s">
        <v>3144</v>
      </c>
    </row>
    <row r="164" spans="1:18" ht="15" customHeight="1" x14ac:dyDescent="0.2">
      <c r="A164" s="16">
        <v>163</v>
      </c>
      <c r="B164" s="16">
        <v>674</v>
      </c>
      <c r="C164" s="16" t="s">
        <v>241</v>
      </c>
      <c r="D164" s="31">
        <v>108</v>
      </c>
      <c r="E164" s="33">
        <v>171</v>
      </c>
      <c r="F164" s="16">
        <f>(D164+E164)/2</f>
        <v>139.5</v>
      </c>
      <c r="G164" s="16">
        <v>4.4000000000000004</v>
      </c>
      <c r="H164" s="16" t="s">
        <v>3222</v>
      </c>
      <c r="I164" s="16" t="s">
        <v>2828</v>
      </c>
      <c r="J164" s="16" t="s">
        <v>2864</v>
      </c>
      <c r="K164" s="16" t="s">
        <v>46</v>
      </c>
      <c r="L164" s="16">
        <v>1984</v>
      </c>
      <c r="M164" s="16">
        <v>36</v>
      </c>
      <c r="N164" s="16" t="s">
        <v>21</v>
      </c>
      <c r="O164" s="16" t="s">
        <v>235</v>
      </c>
      <c r="P164" s="16" t="s">
        <v>91</v>
      </c>
      <c r="Q164" s="16" t="s">
        <v>67</v>
      </c>
      <c r="R164" s="16" t="s">
        <v>3144</v>
      </c>
    </row>
    <row r="165" spans="1:18" ht="15" customHeight="1" x14ac:dyDescent="0.2">
      <c r="A165" s="16">
        <v>164</v>
      </c>
      <c r="B165" s="16">
        <v>912</v>
      </c>
      <c r="C165" s="16" t="s">
        <v>241</v>
      </c>
      <c r="D165" s="31">
        <v>108</v>
      </c>
      <c r="E165" s="33">
        <v>171</v>
      </c>
      <c r="F165" s="16">
        <f>(D165+E165)/2</f>
        <v>139.5</v>
      </c>
      <c r="G165" s="16">
        <v>4.4000000000000004</v>
      </c>
      <c r="H165" s="16" t="s">
        <v>3222</v>
      </c>
      <c r="I165" s="16" t="s">
        <v>2826</v>
      </c>
      <c r="J165" s="16" t="s">
        <v>2864</v>
      </c>
      <c r="K165" s="16" t="s">
        <v>46</v>
      </c>
      <c r="L165" s="16">
        <v>1984</v>
      </c>
      <c r="M165" s="16">
        <v>36</v>
      </c>
      <c r="N165" s="16" t="s">
        <v>21</v>
      </c>
      <c r="O165" s="16" t="s">
        <v>235</v>
      </c>
      <c r="P165" s="16" t="s">
        <v>91</v>
      </c>
      <c r="Q165" s="16" t="s">
        <v>67</v>
      </c>
      <c r="R165" s="16" t="s">
        <v>3144</v>
      </c>
    </row>
    <row r="166" spans="1:18" ht="15" customHeight="1" x14ac:dyDescent="0.2">
      <c r="A166" s="16">
        <v>165</v>
      </c>
      <c r="B166" s="16">
        <v>586</v>
      </c>
      <c r="C166" s="16" t="s">
        <v>14</v>
      </c>
      <c r="D166" s="31">
        <v>108</v>
      </c>
      <c r="E166" s="33">
        <v>171</v>
      </c>
      <c r="F166" s="16">
        <f>(D166+E166)/2</f>
        <v>139.5</v>
      </c>
      <c r="G166" s="16">
        <v>3.5</v>
      </c>
      <c r="H166" s="16" t="s">
        <v>3223</v>
      </c>
      <c r="I166" s="16" t="s">
        <v>2864</v>
      </c>
      <c r="J166" s="16" t="s">
        <v>2903</v>
      </c>
      <c r="K166" s="16" t="s">
        <v>56</v>
      </c>
      <c r="L166" s="16">
        <v>-1</v>
      </c>
      <c r="M166" s="16" t="s">
        <v>3144</v>
      </c>
      <c r="N166" s="16" t="s">
        <v>21</v>
      </c>
      <c r="O166" s="16" t="s">
        <v>1915</v>
      </c>
      <c r="P166" s="16" t="s">
        <v>1916</v>
      </c>
      <c r="Q166" s="16" t="s">
        <v>411</v>
      </c>
      <c r="R166" s="16" t="s">
        <v>3144</v>
      </c>
    </row>
    <row r="167" spans="1:18" ht="15" customHeight="1" x14ac:dyDescent="0.2">
      <c r="A167" s="16">
        <v>166</v>
      </c>
      <c r="B167" s="16">
        <v>243</v>
      </c>
      <c r="C167" s="16" t="s">
        <v>1060</v>
      </c>
      <c r="D167" s="31">
        <v>81</v>
      </c>
      <c r="E167" s="33">
        <v>167</v>
      </c>
      <c r="F167" s="16">
        <f>(D167+E167)/2</f>
        <v>124</v>
      </c>
      <c r="G167" s="16">
        <v>2.6</v>
      </c>
      <c r="H167" s="16" t="s">
        <v>3224</v>
      </c>
      <c r="I167" s="16" t="s">
        <v>2826</v>
      </c>
      <c r="J167" s="16" t="s">
        <v>2839</v>
      </c>
      <c r="K167" s="16" t="s">
        <v>20</v>
      </c>
      <c r="L167" s="16">
        <v>1984</v>
      </c>
      <c r="M167" s="16">
        <v>36</v>
      </c>
      <c r="N167" s="16" t="s">
        <v>790</v>
      </c>
      <c r="O167" s="16" t="s">
        <v>791</v>
      </c>
      <c r="P167" s="16" t="s">
        <v>581</v>
      </c>
      <c r="Q167" s="16" t="s">
        <v>58</v>
      </c>
      <c r="R167" s="16" t="s">
        <v>3144</v>
      </c>
    </row>
    <row r="168" spans="1:18" ht="15" customHeight="1" x14ac:dyDescent="0.2">
      <c r="A168" s="16">
        <v>167</v>
      </c>
      <c r="B168" s="16">
        <v>434</v>
      </c>
      <c r="C168" s="16" t="s">
        <v>1060</v>
      </c>
      <c r="D168" s="31">
        <v>81</v>
      </c>
      <c r="E168" s="33">
        <v>167</v>
      </c>
      <c r="F168" s="16">
        <f>(D168+E168)/2</f>
        <v>124</v>
      </c>
      <c r="G168" s="16">
        <v>2.6</v>
      </c>
      <c r="H168" s="16" t="s">
        <v>3224</v>
      </c>
      <c r="I168" s="16" t="s">
        <v>2826</v>
      </c>
      <c r="J168" s="16" t="s">
        <v>2839</v>
      </c>
      <c r="K168" s="16" t="s">
        <v>20</v>
      </c>
      <c r="L168" s="16">
        <v>1984</v>
      </c>
      <c r="M168" s="16">
        <v>36</v>
      </c>
      <c r="N168" s="16" t="s">
        <v>790</v>
      </c>
      <c r="O168" s="16" t="s">
        <v>791</v>
      </c>
      <c r="P168" s="16" t="s">
        <v>581</v>
      </c>
      <c r="Q168" s="16" t="s">
        <v>58</v>
      </c>
      <c r="R168" s="16" t="s">
        <v>3144</v>
      </c>
    </row>
    <row r="169" spans="1:18" ht="15" customHeight="1" x14ac:dyDescent="0.2">
      <c r="A169" s="16">
        <v>168</v>
      </c>
      <c r="B169" s="16">
        <v>645</v>
      </c>
      <c r="C169" s="16" t="s">
        <v>1060</v>
      </c>
      <c r="D169" s="31">
        <v>81</v>
      </c>
      <c r="E169" s="33">
        <v>167</v>
      </c>
      <c r="F169" s="16">
        <f>(D169+E169)/2</f>
        <v>124</v>
      </c>
      <c r="G169" s="16">
        <v>2.6</v>
      </c>
      <c r="H169" s="16" t="s">
        <v>3224</v>
      </c>
      <c r="I169" s="16" t="s">
        <v>2859</v>
      </c>
      <c r="J169" s="16" t="s">
        <v>2839</v>
      </c>
      <c r="K169" s="16" t="s">
        <v>20</v>
      </c>
      <c r="L169" s="16">
        <v>1984</v>
      </c>
      <c r="M169" s="16">
        <v>36</v>
      </c>
      <c r="N169" s="16" t="s">
        <v>790</v>
      </c>
      <c r="O169" s="16" t="s">
        <v>791</v>
      </c>
      <c r="P169" s="16" t="s">
        <v>581</v>
      </c>
      <c r="Q169" s="16" t="s">
        <v>58</v>
      </c>
      <c r="R169" s="16" t="s">
        <v>3144</v>
      </c>
    </row>
    <row r="170" spans="1:18" ht="15" customHeight="1" x14ac:dyDescent="0.2">
      <c r="A170" s="16">
        <v>169</v>
      </c>
      <c r="B170" s="16">
        <v>870</v>
      </c>
      <c r="C170" s="16" t="s">
        <v>1060</v>
      </c>
      <c r="D170" s="31">
        <v>81</v>
      </c>
      <c r="E170" s="33">
        <v>167</v>
      </c>
      <c r="F170" s="16">
        <f>(D170+E170)/2</f>
        <v>124</v>
      </c>
      <c r="G170" s="16">
        <v>2.6</v>
      </c>
      <c r="H170" s="16" t="s">
        <v>3224</v>
      </c>
      <c r="I170" s="16" t="s">
        <v>2850</v>
      </c>
      <c r="J170" s="16" t="s">
        <v>2839</v>
      </c>
      <c r="K170" s="16" t="s">
        <v>20</v>
      </c>
      <c r="L170" s="16">
        <v>1984</v>
      </c>
      <c r="M170" s="16">
        <v>36</v>
      </c>
      <c r="N170" s="16" t="s">
        <v>790</v>
      </c>
      <c r="O170" s="16" t="s">
        <v>791</v>
      </c>
      <c r="P170" s="16" t="s">
        <v>581</v>
      </c>
      <c r="Q170" s="16" t="s">
        <v>58</v>
      </c>
      <c r="R170" s="16" t="s">
        <v>3144</v>
      </c>
    </row>
    <row r="171" spans="1:18" ht="15" customHeight="1" x14ac:dyDescent="0.2">
      <c r="A171" s="16">
        <v>170</v>
      </c>
      <c r="B171" s="16">
        <v>168</v>
      </c>
      <c r="C171" s="16" t="s">
        <v>786</v>
      </c>
      <c r="D171" s="31">
        <v>81</v>
      </c>
      <c r="E171" s="33">
        <v>167</v>
      </c>
      <c r="F171" s="16">
        <f>(D171+E171)/2</f>
        <v>124</v>
      </c>
      <c r="G171" s="16">
        <v>2.6</v>
      </c>
      <c r="H171" s="16" t="s">
        <v>3224</v>
      </c>
      <c r="I171" s="16" t="s">
        <v>2853</v>
      </c>
      <c r="J171" s="16" t="s">
        <v>2839</v>
      </c>
      <c r="K171" s="16" t="s">
        <v>20</v>
      </c>
      <c r="L171" s="16">
        <v>1984</v>
      </c>
      <c r="M171" s="16">
        <v>36</v>
      </c>
      <c r="N171" s="16" t="s">
        <v>790</v>
      </c>
      <c r="O171" s="16" t="s">
        <v>791</v>
      </c>
      <c r="P171" s="16" t="s">
        <v>581</v>
      </c>
      <c r="Q171" s="16" t="s">
        <v>58</v>
      </c>
      <c r="R171" s="16" t="s">
        <v>3144</v>
      </c>
    </row>
    <row r="172" spans="1:18" ht="15" customHeight="1" x14ac:dyDescent="0.2">
      <c r="A172" s="16">
        <v>171</v>
      </c>
      <c r="B172" s="16">
        <v>224</v>
      </c>
      <c r="C172" s="16" t="s">
        <v>986</v>
      </c>
      <c r="D172" s="31">
        <v>100</v>
      </c>
      <c r="E172" s="33">
        <v>166</v>
      </c>
      <c r="F172" s="16">
        <f>(D172+E172)/2</f>
        <v>133</v>
      </c>
      <c r="G172" s="16">
        <v>3</v>
      </c>
      <c r="H172" s="16" t="s">
        <v>3225</v>
      </c>
      <c r="I172" s="16" t="s">
        <v>2831</v>
      </c>
      <c r="J172" s="16" t="s">
        <v>2837</v>
      </c>
      <c r="K172" s="16" t="s">
        <v>20</v>
      </c>
      <c r="L172" s="16">
        <v>2015</v>
      </c>
      <c r="M172" s="16">
        <v>5</v>
      </c>
      <c r="N172" s="16" t="s">
        <v>21</v>
      </c>
      <c r="O172" s="16" t="s">
        <v>124</v>
      </c>
      <c r="P172" s="16" t="s">
        <v>124</v>
      </c>
      <c r="Q172" s="16" t="s">
        <v>58</v>
      </c>
      <c r="R172" s="16" t="s">
        <v>3144</v>
      </c>
    </row>
    <row r="173" spans="1:18" ht="15" customHeight="1" x14ac:dyDescent="0.2">
      <c r="A173" s="16">
        <v>172</v>
      </c>
      <c r="B173" s="16">
        <v>369</v>
      </c>
      <c r="C173" s="16" t="s">
        <v>986</v>
      </c>
      <c r="D173" s="31">
        <v>100</v>
      </c>
      <c r="E173" s="33">
        <v>166</v>
      </c>
      <c r="F173" s="16">
        <f>(D173+E173)/2</f>
        <v>133</v>
      </c>
      <c r="G173" s="16">
        <v>3</v>
      </c>
      <c r="H173" s="16" t="s">
        <v>3225</v>
      </c>
      <c r="I173" s="16" t="s">
        <v>2911</v>
      </c>
      <c r="J173" s="16" t="s">
        <v>2837</v>
      </c>
      <c r="K173" s="16" t="s">
        <v>20</v>
      </c>
      <c r="L173" s="16">
        <v>2015</v>
      </c>
      <c r="M173" s="16">
        <v>5</v>
      </c>
      <c r="N173" s="16" t="s">
        <v>21</v>
      </c>
      <c r="O173" s="16" t="s">
        <v>124</v>
      </c>
      <c r="P173" s="16" t="s">
        <v>124</v>
      </c>
      <c r="Q173" s="16" t="s">
        <v>58</v>
      </c>
      <c r="R173" s="16" t="s">
        <v>3144</v>
      </c>
    </row>
    <row r="174" spans="1:18" ht="15" customHeight="1" x14ac:dyDescent="0.2">
      <c r="A174" s="16">
        <v>173</v>
      </c>
      <c r="B174" s="16">
        <v>215</v>
      </c>
      <c r="C174" s="16" t="s">
        <v>954</v>
      </c>
      <c r="D174" s="31">
        <v>83</v>
      </c>
      <c r="E174" s="33">
        <v>166</v>
      </c>
      <c r="F174" s="16">
        <f>(D174+E174)/2</f>
        <v>124.5</v>
      </c>
      <c r="G174" s="16">
        <v>3.2</v>
      </c>
      <c r="H174" s="16" t="s">
        <v>3226</v>
      </c>
      <c r="I174" s="16" t="s">
        <v>2824</v>
      </c>
      <c r="J174" s="16" t="s">
        <v>2826</v>
      </c>
      <c r="K174" s="16" t="s">
        <v>46</v>
      </c>
      <c r="L174" s="16">
        <v>2008</v>
      </c>
      <c r="M174" s="16">
        <v>12</v>
      </c>
      <c r="N174" s="16" t="s">
        <v>65</v>
      </c>
      <c r="O174" s="16" t="s">
        <v>959</v>
      </c>
      <c r="P174" s="16" t="s">
        <v>73</v>
      </c>
      <c r="Q174" s="16" t="s">
        <v>50</v>
      </c>
      <c r="R174" s="16" t="s">
        <v>960</v>
      </c>
    </row>
    <row r="175" spans="1:18" ht="15" customHeight="1" x14ac:dyDescent="0.2">
      <c r="A175" s="16">
        <v>174</v>
      </c>
      <c r="B175" s="16">
        <v>354</v>
      </c>
      <c r="C175" s="16" t="s">
        <v>954</v>
      </c>
      <c r="D175" s="31">
        <v>83</v>
      </c>
      <c r="E175" s="33">
        <v>166</v>
      </c>
      <c r="F175" s="16">
        <f>(D175+E175)/2</f>
        <v>124.5</v>
      </c>
      <c r="G175" s="16">
        <v>3.2</v>
      </c>
      <c r="H175" s="16" t="s">
        <v>3226</v>
      </c>
      <c r="I175" s="16" t="s">
        <v>2914</v>
      </c>
      <c r="J175" s="16" t="s">
        <v>2826</v>
      </c>
      <c r="K175" s="16" t="s">
        <v>46</v>
      </c>
      <c r="L175" s="16">
        <v>2008</v>
      </c>
      <c r="M175" s="16">
        <v>12</v>
      </c>
      <c r="N175" s="16" t="s">
        <v>65</v>
      </c>
      <c r="O175" s="16" t="s">
        <v>959</v>
      </c>
      <c r="P175" s="16" t="s">
        <v>73</v>
      </c>
      <c r="Q175" s="16" t="s">
        <v>50</v>
      </c>
      <c r="R175" s="16" t="s">
        <v>960</v>
      </c>
    </row>
    <row r="176" spans="1:18" ht="15" customHeight="1" x14ac:dyDescent="0.2">
      <c r="A176" s="16">
        <v>175</v>
      </c>
      <c r="B176" s="16">
        <v>669</v>
      </c>
      <c r="C176" s="16" t="s">
        <v>241</v>
      </c>
      <c r="D176" s="31">
        <v>102</v>
      </c>
      <c r="E176" s="33">
        <v>165</v>
      </c>
      <c r="F176" s="16">
        <f>(D176+E176)/2</f>
        <v>133.5</v>
      </c>
      <c r="G176" s="16">
        <v>3.5</v>
      </c>
      <c r="H176" s="16" t="s">
        <v>3204</v>
      </c>
      <c r="I176" s="16" t="s">
        <v>2826</v>
      </c>
      <c r="J176" s="16" t="s">
        <v>3108</v>
      </c>
      <c r="K176" s="16" t="s">
        <v>104</v>
      </c>
      <c r="L176" s="16">
        <v>1870</v>
      </c>
      <c r="M176" s="16">
        <v>150</v>
      </c>
      <c r="N176" s="16" t="s">
        <v>65</v>
      </c>
      <c r="O176" s="16" t="s">
        <v>124</v>
      </c>
      <c r="P176" s="16" t="s">
        <v>124</v>
      </c>
      <c r="Q176" s="16" t="s">
        <v>67</v>
      </c>
      <c r="R176" s="16" t="s">
        <v>3144</v>
      </c>
    </row>
    <row r="177" spans="1:18" ht="15" customHeight="1" x14ac:dyDescent="0.2">
      <c r="A177" s="16">
        <v>176</v>
      </c>
      <c r="B177" s="16">
        <v>110</v>
      </c>
      <c r="C177" s="16" t="s">
        <v>290</v>
      </c>
      <c r="D177" s="31">
        <v>102</v>
      </c>
      <c r="E177" s="33">
        <v>164</v>
      </c>
      <c r="F177" s="16">
        <f>(D177+E177)/2</f>
        <v>133</v>
      </c>
      <c r="G177" s="16">
        <v>4.0999999999999996</v>
      </c>
      <c r="H177" s="16" t="s">
        <v>3227</v>
      </c>
      <c r="I177" s="16" t="s">
        <v>2864</v>
      </c>
      <c r="J177" s="16" t="s">
        <v>2850</v>
      </c>
      <c r="K177" s="16" t="s">
        <v>263</v>
      </c>
      <c r="L177" s="16">
        <v>2007</v>
      </c>
      <c r="M177" s="16">
        <v>13</v>
      </c>
      <c r="N177" s="16" t="s">
        <v>21</v>
      </c>
      <c r="O177" s="16" t="s">
        <v>230</v>
      </c>
      <c r="P177" s="16" t="s">
        <v>91</v>
      </c>
      <c r="Q177" s="16" t="s">
        <v>58</v>
      </c>
      <c r="R177" s="16" t="s">
        <v>3144</v>
      </c>
    </row>
    <row r="178" spans="1:18" ht="15" customHeight="1" x14ac:dyDescent="0.2">
      <c r="A178" s="16">
        <v>177</v>
      </c>
      <c r="B178" s="16">
        <v>128</v>
      </c>
      <c r="C178" s="16" t="s">
        <v>14</v>
      </c>
      <c r="D178" s="31">
        <v>102</v>
      </c>
      <c r="E178" s="33">
        <v>163</v>
      </c>
      <c r="F178" s="16">
        <f>(D178+E178)/2</f>
        <v>132.5</v>
      </c>
      <c r="G178" s="16">
        <v>3.2</v>
      </c>
      <c r="H178" s="16" t="s">
        <v>3228</v>
      </c>
      <c r="I178" s="16" t="s">
        <v>2826</v>
      </c>
      <c r="J178" s="16" t="s">
        <v>2826</v>
      </c>
      <c r="K178" s="16" t="s">
        <v>56</v>
      </c>
      <c r="L178" s="16">
        <v>2015</v>
      </c>
      <c r="M178" s="16">
        <v>5</v>
      </c>
      <c r="N178" s="16" t="s">
        <v>21</v>
      </c>
      <c r="O178" s="16" t="s">
        <v>145</v>
      </c>
      <c r="P178" s="16" t="s">
        <v>91</v>
      </c>
      <c r="Q178" s="16" t="s">
        <v>58</v>
      </c>
      <c r="R178" s="16" t="s">
        <v>3144</v>
      </c>
    </row>
    <row r="179" spans="1:18" ht="15" customHeight="1" x14ac:dyDescent="0.2">
      <c r="A179" s="16">
        <v>178</v>
      </c>
      <c r="B179" s="16">
        <v>367</v>
      </c>
      <c r="C179" s="16" t="s">
        <v>1349</v>
      </c>
      <c r="D179" s="31">
        <v>88</v>
      </c>
      <c r="E179" s="33">
        <v>162</v>
      </c>
      <c r="F179" s="16">
        <f>(D179+E179)/2</f>
        <v>125</v>
      </c>
      <c r="G179" s="16">
        <v>3.9</v>
      </c>
      <c r="H179" s="16" t="s">
        <v>3183</v>
      </c>
      <c r="I179" s="16" t="s">
        <v>2839</v>
      </c>
      <c r="J179" s="16" t="s">
        <v>2826</v>
      </c>
      <c r="K179" s="16" t="s">
        <v>30</v>
      </c>
      <c r="L179" s="16">
        <v>1976</v>
      </c>
      <c r="M179" s="16">
        <v>44</v>
      </c>
      <c r="N179" s="16" t="s">
        <v>131</v>
      </c>
      <c r="O179" s="16" t="s">
        <v>124</v>
      </c>
      <c r="P179" s="16" t="s">
        <v>124</v>
      </c>
      <c r="Q179" s="16" t="s">
        <v>113</v>
      </c>
      <c r="R179" s="16" t="s">
        <v>3144</v>
      </c>
    </row>
    <row r="180" spans="1:18" ht="15" customHeight="1" x14ac:dyDescent="0.2">
      <c r="A180" s="16">
        <v>179</v>
      </c>
      <c r="B180" s="16">
        <v>558</v>
      </c>
      <c r="C180" s="16" t="s">
        <v>14</v>
      </c>
      <c r="D180" s="31">
        <v>94</v>
      </c>
      <c r="E180" s="33">
        <v>162</v>
      </c>
      <c r="F180" s="16">
        <f>(D180+E180)/2</f>
        <v>128</v>
      </c>
      <c r="G180" s="16">
        <v>3.5</v>
      </c>
      <c r="H180" s="16" t="s">
        <v>3229</v>
      </c>
      <c r="I180" s="16" t="s">
        <v>2826</v>
      </c>
      <c r="J180" s="16" t="s">
        <v>2826</v>
      </c>
      <c r="K180" s="16" t="s">
        <v>46</v>
      </c>
      <c r="L180" s="16">
        <v>1992</v>
      </c>
      <c r="M180" s="16">
        <v>28</v>
      </c>
      <c r="N180" s="16" t="s">
        <v>131</v>
      </c>
      <c r="O180" s="16" t="s">
        <v>680</v>
      </c>
      <c r="P180" s="16" t="s">
        <v>133</v>
      </c>
      <c r="Q180" s="16" t="s">
        <v>50</v>
      </c>
      <c r="R180" s="16" t="s">
        <v>1866</v>
      </c>
    </row>
    <row r="181" spans="1:18" ht="15" customHeight="1" x14ac:dyDescent="0.2">
      <c r="A181" s="16">
        <v>180</v>
      </c>
      <c r="B181" s="16">
        <v>809</v>
      </c>
      <c r="C181" s="16" t="s">
        <v>2228</v>
      </c>
      <c r="D181" s="31">
        <v>81</v>
      </c>
      <c r="E181" s="33">
        <v>161</v>
      </c>
      <c r="F181" s="16">
        <f>(D181+E181)/2</f>
        <v>121</v>
      </c>
      <c r="G181" s="16">
        <v>4.5999999999999996</v>
      </c>
      <c r="H181" s="16" t="s">
        <v>3172</v>
      </c>
      <c r="I181" s="16" t="s">
        <v>2828</v>
      </c>
      <c r="J181" s="16" t="s">
        <v>2864</v>
      </c>
      <c r="K181" s="16" t="s">
        <v>56</v>
      </c>
      <c r="L181" s="16">
        <v>1991</v>
      </c>
      <c r="M181" s="16">
        <v>29</v>
      </c>
      <c r="N181" s="16" t="s">
        <v>131</v>
      </c>
      <c r="O181" s="16" t="s">
        <v>105</v>
      </c>
      <c r="P181" s="16" t="s">
        <v>40</v>
      </c>
      <c r="Q181" s="16" t="s">
        <v>411</v>
      </c>
      <c r="R181" s="16" t="s">
        <v>2232</v>
      </c>
    </row>
    <row r="182" spans="1:18" ht="15" customHeight="1" x14ac:dyDescent="0.2">
      <c r="A182" s="16">
        <v>181</v>
      </c>
      <c r="B182" s="16">
        <v>347</v>
      </c>
      <c r="C182" s="16" t="s">
        <v>14</v>
      </c>
      <c r="D182" s="31">
        <v>95</v>
      </c>
      <c r="E182" s="33">
        <v>161</v>
      </c>
      <c r="F182" s="16">
        <f>(D182+E182)/2</f>
        <v>128</v>
      </c>
      <c r="G182" s="16">
        <v>3.6</v>
      </c>
      <c r="H182" s="16" t="s">
        <v>3230</v>
      </c>
      <c r="I182" s="16" t="s">
        <v>2853</v>
      </c>
      <c r="J182" s="16" t="s">
        <v>2828</v>
      </c>
      <c r="K182" s="16" t="s">
        <v>46</v>
      </c>
      <c r="L182" s="16">
        <v>1744</v>
      </c>
      <c r="M182" s="16">
        <v>276</v>
      </c>
      <c r="N182" s="16" t="s">
        <v>65</v>
      </c>
      <c r="O182" s="16" t="s">
        <v>1313</v>
      </c>
      <c r="P182" s="16" t="s">
        <v>98</v>
      </c>
      <c r="Q182" s="16" t="s">
        <v>50</v>
      </c>
      <c r="R182" s="16" t="s">
        <v>3144</v>
      </c>
    </row>
    <row r="183" spans="1:18" ht="15" customHeight="1" x14ac:dyDescent="0.2">
      <c r="A183" s="16">
        <v>182</v>
      </c>
      <c r="B183" s="16">
        <v>76</v>
      </c>
      <c r="C183" s="16" t="s">
        <v>14</v>
      </c>
      <c r="D183" s="31">
        <v>96</v>
      </c>
      <c r="E183" s="33">
        <v>161</v>
      </c>
      <c r="F183" s="16">
        <f>(D183+E183)/2</f>
        <v>128.5</v>
      </c>
      <c r="G183" s="16">
        <v>3.2</v>
      </c>
      <c r="H183" s="16" t="s">
        <v>3193</v>
      </c>
      <c r="I183" s="16" t="s">
        <v>2864</v>
      </c>
      <c r="J183" s="16" t="s">
        <v>2839</v>
      </c>
      <c r="K183" s="16" t="s">
        <v>263</v>
      </c>
      <c r="L183" s="16">
        <v>-1</v>
      </c>
      <c r="M183" s="16" t="s">
        <v>3144</v>
      </c>
      <c r="N183" s="16" t="s">
        <v>21</v>
      </c>
      <c r="O183" s="16" t="s">
        <v>320</v>
      </c>
      <c r="P183" s="16" t="s">
        <v>40</v>
      </c>
      <c r="Q183" s="16" t="s">
        <v>411</v>
      </c>
      <c r="R183" s="16" t="s">
        <v>3144</v>
      </c>
    </row>
    <row r="184" spans="1:18" ht="15" customHeight="1" x14ac:dyDescent="0.2">
      <c r="A184" s="16">
        <v>183</v>
      </c>
      <c r="B184" s="16">
        <v>924</v>
      </c>
      <c r="C184" s="16" t="s">
        <v>14</v>
      </c>
      <c r="D184" s="31">
        <v>96</v>
      </c>
      <c r="E184" s="33">
        <v>161</v>
      </c>
      <c r="F184" s="16">
        <f>(D184+E184)/2</f>
        <v>128.5</v>
      </c>
      <c r="G184" s="16">
        <v>3.2</v>
      </c>
      <c r="H184" s="16" t="s">
        <v>3193</v>
      </c>
      <c r="I184" s="16" t="s">
        <v>2826</v>
      </c>
      <c r="J184" s="16" t="s">
        <v>2839</v>
      </c>
      <c r="K184" s="16" t="s">
        <v>263</v>
      </c>
      <c r="L184" s="16">
        <v>-1</v>
      </c>
      <c r="M184" s="16" t="s">
        <v>3144</v>
      </c>
      <c r="N184" s="16" t="s">
        <v>21</v>
      </c>
      <c r="O184" s="16" t="s">
        <v>320</v>
      </c>
      <c r="P184" s="16" t="s">
        <v>40</v>
      </c>
      <c r="Q184" s="16" t="s">
        <v>411</v>
      </c>
      <c r="R184" s="16" t="s">
        <v>3144</v>
      </c>
    </row>
    <row r="185" spans="1:18" ht="15" customHeight="1" x14ac:dyDescent="0.2">
      <c r="A185" s="16">
        <v>184</v>
      </c>
      <c r="B185" s="16">
        <v>90</v>
      </c>
      <c r="C185" s="16" t="s">
        <v>14</v>
      </c>
      <c r="D185" s="31">
        <v>100</v>
      </c>
      <c r="E185" s="33">
        <v>160</v>
      </c>
      <c r="F185" s="16">
        <f>(D185+E185)/2</f>
        <v>130</v>
      </c>
      <c r="G185" s="16">
        <v>4.5</v>
      </c>
      <c r="H185" s="16" t="s">
        <v>3231</v>
      </c>
      <c r="I185" s="16" t="s">
        <v>2864</v>
      </c>
      <c r="J185" s="16" t="s">
        <v>2850</v>
      </c>
      <c r="K185" s="16" t="s">
        <v>104</v>
      </c>
      <c r="L185" s="16">
        <v>1942</v>
      </c>
      <c r="M185" s="16">
        <v>78</v>
      </c>
      <c r="N185" s="16" t="s">
        <v>154</v>
      </c>
      <c r="O185" s="16" t="s">
        <v>22</v>
      </c>
      <c r="P185" s="16" t="s">
        <v>22</v>
      </c>
      <c r="Q185" s="16" t="s">
        <v>67</v>
      </c>
      <c r="R185" s="16" t="s">
        <v>475</v>
      </c>
    </row>
    <row r="186" spans="1:18" ht="15" customHeight="1" x14ac:dyDescent="0.2">
      <c r="A186" s="16">
        <v>185</v>
      </c>
      <c r="B186" s="16">
        <v>9</v>
      </c>
      <c r="C186" s="16" t="s">
        <v>14</v>
      </c>
      <c r="D186" s="31">
        <v>120</v>
      </c>
      <c r="E186" s="33">
        <v>160</v>
      </c>
      <c r="F186" s="16">
        <f>(D186+E186)/2</f>
        <v>140</v>
      </c>
      <c r="G186" s="16">
        <v>4.5999999999999996</v>
      </c>
      <c r="H186" s="16" t="s">
        <v>3232</v>
      </c>
      <c r="I186" s="16" t="s">
        <v>2826</v>
      </c>
      <c r="J186" s="16" t="s">
        <v>2828</v>
      </c>
      <c r="K186" s="16" t="s">
        <v>56</v>
      </c>
      <c r="L186" s="16">
        <v>2009</v>
      </c>
      <c r="M186" s="16">
        <v>11</v>
      </c>
      <c r="N186" s="16" t="s">
        <v>21</v>
      </c>
      <c r="O186" s="16" t="s">
        <v>90</v>
      </c>
      <c r="P186" s="16" t="s">
        <v>91</v>
      </c>
      <c r="Q186" s="16" t="s">
        <v>41</v>
      </c>
      <c r="R186" s="16" t="s">
        <v>92</v>
      </c>
    </row>
    <row r="187" spans="1:18" ht="15" customHeight="1" x14ac:dyDescent="0.2">
      <c r="A187" s="16">
        <v>186</v>
      </c>
      <c r="B187" s="16">
        <v>127</v>
      </c>
      <c r="C187" s="16" t="s">
        <v>14</v>
      </c>
      <c r="D187" s="31">
        <v>120</v>
      </c>
      <c r="E187" s="33">
        <v>160</v>
      </c>
      <c r="F187" s="16">
        <f>(D187+E187)/2</f>
        <v>140</v>
      </c>
      <c r="G187" s="16">
        <v>4.5999999999999996</v>
      </c>
      <c r="H187" s="16" t="s">
        <v>3232</v>
      </c>
      <c r="I187" s="16" t="s">
        <v>2837</v>
      </c>
      <c r="J187" s="16" t="s">
        <v>2828</v>
      </c>
      <c r="K187" s="16" t="s">
        <v>56</v>
      </c>
      <c r="L187" s="16">
        <v>2009</v>
      </c>
      <c r="M187" s="16">
        <v>11</v>
      </c>
      <c r="N187" s="16" t="s">
        <v>21</v>
      </c>
      <c r="O187" s="16" t="s">
        <v>90</v>
      </c>
      <c r="P187" s="16" t="s">
        <v>91</v>
      </c>
      <c r="Q187" s="16" t="s">
        <v>41</v>
      </c>
      <c r="R187" s="16" t="s">
        <v>92</v>
      </c>
    </row>
    <row r="188" spans="1:18" ht="15" customHeight="1" x14ac:dyDescent="0.2">
      <c r="A188" s="16">
        <v>187</v>
      </c>
      <c r="B188" s="16">
        <v>712</v>
      </c>
      <c r="C188" s="16" t="s">
        <v>1035</v>
      </c>
      <c r="D188" s="31">
        <v>95</v>
      </c>
      <c r="E188" s="33">
        <v>160</v>
      </c>
      <c r="F188" s="16">
        <f>(D188+E188)/2</f>
        <v>127.5</v>
      </c>
      <c r="G188" s="16">
        <v>3.2</v>
      </c>
      <c r="H188" s="16" t="s">
        <v>3193</v>
      </c>
      <c r="I188" s="16" t="s">
        <v>2826</v>
      </c>
      <c r="J188" s="16" t="s">
        <v>2839</v>
      </c>
      <c r="K188" s="16" t="s">
        <v>263</v>
      </c>
      <c r="L188" s="16">
        <v>-1</v>
      </c>
      <c r="M188" s="16" t="s">
        <v>3144</v>
      </c>
      <c r="N188" s="16" t="s">
        <v>21</v>
      </c>
      <c r="O188" s="16" t="s">
        <v>320</v>
      </c>
      <c r="P188" s="16" t="s">
        <v>40</v>
      </c>
      <c r="Q188" s="16" t="s">
        <v>411</v>
      </c>
      <c r="R188" s="16" t="s">
        <v>3144</v>
      </c>
    </row>
    <row r="189" spans="1:18" ht="15" customHeight="1" x14ac:dyDescent="0.2">
      <c r="A189" s="16">
        <v>188</v>
      </c>
      <c r="B189" s="16">
        <v>953</v>
      </c>
      <c r="C189" s="16" t="s">
        <v>1035</v>
      </c>
      <c r="D189" s="31">
        <v>95</v>
      </c>
      <c r="E189" s="33">
        <v>160</v>
      </c>
      <c r="F189" s="16">
        <f>(D189+E189)/2</f>
        <v>127.5</v>
      </c>
      <c r="G189" s="16">
        <v>3.2</v>
      </c>
      <c r="H189" s="16" t="s">
        <v>3193</v>
      </c>
      <c r="I189" s="16" t="s">
        <v>2888</v>
      </c>
      <c r="J189" s="16" t="s">
        <v>2839</v>
      </c>
      <c r="K189" s="16" t="s">
        <v>263</v>
      </c>
      <c r="L189" s="16">
        <v>-1</v>
      </c>
      <c r="M189" s="16" t="s">
        <v>3144</v>
      </c>
      <c r="N189" s="16" t="s">
        <v>21</v>
      </c>
      <c r="O189" s="16" t="s">
        <v>320</v>
      </c>
      <c r="P189" s="16" t="s">
        <v>40</v>
      </c>
      <c r="Q189" s="16" t="s">
        <v>411</v>
      </c>
      <c r="R189" s="16" t="s">
        <v>3144</v>
      </c>
    </row>
    <row r="190" spans="1:18" ht="15" customHeight="1" x14ac:dyDescent="0.2">
      <c r="A190" s="16">
        <v>189</v>
      </c>
      <c r="B190" s="16">
        <v>435</v>
      </c>
      <c r="C190" s="16" t="s">
        <v>241</v>
      </c>
      <c r="D190" s="31">
        <v>97</v>
      </c>
      <c r="E190" s="33">
        <v>160</v>
      </c>
      <c r="F190" s="16">
        <f>(D190+E190)/2</f>
        <v>128.5</v>
      </c>
      <c r="G190" s="16">
        <v>4.4000000000000004</v>
      </c>
      <c r="H190" s="16" t="s">
        <v>3233</v>
      </c>
      <c r="I190" s="16" t="s">
        <v>2831</v>
      </c>
      <c r="J190" s="16" t="s">
        <v>2837</v>
      </c>
      <c r="K190" s="16" t="s">
        <v>64</v>
      </c>
      <c r="L190" s="16">
        <v>2008</v>
      </c>
      <c r="M190" s="16">
        <v>12</v>
      </c>
      <c r="N190" s="16" t="s">
        <v>21</v>
      </c>
      <c r="O190" s="16" t="s">
        <v>79</v>
      </c>
      <c r="P190" s="16" t="s">
        <v>40</v>
      </c>
      <c r="Q190" s="16" t="s">
        <v>23</v>
      </c>
      <c r="R190" s="16" t="s">
        <v>3144</v>
      </c>
    </row>
    <row r="191" spans="1:18" ht="15" customHeight="1" x14ac:dyDescent="0.2">
      <c r="A191" s="16">
        <v>190</v>
      </c>
      <c r="B191" s="16">
        <v>647</v>
      </c>
      <c r="C191" s="16" t="s">
        <v>241</v>
      </c>
      <c r="D191" s="31">
        <v>97</v>
      </c>
      <c r="E191" s="33">
        <v>160</v>
      </c>
      <c r="F191" s="16">
        <f>(D191+E191)/2</f>
        <v>128.5</v>
      </c>
      <c r="G191" s="16">
        <v>4.4000000000000004</v>
      </c>
      <c r="H191" s="16" t="s">
        <v>3233</v>
      </c>
      <c r="I191" s="16" t="s">
        <v>2864</v>
      </c>
      <c r="J191" s="16" t="s">
        <v>2837</v>
      </c>
      <c r="K191" s="16" t="s">
        <v>64</v>
      </c>
      <c r="L191" s="16">
        <v>2008</v>
      </c>
      <c r="M191" s="16">
        <v>12</v>
      </c>
      <c r="N191" s="16" t="s">
        <v>21</v>
      </c>
      <c r="O191" s="16" t="s">
        <v>79</v>
      </c>
      <c r="P191" s="16" t="s">
        <v>40</v>
      </c>
      <c r="Q191" s="16" t="s">
        <v>23</v>
      </c>
      <c r="R191" s="16" t="s">
        <v>3144</v>
      </c>
    </row>
    <row r="192" spans="1:18" ht="15" customHeight="1" x14ac:dyDescent="0.2">
      <c r="A192" s="16">
        <v>191</v>
      </c>
      <c r="B192" s="16">
        <v>869</v>
      </c>
      <c r="C192" s="16" t="s">
        <v>241</v>
      </c>
      <c r="D192" s="31">
        <v>97</v>
      </c>
      <c r="E192" s="33">
        <v>160</v>
      </c>
      <c r="F192" s="16">
        <f>(D192+E192)/2</f>
        <v>128.5</v>
      </c>
      <c r="G192" s="16">
        <v>4.4000000000000004</v>
      </c>
      <c r="H192" s="16" t="s">
        <v>3233</v>
      </c>
      <c r="I192" s="16" t="s">
        <v>2917</v>
      </c>
      <c r="J192" s="16" t="s">
        <v>2837</v>
      </c>
      <c r="K192" s="16" t="s">
        <v>64</v>
      </c>
      <c r="L192" s="16">
        <v>2008</v>
      </c>
      <c r="M192" s="16">
        <v>12</v>
      </c>
      <c r="N192" s="16" t="s">
        <v>21</v>
      </c>
      <c r="O192" s="16" t="s">
        <v>79</v>
      </c>
      <c r="P192" s="16" t="s">
        <v>40</v>
      </c>
      <c r="Q192" s="16" t="s">
        <v>23</v>
      </c>
      <c r="R192" s="16" t="s">
        <v>3144</v>
      </c>
    </row>
    <row r="193" spans="1:18" ht="15" customHeight="1" x14ac:dyDescent="0.2">
      <c r="A193" s="16">
        <v>192</v>
      </c>
      <c r="B193" s="16">
        <v>48</v>
      </c>
      <c r="C193" s="16" t="s">
        <v>14</v>
      </c>
      <c r="D193" s="31">
        <v>150</v>
      </c>
      <c r="E193" s="33">
        <v>160</v>
      </c>
      <c r="F193" s="16">
        <f>(D193+E193)/2</f>
        <v>155</v>
      </c>
      <c r="G193" s="16">
        <v>5</v>
      </c>
      <c r="H193" s="16" t="s">
        <v>3234</v>
      </c>
      <c r="I193" s="16" t="s">
        <v>2826</v>
      </c>
      <c r="J193" s="16" t="s">
        <v>2853</v>
      </c>
      <c r="K193" s="16" t="s">
        <v>289</v>
      </c>
      <c r="L193" s="16">
        <v>-1</v>
      </c>
      <c r="M193" s="16" t="s">
        <v>3144</v>
      </c>
      <c r="N193" s="16" t="s">
        <v>21</v>
      </c>
      <c r="O193" s="16" t="s">
        <v>145</v>
      </c>
      <c r="P193" s="16" t="s">
        <v>91</v>
      </c>
      <c r="Q193" s="16" t="s">
        <v>58</v>
      </c>
      <c r="R193" s="16" t="s">
        <v>3144</v>
      </c>
    </row>
    <row r="194" spans="1:18" ht="15" customHeight="1" x14ac:dyDescent="0.2">
      <c r="A194" s="16">
        <v>193</v>
      </c>
      <c r="B194" s="16">
        <v>477</v>
      </c>
      <c r="C194" s="16" t="s">
        <v>14</v>
      </c>
      <c r="D194" s="31">
        <v>150</v>
      </c>
      <c r="E194" s="33">
        <v>160</v>
      </c>
      <c r="F194" s="16">
        <f>(D194+E194)/2</f>
        <v>155</v>
      </c>
      <c r="G194" s="16">
        <v>5</v>
      </c>
      <c r="H194" s="16" t="s">
        <v>3234</v>
      </c>
      <c r="I194" s="16" t="s">
        <v>2826</v>
      </c>
      <c r="J194" s="16" t="s">
        <v>2853</v>
      </c>
      <c r="K194" s="16" t="s">
        <v>289</v>
      </c>
      <c r="L194" s="16">
        <v>-1</v>
      </c>
      <c r="M194" s="16" t="s">
        <v>3144</v>
      </c>
      <c r="N194" s="16" t="s">
        <v>21</v>
      </c>
      <c r="O194" s="16" t="s">
        <v>145</v>
      </c>
      <c r="P194" s="16" t="s">
        <v>91</v>
      </c>
      <c r="Q194" s="16" t="s">
        <v>58</v>
      </c>
      <c r="R194" s="16" t="s">
        <v>3144</v>
      </c>
    </row>
    <row r="195" spans="1:18" ht="15" customHeight="1" x14ac:dyDescent="0.2">
      <c r="A195" s="16">
        <v>194</v>
      </c>
      <c r="B195" s="16">
        <v>213</v>
      </c>
      <c r="C195" s="16" t="s">
        <v>948</v>
      </c>
      <c r="D195" s="31">
        <v>81</v>
      </c>
      <c r="E195" s="33">
        <v>159</v>
      </c>
      <c r="F195" s="16">
        <f>(D195+E195)/2</f>
        <v>120</v>
      </c>
      <c r="G195" s="16">
        <v>2.6</v>
      </c>
      <c r="H195" s="16" t="s">
        <v>3224</v>
      </c>
      <c r="I195" s="16" t="s">
        <v>2859</v>
      </c>
      <c r="J195" s="16" t="s">
        <v>2839</v>
      </c>
      <c r="K195" s="16" t="s">
        <v>20</v>
      </c>
      <c r="L195" s="16">
        <v>1984</v>
      </c>
      <c r="M195" s="16">
        <v>36</v>
      </c>
      <c r="N195" s="16" t="s">
        <v>790</v>
      </c>
      <c r="O195" s="16" t="s">
        <v>791</v>
      </c>
      <c r="P195" s="16" t="s">
        <v>581</v>
      </c>
      <c r="Q195" s="16" t="s">
        <v>58</v>
      </c>
      <c r="R195" s="16" t="s">
        <v>3144</v>
      </c>
    </row>
    <row r="196" spans="1:18" ht="15" customHeight="1" x14ac:dyDescent="0.2">
      <c r="A196" s="16">
        <v>195</v>
      </c>
      <c r="B196" s="16">
        <v>346</v>
      </c>
      <c r="C196" s="16" t="s">
        <v>948</v>
      </c>
      <c r="D196" s="31">
        <v>81</v>
      </c>
      <c r="E196" s="33">
        <v>159</v>
      </c>
      <c r="F196" s="16">
        <f>(D196+E196)/2</f>
        <v>120</v>
      </c>
      <c r="G196" s="16">
        <v>2.6</v>
      </c>
      <c r="H196" s="16" t="s">
        <v>3224</v>
      </c>
      <c r="I196" s="16" t="s">
        <v>2828</v>
      </c>
      <c r="J196" s="16" t="s">
        <v>2839</v>
      </c>
      <c r="K196" s="16" t="s">
        <v>20</v>
      </c>
      <c r="L196" s="16">
        <v>1984</v>
      </c>
      <c r="M196" s="16">
        <v>36</v>
      </c>
      <c r="N196" s="16" t="s">
        <v>790</v>
      </c>
      <c r="O196" s="16" t="s">
        <v>791</v>
      </c>
      <c r="P196" s="16" t="s">
        <v>581</v>
      </c>
      <c r="Q196" s="16" t="s">
        <v>58</v>
      </c>
      <c r="R196" s="16" t="s">
        <v>3144</v>
      </c>
    </row>
    <row r="197" spans="1:18" ht="15" customHeight="1" x14ac:dyDescent="0.2">
      <c r="A197" s="16">
        <v>196</v>
      </c>
      <c r="B197" s="16">
        <v>140</v>
      </c>
      <c r="C197" s="16" t="s">
        <v>247</v>
      </c>
      <c r="D197" s="31">
        <v>85</v>
      </c>
      <c r="E197" s="33">
        <v>159</v>
      </c>
      <c r="F197" s="16">
        <f>(D197+E197)/2</f>
        <v>122</v>
      </c>
      <c r="G197" s="16">
        <v>4</v>
      </c>
      <c r="H197" s="16" t="s">
        <v>3235</v>
      </c>
      <c r="I197" s="16" t="s">
        <v>2826</v>
      </c>
      <c r="J197" s="16" t="s">
        <v>2911</v>
      </c>
      <c r="K197" s="16" t="s">
        <v>56</v>
      </c>
      <c r="L197" s="16">
        <v>2015</v>
      </c>
      <c r="M197" s="16">
        <v>5</v>
      </c>
      <c r="N197" s="16" t="s">
        <v>21</v>
      </c>
      <c r="O197" s="16" t="s">
        <v>90</v>
      </c>
      <c r="P197" s="16" t="s">
        <v>91</v>
      </c>
      <c r="Q197" s="16" t="s">
        <v>58</v>
      </c>
      <c r="R197" s="16" t="s">
        <v>3144</v>
      </c>
    </row>
    <row r="198" spans="1:18" ht="15" customHeight="1" x14ac:dyDescent="0.2">
      <c r="A198" s="16">
        <v>197</v>
      </c>
      <c r="B198" s="16">
        <v>676</v>
      </c>
      <c r="C198" s="16" t="s">
        <v>496</v>
      </c>
      <c r="D198" s="31">
        <v>91</v>
      </c>
      <c r="E198" s="33">
        <v>159</v>
      </c>
      <c r="F198" s="16">
        <f>(D198+E198)/2</f>
        <v>125</v>
      </c>
      <c r="G198" s="16">
        <v>3.2</v>
      </c>
      <c r="H198" s="16" t="s">
        <v>3236</v>
      </c>
      <c r="I198" s="16" t="s">
        <v>2864</v>
      </c>
      <c r="J198" s="16" t="s">
        <v>2828</v>
      </c>
      <c r="K198" s="16" t="s">
        <v>46</v>
      </c>
      <c r="L198" s="16">
        <v>1975</v>
      </c>
      <c r="M198" s="16">
        <v>45</v>
      </c>
      <c r="N198" s="16" t="s">
        <v>21</v>
      </c>
      <c r="O198" s="16" t="s">
        <v>235</v>
      </c>
      <c r="P198" s="16" t="s">
        <v>91</v>
      </c>
      <c r="Q198" s="16" t="s">
        <v>58</v>
      </c>
      <c r="R198" s="16" t="s">
        <v>2080</v>
      </c>
    </row>
    <row r="199" spans="1:18" ht="15" customHeight="1" x14ac:dyDescent="0.2">
      <c r="A199" s="16">
        <v>198</v>
      </c>
      <c r="B199" s="16">
        <v>914</v>
      </c>
      <c r="C199" s="16" t="s">
        <v>496</v>
      </c>
      <c r="D199" s="31">
        <v>91</v>
      </c>
      <c r="E199" s="33">
        <v>159</v>
      </c>
      <c r="F199" s="16">
        <f>(D199+E199)/2</f>
        <v>125</v>
      </c>
      <c r="G199" s="16">
        <v>3.2</v>
      </c>
      <c r="H199" s="16" t="s">
        <v>3236</v>
      </c>
      <c r="I199" s="16" t="s">
        <v>2831</v>
      </c>
      <c r="J199" s="16" t="s">
        <v>2828</v>
      </c>
      <c r="K199" s="16" t="s">
        <v>46</v>
      </c>
      <c r="L199" s="16">
        <v>1975</v>
      </c>
      <c r="M199" s="16">
        <v>45</v>
      </c>
      <c r="N199" s="16" t="s">
        <v>21</v>
      </c>
      <c r="O199" s="16" t="s">
        <v>235</v>
      </c>
      <c r="P199" s="16" t="s">
        <v>91</v>
      </c>
      <c r="Q199" s="16" t="s">
        <v>58</v>
      </c>
      <c r="R199" s="16" t="s">
        <v>2080</v>
      </c>
    </row>
    <row r="200" spans="1:18" ht="15" customHeight="1" x14ac:dyDescent="0.2">
      <c r="A200" s="16">
        <v>199</v>
      </c>
      <c r="B200" s="16">
        <v>479</v>
      </c>
      <c r="C200" s="16" t="s">
        <v>1612</v>
      </c>
      <c r="D200" s="31">
        <v>101</v>
      </c>
      <c r="E200" s="33">
        <v>158</v>
      </c>
      <c r="F200" s="16">
        <f>(D200+E200)/2</f>
        <v>129.5</v>
      </c>
      <c r="G200" s="16">
        <v>3.6</v>
      </c>
      <c r="H200" s="16" t="s">
        <v>3186</v>
      </c>
      <c r="I200" s="16" t="s">
        <v>2974</v>
      </c>
      <c r="J200" s="16" t="s">
        <v>2864</v>
      </c>
      <c r="K200" s="16" t="s">
        <v>104</v>
      </c>
      <c r="L200" s="16">
        <v>1851</v>
      </c>
      <c r="M200" s="16">
        <v>169</v>
      </c>
      <c r="N200" s="16" t="s">
        <v>21</v>
      </c>
      <c r="O200" s="16" t="s">
        <v>155</v>
      </c>
      <c r="P200" s="16" t="s">
        <v>156</v>
      </c>
      <c r="Q200" s="16" t="s">
        <v>113</v>
      </c>
      <c r="R200" s="16" t="s">
        <v>3144</v>
      </c>
    </row>
    <row r="201" spans="1:18" ht="15" customHeight="1" x14ac:dyDescent="0.2">
      <c r="A201" s="16">
        <v>200</v>
      </c>
      <c r="B201" s="16">
        <v>715</v>
      </c>
      <c r="C201" s="16" t="s">
        <v>1612</v>
      </c>
      <c r="D201" s="31">
        <v>101</v>
      </c>
      <c r="E201" s="33">
        <v>158</v>
      </c>
      <c r="F201" s="16">
        <f>(D201+E201)/2</f>
        <v>129.5</v>
      </c>
      <c r="G201" s="16">
        <v>3.6</v>
      </c>
      <c r="H201" s="16" t="s">
        <v>3186</v>
      </c>
      <c r="I201" s="16" t="s">
        <v>2837</v>
      </c>
      <c r="J201" s="16" t="s">
        <v>2864</v>
      </c>
      <c r="K201" s="16" t="s">
        <v>104</v>
      </c>
      <c r="L201" s="16">
        <v>1851</v>
      </c>
      <c r="M201" s="16">
        <v>169</v>
      </c>
      <c r="N201" s="16" t="s">
        <v>21</v>
      </c>
      <c r="O201" s="16" t="s">
        <v>155</v>
      </c>
      <c r="P201" s="16" t="s">
        <v>156</v>
      </c>
      <c r="Q201" s="16" t="s">
        <v>113</v>
      </c>
      <c r="R201" s="16" t="s">
        <v>3144</v>
      </c>
    </row>
    <row r="202" spans="1:18" ht="15" customHeight="1" x14ac:dyDescent="0.2">
      <c r="A202" s="16">
        <v>201</v>
      </c>
      <c r="B202" s="16">
        <v>461</v>
      </c>
      <c r="C202" s="16" t="s">
        <v>1091</v>
      </c>
      <c r="D202" s="31">
        <v>87</v>
      </c>
      <c r="E202" s="33">
        <v>158</v>
      </c>
      <c r="F202" s="16">
        <f>(D202+E202)/2</f>
        <v>122.5</v>
      </c>
      <c r="G202" s="16">
        <v>4.5</v>
      </c>
      <c r="H202" s="16" t="s">
        <v>3237</v>
      </c>
      <c r="I202" s="16" t="s">
        <v>2828</v>
      </c>
      <c r="J202" s="16" t="s">
        <v>2884</v>
      </c>
      <c r="K202" s="16" t="s">
        <v>56</v>
      </c>
      <c r="L202" s="16">
        <v>1996</v>
      </c>
      <c r="M202" s="16">
        <v>24</v>
      </c>
      <c r="N202" s="16" t="s">
        <v>21</v>
      </c>
      <c r="O202" s="16" t="s">
        <v>79</v>
      </c>
      <c r="P202" s="16" t="s">
        <v>40</v>
      </c>
      <c r="Q202" s="16" t="s">
        <v>80</v>
      </c>
      <c r="R202" s="16" t="s">
        <v>3144</v>
      </c>
    </row>
    <row r="203" spans="1:18" ht="15" customHeight="1" x14ac:dyDescent="0.2">
      <c r="A203" s="16">
        <v>202</v>
      </c>
      <c r="B203" s="16">
        <v>688</v>
      </c>
      <c r="C203" s="16" t="s">
        <v>1091</v>
      </c>
      <c r="D203" s="31">
        <v>87</v>
      </c>
      <c r="E203" s="33">
        <v>158</v>
      </c>
      <c r="F203" s="16">
        <f>(D203+E203)/2</f>
        <v>122.5</v>
      </c>
      <c r="G203" s="16">
        <v>4.5</v>
      </c>
      <c r="H203" s="16" t="s">
        <v>3237</v>
      </c>
      <c r="I203" s="16" t="s">
        <v>2826</v>
      </c>
      <c r="J203" s="16" t="s">
        <v>2884</v>
      </c>
      <c r="K203" s="16" t="s">
        <v>56</v>
      </c>
      <c r="L203" s="16">
        <v>1996</v>
      </c>
      <c r="M203" s="16">
        <v>24</v>
      </c>
      <c r="N203" s="16" t="s">
        <v>21</v>
      </c>
      <c r="O203" s="16" t="s">
        <v>79</v>
      </c>
      <c r="P203" s="16" t="s">
        <v>40</v>
      </c>
      <c r="Q203" s="16" t="s">
        <v>80</v>
      </c>
      <c r="R203" s="16" t="s">
        <v>3144</v>
      </c>
    </row>
    <row r="204" spans="1:18" ht="15" customHeight="1" x14ac:dyDescent="0.2">
      <c r="A204" s="16">
        <v>203</v>
      </c>
      <c r="B204" s="16">
        <v>930</v>
      </c>
      <c r="C204" s="16" t="s">
        <v>1091</v>
      </c>
      <c r="D204" s="31">
        <v>87</v>
      </c>
      <c r="E204" s="33">
        <v>158</v>
      </c>
      <c r="F204" s="16">
        <f>(D204+E204)/2</f>
        <v>122.5</v>
      </c>
      <c r="G204" s="16">
        <v>4.5</v>
      </c>
      <c r="H204" s="16" t="s">
        <v>3237</v>
      </c>
      <c r="I204" s="16" t="s">
        <v>2826</v>
      </c>
      <c r="J204" s="16" t="s">
        <v>2884</v>
      </c>
      <c r="K204" s="16" t="s">
        <v>56</v>
      </c>
      <c r="L204" s="16">
        <v>1996</v>
      </c>
      <c r="M204" s="16">
        <v>24</v>
      </c>
      <c r="N204" s="16" t="s">
        <v>21</v>
      </c>
      <c r="O204" s="16" t="s">
        <v>79</v>
      </c>
      <c r="P204" s="16" t="s">
        <v>40</v>
      </c>
      <c r="Q204" s="16" t="s">
        <v>80</v>
      </c>
      <c r="R204" s="16" t="s">
        <v>3144</v>
      </c>
    </row>
    <row r="205" spans="1:18" ht="15" customHeight="1" x14ac:dyDescent="0.2">
      <c r="A205" s="16">
        <v>204</v>
      </c>
      <c r="B205" s="16">
        <v>499</v>
      </c>
      <c r="C205" s="16" t="s">
        <v>1686</v>
      </c>
      <c r="D205" s="31">
        <v>84</v>
      </c>
      <c r="E205" s="33">
        <v>157</v>
      </c>
      <c r="F205" s="16">
        <f>(D205+E205)/2</f>
        <v>120.5</v>
      </c>
      <c r="G205" s="16">
        <v>3.8</v>
      </c>
      <c r="H205" s="16" t="s">
        <v>3238</v>
      </c>
      <c r="I205" s="16" t="s">
        <v>2864</v>
      </c>
      <c r="J205" s="16" t="s">
        <v>2864</v>
      </c>
      <c r="K205" s="16" t="s">
        <v>20</v>
      </c>
      <c r="L205" s="16">
        <v>2008</v>
      </c>
      <c r="M205" s="16">
        <v>12</v>
      </c>
      <c r="N205" s="16" t="s">
        <v>65</v>
      </c>
      <c r="O205" s="16" t="s">
        <v>124</v>
      </c>
      <c r="P205" s="16" t="s">
        <v>124</v>
      </c>
      <c r="Q205" s="16" t="s">
        <v>23</v>
      </c>
      <c r="R205" s="16" t="s">
        <v>3144</v>
      </c>
    </row>
    <row r="206" spans="1:18" ht="15" customHeight="1" x14ac:dyDescent="0.2">
      <c r="A206" s="16">
        <v>205</v>
      </c>
      <c r="B206" s="16">
        <v>754</v>
      </c>
      <c r="C206" s="16" t="s">
        <v>1686</v>
      </c>
      <c r="D206" s="31">
        <v>84</v>
      </c>
      <c r="E206" s="33">
        <v>157</v>
      </c>
      <c r="F206" s="16">
        <f>(D206+E206)/2</f>
        <v>120.5</v>
      </c>
      <c r="G206" s="16">
        <v>3.8</v>
      </c>
      <c r="H206" s="16" t="s">
        <v>3238</v>
      </c>
      <c r="I206" s="16" t="s">
        <v>2839</v>
      </c>
      <c r="J206" s="16" t="s">
        <v>2864</v>
      </c>
      <c r="K206" s="16" t="s">
        <v>20</v>
      </c>
      <c r="L206" s="16">
        <v>2008</v>
      </c>
      <c r="M206" s="16">
        <v>12</v>
      </c>
      <c r="N206" s="16" t="s">
        <v>65</v>
      </c>
      <c r="O206" s="16" t="s">
        <v>124</v>
      </c>
      <c r="P206" s="16" t="s">
        <v>124</v>
      </c>
      <c r="Q206" s="16" t="s">
        <v>23</v>
      </c>
      <c r="R206" s="16" t="s">
        <v>3144</v>
      </c>
    </row>
    <row r="207" spans="1:18" ht="15" customHeight="1" x14ac:dyDescent="0.2">
      <c r="A207" s="16">
        <v>206</v>
      </c>
      <c r="B207" s="16">
        <v>661</v>
      </c>
      <c r="C207" s="16" t="s">
        <v>2054</v>
      </c>
      <c r="D207" s="31">
        <v>90</v>
      </c>
      <c r="E207" s="33">
        <v>157</v>
      </c>
      <c r="F207" s="16">
        <f>(D207+E207)/2</f>
        <v>123.5</v>
      </c>
      <c r="G207" s="16">
        <v>3.3</v>
      </c>
      <c r="H207" s="16" t="s">
        <v>3239</v>
      </c>
      <c r="I207" s="16" t="s">
        <v>2837</v>
      </c>
      <c r="J207" s="16" t="s">
        <v>2826</v>
      </c>
      <c r="K207" s="16" t="s">
        <v>46</v>
      </c>
      <c r="L207" s="16">
        <v>1988</v>
      </c>
      <c r="M207" s="16">
        <v>32</v>
      </c>
      <c r="N207" s="16" t="s">
        <v>65</v>
      </c>
      <c r="O207" s="16" t="s">
        <v>79</v>
      </c>
      <c r="P207" s="16" t="s">
        <v>40</v>
      </c>
      <c r="Q207" s="16" t="s">
        <v>34</v>
      </c>
      <c r="R207" s="16" t="s">
        <v>2059</v>
      </c>
    </row>
    <row r="208" spans="1:18" ht="15" customHeight="1" x14ac:dyDescent="0.2">
      <c r="A208" s="16">
        <v>207</v>
      </c>
      <c r="B208" s="16">
        <v>895</v>
      </c>
      <c r="C208" s="16" t="s">
        <v>2054</v>
      </c>
      <c r="D208" s="31">
        <v>90</v>
      </c>
      <c r="E208" s="33">
        <v>157</v>
      </c>
      <c r="F208" s="16">
        <f>(D208+E208)/2</f>
        <v>123.5</v>
      </c>
      <c r="G208" s="16">
        <v>3.3</v>
      </c>
      <c r="H208" s="16" t="s">
        <v>3239</v>
      </c>
      <c r="I208" s="16" t="s">
        <v>2841</v>
      </c>
      <c r="J208" s="16" t="s">
        <v>2826</v>
      </c>
      <c r="K208" s="16" t="s">
        <v>46</v>
      </c>
      <c r="L208" s="16">
        <v>1988</v>
      </c>
      <c r="M208" s="16">
        <v>32</v>
      </c>
      <c r="N208" s="16" t="s">
        <v>65</v>
      </c>
      <c r="O208" s="16" t="s">
        <v>79</v>
      </c>
      <c r="P208" s="16" t="s">
        <v>40</v>
      </c>
      <c r="Q208" s="16" t="s">
        <v>34</v>
      </c>
      <c r="R208" s="16" t="s">
        <v>2059</v>
      </c>
    </row>
    <row r="209" spans="1:18" ht="15" customHeight="1" x14ac:dyDescent="0.2">
      <c r="A209" s="16">
        <v>208</v>
      </c>
      <c r="B209" s="16">
        <v>83</v>
      </c>
      <c r="C209" s="16" t="s">
        <v>447</v>
      </c>
      <c r="D209" s="31">
        <v>99</v>
      </c>
      <c r="E209" s="33">
        <v>157</v>
      </c>
      <c r="F209" s="16">
        <f>(D209+E209)/2</f>
        <v>128</v>
      </c>
      <c r="G209" s="16">
        <v>4</v>
      </c>
      <c r="H209" s="16" t="s">
        <v>3240</v>
      </c>
      <c r="I209" s="16" t="s">
        <v>2882</v>
      </c>
      <c r="J209" s="16" t="s">
        <v>2826</v>
      </c>
      <c r="K209" s="16" t="s">
        <v>30</v>
      </c>
      <c r="L209" s="16">
        <v>1939</v>
      </c>
      <c r="M209" s="16">
        <v>81</v>
      </c>
      <c r="N209" s="16" t="s">
        <v>65</v>
      </c>
      <c r="O209" s="16" t="s">
        <v>235</v>
      </c>
      <c r="P209" s="16" t="s">
        <v>91</v>
      </c>
      <c r="Q209" s="16" t="s">
        <v>58</v>
      </c>
      <c r="R209" s="16" t="s">
        <v>3144</v>
      </c>
    </row>
    <row r="210" spans="1:18" ht="15" customHeight="1" x14ac:dyDescent="0.2">
      <c r="A210" s="16">
        <v>209</v>
      </c>
      <c r="B210" s="16">
        <v>466</v>
      </c>
      <c r="C210" s="16" t="s">
        <v>1572</v>
      </c>
      <c r="D210" s="31">
        <v>80</v>
      </c>
      <c r="E210" s="33">
        <v>155</v>
      </c>
      <c r="F210" s="16">
        <f>(D210+E210)/2</f>
        <v>117.5</v>
      </c>
      <c r="G210" s="16">
        <v>3.1</v>
      </c>
      <c r="H210" s="16" t="s">
        <v>3241</v>
      </c>
      <c r="I210" s="16" t="s">
        <v>2844</v>
      </c>
      <c r="J210" s="16" t="s">
        <v>2914</v>
      </c>
      <c r="K210" s="16" t="s">
        <v>104</v>
      </c>
      <c r="L210" s="16">
        <v>1875</v>
      </c>
      <c r="M210" s="16">
        <v>145</v>
      </c>
      <c r="N210" s="16" t="s">
        <v>21</v>
      </c>
      <c r="O210" s="16" t="s">
        <v>273</v>
      </c>
      <c r="P210" s="16" t="s">
        <v>185</v>
      </c>
      <c r="Q210" s="16" t="s">
        <v>113</v>
      </c>
      <c r="R210" s="16" t="s">
        <v>3144</v>
      </c>
    </row>
    <row r="211" spans="1:18" ht="15" customHeight="1" x14ac:dyDescent="0.2">
      <c r="A211" s="16">
        <v>210</v>
      </c>
      <c r="B211" s="16">
        <v>695</v>
      </c>
      <c r="C211" s="16" t="s">
        <v>1572</v>
      </c>
      <c r="D211" s="31">
        <v>80</v>
      </c>
      <c r="E211" s="33">
        <v>155</v>
      </c>
      <c r="F211" s="16">
        <f>(D211+E211)/2</f>
        <v>117.5</v>
      </c>
      <c r="G211" s="16">
        <v>3.1</v>
      </c>
      <c r="H211" s="16" t="s">
        <v>3241</v>
      </c>
      <c r="I211" s="16" t="s">
        <v>2853</v>
      </c>
      <c r="J211" s="16" t="s">
        <v>2914</v>
      </c>
      <c r="K211" s="16" t="s">
        <v>104</v>
      </c>
      <c r="L211" s="16">
        <v>1875</v>
      </c>
      <c r="M211" s="16">
        <v>145</v>
      </c>
      <c r="N211" s="16" t="s">
        <v>21</v>
      </c>
      <c r="O211" s="16" t="s">
        <v>273</v>
      </c>
      <c r="P211" s="16" t="s">
        <v>185</v>
      </c>
      <c r="Q211" s="16" t="s">
        <v>113</v>
      </c>
      <c r="R211" s="16" t="s">
        <v>3144</v>
      </c>
    </row>
    <row r="212" spans="1:18" ht="15" customHeight="1" x14ac:dyDescent="0.2">
      <c r="A212" s="16">
        <v>211</v>
      </c>
      <c r="B212" s="16">
        <v>938</v>
      </c>
      <c r="C212" s="16" t="s">
        <v>1572</v>
      </c>
      <c r="D212" s="31">
        <v>80</v>
      </c>
      <c r="E212" s="33">
        <v>155</v>
      </c>
      <c r="F212" s="16">
        <f>(D212+E212)/2</f>
        <v>117.5</v>
      </c>
      <c r="G212" s="16">
        <v>3.1</v>
      </c>
      <c r="H212" s="16" t="s">
        <v>3241</v>
      </c>
      <c r="I212" s="16" t="s">
        <v>2828</v>
      </c>
      <c r="J212" s="16" t="s">
        <v>2914</v>
      </c>
      <c r="K212" s="16" t="s">
        <v>104</v>
      </c>
      <c r="L212" s="16">
        <v>1875</v>
      </c>
      <c r="M212" s="16">
        <v>145</v>
      </c>
      <c r="N212" s="16" t="s">
        <v>21</v>
      </c>
      <c r="O212" s="16" t="s">
        <v>273</v>
      </c>
      <c r="P212" s="16" t="s">
        <v>185</v>
      </c>
      <c r="Q212" s="16" t="s">
        <v>113</v>
      </c>
      <c r="R212" s="16" t="s">
        <v>3144</v>
      </c>
    </row>
    <row r="213" spans="1:18" ht="15" customHeight="1" x14ac:dyDescent="0.2">
      <c r="A213" s="16">
        <v>212</v>
      </c>
      <c r="B213" s="16">
        <v>88</v>
      </c>
      <c r="C213" s="16" t="s">
        <v>14</v>
      </c>
      <c r="D213" s="31">
        <v>94</v>
      </c>
      <c r="E213" s="33">
        <v>154</v>
      </c>
      <c r="F213" s="16">
        <f>(D213+E213)/2</f>
        <v>124</v>
      </c>
      <c r="G213" s="16">
        <v>3.9</v>
      </c>
      <c r="H213" s="16" t="s">
        <v>3242</v>
      </c>
      <c r="I213" s="16" t="s">
        <v>2864</v>
      </c>
      <c r="J213" s="16" t="s">
        <v>2826</v>
      </c>
      <c r="K213" s="16" t="s">
        <v>56</v>
      </c>
      <c r="L213" s="16">
        <v>2016</v>
      </c>
      <c r="M213" s="16">
        <v>4</v>
      </c>
      <c r="N213" s="16" t="s">
        <v>21</v>
      </c>
      <c r="O213" s="16" t="s">
        <v>32</v>
      </c>
      <c r="P213" s="16" t="s">
        <v>33</v>
      </c>
      <c r="Q213" s="16" t="s">
        <v>138</v>
      </c>
      <c r="R213" s="16" t="s">
        <v>3144</v>
      </c>
    </row>
    <row r="214" spans="1:18" ht="15" customHeight="1" x14ac:dyDescent="0.2">
      <c r="A214" s="16">
        <v>213</v>
      </c>
      <c r="B214" s="16">
        <v>403</v>
      </c>
      <c r="C214" s="16" t="s">
        <v>241</v>
      </c>
      <c r="D214" s="31">
        <v>95</v>
      </c>
      <c r="E214" s="33">
        <v>154</v>
      </c>
      <c r="F214" s="16">
        <f>(D214+E214)/2</f>
        <v>124.5</v>
      </c>
      <c r="G214" s="16">
        <v>3.5</v>
      </c>
      <c r="H214" s="16" t="s">
        <v>3243</v>
      </c>
      <c r="I214" s="16" t="s">
        <v>2826</v>
      </c>
      <c r="J214" s="16" t="s">
        <v>2914</v>
      </c>
      <c r="K214" s="16" t="s">
        <v>46</v>
      </c>
      <c r="L214" s="16">
        <v>2017</v>
      </c>
      <c r="M214" s="16">
        <v>3</v>
      </c>
      <c r="N214" s="16" t="s">
        <v>65</v>
      </c>
      <c r="O214" s="16" t="s">
        <v>155</v>
      </c>
      <c r="P214" s="16" t="s">
        <v>156</v>
      </c>
      <c r="Q214" s="16" t="s">
        <v>58</v>
      </c>
      <c r="R214" s="16" t="s">
        <v>3144</v>
      </c>
    </row>
    <row r="215" spans="1:18" ht="15" customHeight="1" x14ac:dyDescent="0.2">
      <c r="A215" s="16">
        <v>214</v>
      </c>
      <c r="B215" s="16">
        <v>576</v>
      </c>
      <c r="C215" s="16" t="s">
        <v>241</v>
      </c>
      <c r="D215" s="31">
        <v>95</v>
      </c>
      <c r="E215" s="33">
        <v>154</v>
      </c>
      <c r="F215" s="16">
        <f>(D215+E215)/2</f>
        <v>124.5</v>
      </c>
      <c r="G215" s="16">
        <v>3.5</v>
      </c>
      <c r="H215" s="16" t="s">
        <v>3243</v>
      </c>
      <c r="I215" s="16" t="s">
        <v>2844</v>
      </c>
      <c r="J215" s="16" t="s">
        <v>2914</v>
      </c>
      <c r="K215" s="16" t="s">
        <v>46</v>
      </c>
      <c r="L215" s="16">
        <v>2017</v>
      </c>
      <c r="M215" s="16">
        <v>3</v>
      </c>
      <c r="N215" s="16" t="s">
        <v>65</v>
      </c>
      <c r="O215" s="16" t="s">
        <v>155</v>
      </c>
      <c r="P215" s="16" t="s">
        <v>156</v>
      </c>
      <c r="Q215" s="16" t="s">
        <v>58</v>
      </c>
      <c r="R215" s="16" t="s">
        <v>3144</v>
      </c>
    </row>
    <row r="216" spans="1:18" ht="15" customHeight="1" x14ac:dyDescent="0.2">
      <c r="A216" s="16">
        <v>215</v>
      </c>
      <c r="B216" s="16">
        <v>747</v>
      </c>
      <c r="C216" s="16" t="s">
        <v>1383</v>
      </c>
      <c r="D216" s="31">
        <v>84</v>
      </c>
      <c r="E216" s="33">
        <v>153</v>
      </c>
      <c r="F216" s="16">
        <f>(D216+E216)/2</f>
        <v>118.5</v>
      </c>
      <c r="G216" s="16">
        <v>3.3</v>
      </c>
      <c r="H216" s="16" t="s">
        <v>3244</v>
      </c>
      <c r="I216" s="16" t="s">
        <v>2826</v>
      </c>
      <c r="J216" s="16" t="s">
        <v>2853</v>
      </c>
      <c r="K216" s="16" t="s">
        <v>46</v>
      </c>
      <c r="L216" s="16">
        <v>2017</v>
      </c>
      <c r="M216" s="16">
        <v>3</v>
      </c>
      <c r="N216" s="16" t="s">
        <v>21</v>
      </c>
      <c r="O216" s="16" t="s">
        <v>22</v>
      </c>
      <c r="P216" s="16" t="s">
        <v>22</v>
      </c>
      <c r="Q216" s="16" t="s">
        <v>67</v>
      </c>
      <c r="R216" s="16" t="s">
        <v>3144</v>
      </c>
    </row>
    <row r="217" spans="1:18" ht="15" customHeight="1" x14ac:dyDescent="0.2">
      <c r="A217" s="16">
        <v>216</v>
      </c>
      <c r="B217" s="16">
        <v>112</v>
      </c>
      <c r="C217" s="16" t="s">
        <v>14</v>
      </c>
      <c r="D217" s="31">
        <v>89</v>
      </c>
      <c r="E217" s="33">
        <v>153</v>
      </c>
      <c r="F217" s="16">
        <f>(D217+E217)/2</f>
        <v>121</v>
      </c>
      <c r="G217" s="16">
        <v>3.8</v>
      </c>
      <c r="H217" s="16" t="s">
        <v>3245</v>
      </c>
      <c r="I217" s="16" t="s">
        <v>2837</v>
      </c>
      <c r="J217" s="16" t="s">
        <v>2828</v>
      </c>
      <c r="K217" s="16" t="s">
        <v>56</v>
      </c>
      <c r="L217" s="16">
        <v>2012</v>
      </c>
      <c r="M217" s="16">
        <v>8</v>
      </c>
      <c r="N217" s="16" t="s">
        <v>21</v>
      </c>
      <c r="O217" s="16" t="s">
        <v>105</v>
      </c>
      <c r="P217" s="16" t="s">
        <v>40</v>
      </c>
      <c r="Q217" s="16" t="s">
        <v>58</v>
      </c>
      <c r="R217" s="16" t="s">
        <v>3144</v>
      </c>
    </row>
    <row r="218" spans="1:18" ht="15" customHeight="1" x14ac:dyDescent="0.2">
      <c r="A218" s="16">
        <v>217</v>
      </c>
      <c r="B218" s="16">
        <v>738</v>
      </c>
      <c r="C218" s="16" t="s">
        <v>2151</v>
      </c>
      <c r="D218" s="31">
        <v>90</v>
      </c>
      <c r="E218" s="33">
        <v>153</v>
      </c>
      <c r="F218" s="16">
        <f>(D218+E218)/2</f>
        <v>121.5</v>
      </c>
      <c r="G218" s="16">
        <v>4.5</v>
      </c>
      <c r="H218" s="16" t="s">
        <v>3194</v>
      </c>
      <c r="I218" s="16" t="s">
        <v>2828</v>
      </c>
      <c r="J218" s="16" t="s">
        <v>2826</v>
      </c>
      <c r="K218" s="16" t="s">
        <v>64</v>
      </c>
      <c r="L218" s="16">
        <v>2006</v>
      </c>
      <c r="M218" s="16">
        <v>14</v>
      </c>
      <c r="N218" s="16" t="s">
        <v>21</v>
      </c>
      <c r="O218" s="16" t="s">
        <v>235</v>
      </c>
      <c r="P218" s="16" t="s">
        <v>91</v>
      </c>
      <c r="Q218" s="16" t="s">
        <v>41</v>
      </c>
      <c r="R218" s="16" t="s">
        <v>620</v>
      </c>
    </row>
    <row r="219" spans="1:18" ht="15" customHeight="1" x14ac:dyDescent="0.2">
      <c r="A219" s="16">
        <v>218</v>
      </c>
      <c r="B219" s="16">
        <v>597</v>
      </c>
      <c r="C219" s="16" t="s">
        <v>241</v>
      </c>
      <c r="D219" s="31">
        <v>94</v>
      </c>
      <c r="E219" s="33">
        <v>153</v>
      </c>
      <c r="F219" s="16">
        <f>(D219+E219)/2</f>
        <v>123.5</v>
      </c>
      <c r="G219" s="16">
        <v>4.3</v>
      </c>
      <c r="H219" s="16" t="s">
        <v>3246</v>
      </c>
      <c r="I219" s="16" t="s">
        <v>2882</v>
      </c>
      <c r="J219" s="16" t="s">
        <v>2828</v>
      </c>
      <c r="K219" s="16" t="s">
        <v>46</v>
      </c>
      <c r="L219" s="16">
        <v>1999</v>
      </c>
      <c r="M219" s="16">
        <v>21</v>
      </c>
      <c r="N219" s="16" t="s">
        <v>65</v>
      </c>
      <c r="O219" s="16" t="s">
        <v>145</v>
      </c>
      <c r="P219" s="16" t="s">
        <v>91</v>
      </c>
      <c r="Q219" s="16" t="s">
        <v>50</v>
      </c>
      <c r="R219" s="16" t="s">
        <v>1954</v>
      </c>
    </row>
    <row r="220" spans="1:18" ht="15" customHeight="1" x14ac:dyDescent="0.2">
      <c r="A220" s="16">
        <v>219</v>
      </c>
      <c r="B220" s="16">
        <v>494</v>
      </c>
      <c r="C220" s="16" t="s">
        <v>1666</v>
      </c>
      <c r="D220" s="31">
        <v>93</v>
      </c>
      <c r="E220" s="33">
        <v>151</v>
      </c>
      <c r="F220" s="16">
        <f>(D220+E220)/2</f>
        <v>122</v>
      </c>
      <c r="G220" s="16">
        <v>3.9</v>
      </c>
      <c r="H220" s="16" t="s">
        <v>3247</v>
      </c>
      <c r="I220" s="16" t="s">
        <v>2848</v>
      </c>
      <c r="J220" s="16" t="s">
        <v>2859</v>
      </c>
      <c r="K220" s="16" t="s">
        <v>64</v>
      </c>
      <c r="L220" s="16">
        <v>2012</v>
      </c>
      <c r="M220" s="16">
        <v>8</v>
      </c>
      <c r="N220" s="16" t="s">
        <v>21</v>
      </c>
      <c r="O220" s="16" t="s">
        <v>235</v>
      </c>
      <c r="P220" s="16" t="s">
        <v>91</v>
      </c>
      <c r="Q220" s="16" t="s">
        <v>58</v>
      </c>
      <c r="R220" s="16" t="s">
        <v>3144</v>
      </c>
    </row>
    <row r="221" spans="1:18" ht="15" customHeight="1" x14ac:dyDescent="0.2">
      <c r="A221" s="16">
        <v>220</v>
      </c>
      <c r="B221" s="16">
        <v>742</v>
      </c>
      <c r="C221" s="16" t="s">
        <v>1666</v>
      </c>
      <c r="D221" s="31">
        <v>93</v>
      </c>
      <c r="E221" s="33">
        <v>151</v>
      </c>
      <c r="F221" s="16">
        <f>(D221+E221)/2</f>
        <v>122</v>
      </c>
      <c r="G221" s="16">
        <v>3.9</v>
      </c>
      <c r="H221" s="16" t="s">
        <v>3247</v>
      </c>
      <c r="I221" s="16" t="s">
        <v>2864</v>
      </c>
      <c r="J221" s="16" t="s">
        <v>2859</v>
      </c>
      <c r="K221" s="16" t="s">
        <v>64</v>
      </c>
      <c r="L221" s="16">
        <v>2012</v>
      </c>
      <c r="M221" s="16">
        <v>8</v>
      </c>
      <c r="N221" s="16" t="s">
        <v>21</v>
      </c>
      <c r="O221" s="16" t="s">
        <v>235</v>
      </c>
      <c r="P221" s="16" t="s">
        <v>91</v>
      </c>
      <c r="Q221" s="16" t="s">
        <v>58</v>
      </c>
      <c r="R221" s="16" t="s">
        <v>3144</v>
      </c>
    </row>
    <row r="222" spans="1:18" ht="15" customHeight="1" x14ac:dyDescent="0.2">
      <c r="A222" s="16">
        <v>221</v>
      </c>
      <c r="B222" s="16">
        <v>46</v>
      </c>
      <c r="C222" s="16" t="s">
        <v>241</v>
      </c>
      <c r="D222" s="31">
        <v>110</v>
      </c>
      <c r="E222" s="33">
        <v>150</v>
      </c>
      <c r="F222" s="16">
        <f>(D222+E222)/2</f>
        <v>130</v>
      </c>
      <c r="G222" s="16">
        <v>4.3</v>
      </c>
      <c r="H222" s="16" t="s">
        <v>3248</v>
      </c>
      <c r="I222" s="16" t="s">
        <v>2850</v>
      </c>
      <c r="J222" s="16" t="s">
        <v>2837</v>
      </c>
      <c r="K222" s="16" t="s">
        <v>46</v>
      </c>
      <c r="L222" s="16">
        <v>1993</v>
      </c>
      <c r="M222" s="16">
        <v>27</v>
      </c>
      <c r="N222" s="16" t="s">
        <v>65</v>
      </c>
      <c r="O222" s="16" t="s">
        <v>66</v>
      </c>
      <c r="P222" s="16" t="s">
        <v>66</v>
      </c>
      <c r="Q222" s="16" t="s">
        <v>34</v>
      </c>
      <c r="R222" s="16" t="s">
        <v>278</v>
      </c>
    </row>
    <row r="223" spans="1:18" ht="15" customHeight="1" x14ac:dyDescent="0.2">
      <c r="A223" s="16">
        <v>222</v>
      </c>
      <c r="B223" s="16">
        <v>509</v>
      </c>
      <c r="C223" s="16" t="s">
        <v>241</v>
      </c>
      <c r="D223" s="31">
        <v>110</v>
      </c>
      <c r="E223" s="33">
        <v>150</v>
      </c>
      <c r="F223" s="16">
        <f>(D223+E223)/2</f>
        <v>130</v>
      </c>
      <c r="G223" s="16">
        <v>4.3</v>
      </c>
      <c r="H223" s="16" t="s">
        <v>3248</v>
      </c>
      <c r="I223" s="16" t="s">
        <v>2828</v>
      </c>
      <c r="J223" s="16" t="s">
        <v>2837</v>
      </c>
      <c r="K223" s="16" t="s">
        <v>46</v>
      </c>
      <c r="L223" s="16">
        <v>1993</v>
      </c>
      <c r="M223" s="16">
        <v>27</v>
      </c>
      <c r="N223" s="16" t="s">
        <v>65</v>
      </c>
      <c r="O223" s="16" t="s">
        <v>66</v>
      </c>
      <c r="P223" s="16" t="s">
        <v>66</v>
      </c>
      <c r="Q223" s="16" t="s">
        <v>34</v>
      </c>
      <c r="R223" s="16" t="s">
        <v>278</v>
      </c>
    </row>
    <row r="224" spans="1:18" ht="15" customHeight="1" x14ac:dyDescent="0.2">
      <c r="A224" s="16">
        <v>223</v>
      </c>
      <c r="B224" s="16">
        <v>372</v>
      </c>
      <c r="C224" s="16" t="s">
        <v>1359</v>
      </c>
      <c r="D224" s="31">
        <v>92</v>
      </c>
      <c r="E224" s="33">
        <v>150</v>
      </c>
      <c r="F224" s="16">
        <f>(D224+E224)/2</f>
        <v>121</v>
      </c>
      <c r="G224" s="16">
        <v>3.8</v>
      </c>
      <c r="H224" s="16" t="s">
        <v>3249</v>
      </c>
      <c r="I224" s="16" t="s">
        <v>2837</v>
      </c>
      <c r="J224" s="16" t="s">
        <v>3079</v>
      </c>
      <c r="K224" s="16" t="s">
        <v>30</v>
      </c>
      <c r="L224" s="16">
        <v>1996</v>
      </c>
      <c r="M224" s="16">
        <v>24</v>
      </c>
      <c r="N224" s="16" t="s">
        <v>65</v>
      </c>
      <c r="O224" s="16" t="s">
        <v>124</v>
      </c>
      <c r="P224" s="16" t="s">
        <v>124</v>
      </c>
      <c r="Q224" s="16" t="s">
        <v>113</v>
      </c>
      <c r="R224" s="16" t="s">
        <v>3144</v>
      </c>
    </row>
    <row r="225" spans="1:18" ht="15" customHeight="1" x14ac:dyDescent="0.2">
      <c r="A225" s="16">
        <v>224</v>
      </c>
      <c r="B225" s="16">
        <v>737</v>
      </c>
      <c r="C225" s="16" t="s">
        <v>2149</v>
      </c>
      <c r="D225" s="31">
        <v>92</v>
      </c>
      <c r="E225" s="33">
        <v>150</v>
      </c>
      <c r="F225" s="16">
        <f>(D225+E225)/2</f>
        <v>121</v>
      </c>
      <c r="G225" s="16">
        <v>3.8</v>
      </c>
      <c r="H225" s="16" t="s">
        <v>3249</v>
      </c>
      <c r="I225" s="16" t="s">
        <v>2826</v>
      </c>
      <c r="J225" s="16" t="s">
        <v>3079</v>
      </c>
      <c r="K225" s="16" t="s">
        <v>30</v>
      </c>
      <c r="L225" s="16">
        <v>1996</v>
      </c>
      <c r="M225" s="16">
        <v>24</v>
      </c>
      <c r="N225" s="16" t="s">
        <v>65</v>
      </c>
      <c r="O225" s="16" t="s">
        <v>124</v>
      </c>
      <c r="P225" s="16" t="s">
        <v>124</v>
      </c>
      <c r="Q225" s="16" t="s">
        <v>113</v>
      </c>
      <c r="R225" s="16" t="s">
        <v>3144</v>
      </c>
    </row>
    <row r="226" spans="1:18" ht="15" customHeight="1" x14ac:dyDescent="0.2">
      <c r="A226" s="16">
        <v>225</v>
      </c>
      <c r="B226" s="16">
        <v>431</v>
      </c>
      <c r="C226" s="16" t="s">
        <v>1494</v>
      </c>
      <c r="D226" s="31">
        <v>74</v>
      </c>
      <c r="E226" s="33">
        <v>149</v>
      </c>
      <c r="F226" s="16">
        <f>(D226+E226)/2</f>
        <v>111.5</v>
      </c>
      <c r="G226" s="16">
        <v>2.1</v>
      </c>
      <c r="H226" s="16" t="s">
        <v>3250</v>
      </c>
      <c r="I226" s="16" t="s">
        <v>2826</v>
      </c>
      <c r="J226" s="16" t="s">
        <v>2826</v>
      </c>
      <c r="K226" s="16" t="s">
        <v>64</v>
      </c>
      <c r="L226" s="16">
        <v>-1</v>
      </c>
      <c r="M226" s="16" t="s">
        <v>3144</v>
      </c>
      <c r="N226" s="16" t="s">
        <v>65</v>
      </c>
      <c r="O226" s="16" t="s">
        <v>124</v>
      </c>
      <c r="P226" s="16" t="s">
        <v>124</v>
      </c>
      <c r="Q226" s="16" t="s">
        <v>80</v>
      </c>
      <c r="R226" s="16" t="s">
        <v>3144</v>
      </c>
    </row>
    <row r="227" spans="1:18" ht="15" customHeight="1" x14ac:dyDescent="0.2">
      <c r="A227" s="16">
        <v>226</v>
      </c>
      <c r="B227" s="16">
        <v>642</v>
      </c>
      <c r="C227" s="16" t="s">
        <v>1494</v>
      </c>
      <c r="D227" s="31">
        <v>74</v>
      </c>
      <c r="E227" s="33">
        <v>149</v>
      </c>
      <c r="F227" s="16">
        <f>(D227+E227)/2</f>
        <v>111.5</v>
      </c>
      <c r="G227" s="16">
        <v>2.1</v>
      </c>
      <c r="H227" s="16" t="s">
        <v>3250</v>
      </c>
      <c r="I227" s="16" t="s">
        <v>2850</v>
      </c>
      <c r="J227" s="16" t="s">
        <v>2826</v>
      </c>
      <c r="K227" s="16" t="s">
        <v>64</v>
      </c>
      <c r="L227" s="16">
        <v>-1</v>
      </c>
      <c r="M227" s="16" t="s">
        <v>3144</v>
      </c>
      <c r="N227" s="16" t="s">
        <v>65</v>
      </c>
      <c r="O227" s="16" t="s">
        <v>124</v>
      </c>
      <c r="P227" s="16" t="s">
        <v>124</v>
      </c>
      <c r="Q227" s="16" t="s">
        <v>80</v>
      </c>
      <c r="R227" s="16" t="s">
        <v>3144</v>
      </c>
    </row>
    <row r="228" spans="1:18" ht="15" customHeight="1" x14ac:dyDescent="0.2">
      <c r="A228" s="16">
        <v>227</v>
      </c>
      <c r="B228" s="16">
        <v>864</v>
      </c>
      <c r="C228" s="16" t="s">
        <v>1494</v>
      </c>
      <c r="D228" s="31">
        <v>74</v>
      </c>
      <c r="E228" s="33">
        <v>149</v>
      </c>
      <c r="F228" s="16">
        <f>(D228+E228)/2</f>
        <v>111.5</v>
      </c>
      <c r="G228" s="16">
        <v>2.1</v>
      </c>
      <c r="H228" s="16" t="s">
        <v>3250</v>
      </c>
      <c r="I228" s="16" t="s">
        <v>2846</v>
      </c>
      <c r="J228" s="16" t="s">
        <v>2826</v>
      </c>
      <c r="K228" s="16" t="s">
        <v>64</v>
      </c>
      <c r="L228" s="16">
        <v>-1</v>
      </c>
      <c r="M228" s="16" t="s">
        <v>3144</v>
      </c>
      <c r="N228" s="16" t="s">
        <v>65</v>
      </c>
      <c r="O228" s="16" t="s">
        <v>124</v>
      </c>
      <c r="P228" s="16" t="s">
        <v>124</v>
      </c>
      <c r="Q228" s="16" t="s">
        <v>80</v>
      </c>
      <c r="R228" s="16" t="s">
        <v>3144</v>
      </c>
    </row>
    <row r="229" spans="1:18" ht="15" customHeight="1" x14ac:dyDescent="0.2">
      <c r="A229" s="16">
        <v>228</v>
      </c>
      <c r="B229" s="16">
        <v>198</v>
      </c>
      <c r="C229" s="16" t="s">
        <v>888</v>
      </c>
      <c r="D229" s="31">
        <v>91</v>
      </c>
      <c r="E229" s="33">
        <v>149</v>
      </c>
      <c r="F229" s="16">
        <f>(D229+E229)/2</f>
        <v>120</v>
      </c>
      <c r="G229" s="16">
        <v>2.7</v>
      </c>
      <c r="H229" s="16" t="s">
        <v>3251</v>
      </c>
      <c r="I229" s="16" t="s">
        <v>2824</v>
      </c>
      <c r="J229" s="16" t="s">
        <v>2848</v>
      </c>
      <c r="K229" s="16" t="s">
        <v>56</v>
      </c>
      <c r="L229" s="16">
        <v>1951</v>
      </c>
      <c r="M229" s="16">
        <v>69</v>
      </c>
      <c r="N229" s="16" t="s">
        <v>47</v>
      </c>
      <c r="O229" s="16" t="s">
        <v>283</v>
      </c>
      <c r="P229" s="16" t="s">
        <v>73</v>
      </c>
      <c r="Q229" s="16" t="s">
        <v>23</v>
      </c>
      <c r="R229" s="16" t="s">
        <v>3144</v>
      </c>
    </row>
    <row r="230" spans="1:18" ht="15" customHeight="1" x14ac:dyDescent="0.2">
      <c r="A230" s="16">
        <v>229</v>
      </c>
      <c r="B230" s="16">
        <v>300</v>
      </c>
      <c r="C230" s="16" t="s">
        <v>888</v>
      </c>
      <c r="D230" s="31">
        <v>91</v>
      </c>
      <c r="E230" s="33">
        <v>149</v>
      </c>
      <c r="F230" s="16">
        <f>(D230+E230)/2</f>
        <v>120</v>
      </c>
      <c r="G230" s="16">
        <v>2.7</v>
      </c>
      <c r="H230" s="16" t="s">
        <v>3251</v>
      </c>
      <c r="I230" s="16" t="s">
        <v>2914</v>
      </c>
      <c r="J230" s="16" t="s">
        <v>2848</v>
      </c>
      <c r="K230" s="16" t="s">
        <v>56</v>
      </c>
      <c r="L230" s="16">
        <v>1951</v>
      </c>
      <c r="M230" s="16">
        <v>69</v>
      </c>
      <c r="N230" s="16" t="s">
        <v>47</v>
      </c>
      <c r="O230" s="16" t="s">
        <v>283</v>
      </c>
      <c r="P230" s="16" t="s">
        <v>73</v>
      </c>
      <c r="Q230" s="16" t="s">
        <v>23</v>
      </c>
      <c r="R230" s="16" t="s">
        <v>3144</v>
      </c>
    </row>
    <row r="231" spans="1:18" ht="15" customHeight="1" x14ac:dyDescent="0.2">
      <c r="A231" s="16">
        <v>230</v>
      </c>
      <c r="B231" s="16">
        <v>549</v>
      </c>
      <c r="C231" s="16" t="s">
        <v>14</v>
      </c>
      <c r="D231" s="31">
        <v>92</v>
      </c>
      <c r="E231" s="33">
        <v>149</v>
      </c>
      <c r="F231" s="16">
        <f>(D231+E231)/2</f>
        <v>120.5</v>
      </c>
      <c r="G231" s="16">
        <v>3.5</v>
      </c>
      <c r="H231" s="16" t="s">
        <v>3252</v>
      </c>
      <c r="I231" s="16" t="s">
        <v>2868</v>
      </c>
      <c r="J231" s="16" t="s">
        <v>2826</v>
      </c>
      <c r="K231" s="16" t="s">
        <v>56</v>
      </c>
      <c r="L231" s="16">
        <v>2016</v>
      </c>
      <c r="M231" s="16">
        <v>4</v>
      </c>
      <c r="N231" s="16" t="s">
        <v>21</v>
      </c>
      <c r="O231" s="16" t="s">
        <v>145</v>
      </c>
      <c r="P231" s="16" t="s">
        <v>91</v>
      </c>
      <c r="Q231" s="16" t="s">
        <v>58</v>
      </c>
      <c r="R231" s="16" t="s">
        <v>3144</v>
      </c>
    </row>
    <row r="232" spans="1:18" ht="15" customHeight="1" x14ac:dyDescent="0.2">
      <c r="A232" s="16">
        <v>231</v>
      </c>
      <c r="B232" s="16">
        <v>34</v>
      </c>
      <c r="C232" s="16" t="s">
        <v>14</v>
      </c>
      <c r="D232" s="31">
        <v>93</v>
      </c>
      <c r="E232" s="33">
        <v>149</v>
      </c>
      <c r="F232" s="16">
        <f>(D232+E232)/2</f>
        <v>121</v>
      </c>
      <c r="G232" s="16">
        <v>3.8</v>
      </c>
      <c r="H232" s="16" t="s">
        <v>3215</v>
      </c>
      <c r="I232" s="16" t="s">
        <v>2864</v>
      </c>
      <c r="J232" s="16" t="s">
        <v>2826</v>
      </c>
      <c r="K232" s="16" t="s">
        <v>104</v>
      </c>
      <c r="L232" s="16">
        <v>1996</v>
      </c>
      <c r="M232" s="16">
        <v>24</v>
      </c>
      <c r="N232" s="16" t="s">
        <v>65</v>
      </c>
      <c r="O232" s="16" t="s">
        <v>219</v>
      </c>
      <c r="P232" s="16" t="s">
        <v>220</v>
      </c>
      <c r="Q232" s="16" t="s">
        <v>34</v>
      </c>
      <c r="R232" s="16" t="s">
        <v>3144</v>
      </c>
    </row>
    <row r="233" spans="1:18" ht="15" customHeight="1" x14ac:dyDescent="0.2">
      <c r="A233" s="16">
        <v>232</v>
      </c>
      <c r="B233" s="16">
        <v>381</v>
      </c>
      <c r="C233" s="16" t="s">
        <v>14</v>
      </c>
      <c r="D233" s="31">
        <v>93</v>
      </c>
      <c r="E233" s="33">
        <v>149</v>
      </c>
      <c r="F233" s="16">
        <f>(D233+E233)/2</f>
        <v>121</v>
      </c>
      <c r="G233" s="16">
        <v>3.8</v>
      </c>
      <c r="H233" s="16" t="s">
        <v>3215</v>
      </c>
      <c r="I233" s="16" t="s">
        <v>2884</v>
      </c>
      <c r="J233" s="16" t="s">
        <v>2826</v>
      </c>
      <c r="K233" s="16" t="s">
        <v>104</v>
      </c>
      <c r="L233" s="16">
        <v>1996</v>
      </c>
      <c r="M233" s="16">
        <v>24</v>
      </c>
      <c r="N233" s="16" t="s">
        <v>65</v>
      </c>
      <c r="O233" s="16" t="s">
        <v>219</v>
      </c>
      <c r="P233" s="16" t="s">
        <v>220</v>
      </c>
      <c r="Q233" s="16" t="s">
        <v>34</v>
      </c>
      <c r="R233" s="16" t="s">
        <v>3144</v>
      </c>
    </row>
    <row r="234" spans="1:18" ht="15" customHeight="1" x14ac:dyDescent="0.2">
      <c r="A234" s="16">
        <v>233</v>
      </c>
      <c r="B234" s="16">
        <v>178</v>
      </c>
      <c r="C234" s="16" t="s">
        <v>821</v>
      </c>
      <c r="D234" s="31">
        <v>65</v>
      </c>
      <c r="E234" s="33">
        <v>148</v>
      </c>
      <c r="F234" s="16">
        <f>(D234+E234)/2</f>
        <v>106.5</v>
      </c>
      <c r="G234" s="16">
        <v>4.4000000000000004</v>
      </c>
      <c r="H234" s="16" t="s">
        <v>3253</v>
      </c>
      <c r="I234" s="16" t="s">
        <v>2837</v>
      </c>
      <c r="J234" s="16" t="s">
        <v>2884</v>
      </c>
      <c r="K234" s="16" t="s">
        <v>56</v>
      </c>
      <c r="L234" s="16">
        <v>2008</v>
      </c>
      <c r="M234" s="16">
        <v>12</v>
      </c>
      <c r="N234" s="16" t="s">
        <v>21</v>
      </c>
      <c r="O234" s="16" t="s">
        <v>79</v>
      </c>
      <c r="P234" s="16" t="s">
        <v>40</v>
      </c>
      <c r="Q234" s="16" t="s">
        <v>58</v>
      </c>
      <c r="R234" s="16" t="s">
        <v>3144</v>
      </c>
    </row>
    <row r="235" spans="1:18" ht="15" customHeight="1" x14ac:dyDescent="0.2">
      <c r="A235" s="16">
        <v>234</v>
      </c>
      <c r="B235" s="16">
        <v>406</v>
      </c>
      <c r="C235" s="16" t="s">
        <v>1440</v>
      </c>
      <c r="D235" s="31">
        <v>80</v>
      </c>
      <c r="E235" s="33">
        <v>148</v>
      </c>
      <c r="F235" s="16">
        <f>(D235+E235)/2</f>
        <v>114</v>
      </c>
      <c r="G235" s="16">
        <v>2.9</v>
      </c>
      <c r="H235" s="16" t="s">
        <v>3254</v>
      </c>
      <c r="I235" s="16" t="s">
        <v>2853</v>
      </c>
      <c r="J235" s="16" t="s">
        <v>2828</v>
      </c>
      <c r="K235" s="16" t="s">
        <v>56</v>
      </c>
      <c r="L235" s="16">
        <v>1998</v>
      </c>
      <c r="M235" s="16">
        <v>22</v>
      </c>
      <c r="N235" s="16" t="s">
        <v>21</v>
      </c>
      <c r="O235" s="16" t="s">
        <v>57</v>
      </c>
      <c r="P235" s="16" t="s">
        <v>40</v>
      </c>
      <c r="Q235" s="16" t="s">
        <v>58</v>
      </c>
      <c r="R235" s="16" t="s">
        <v>59</v>
      </c>
    </row>
    <row r="236" spans="1:18" ht="15" customHeight="1" x14ac:dyDescent="0.2">
      <c r="A236" s="16">
        <v>235</v>
      </c>
      <c r="B236" s="16">
        <v>585</v>
      </c>
      <c r="C236" s="16" t="s">
        <v>1440</v>
      </c>
      <c r="D236" s="31">
        <v>80</v>
      </c>
      <c r="E236" s="33">
        <v>148</v>
      </c>
      <c r="F236" s="16">
        <f>(D236+E236)/2</f>
        <v>114</v>
      </c>
      <c r="G236" s="16">
        <v>2.9</v>
      </c>
      <c r="H236" s="16" t="s">
        <v>3254</v>
      </c>
      <c r="I236" s="16" t="s">
        <v>2864</v>
      </c>
      <c r="J236" s="16" t="s">
        <v>2828</v>
      </c>
      <c r="K236" s="16" t="s">
        <v>56</v>
      </c>
      <c r="L236" s="16">
        <v>1998</v>
      </c>
      <c r="M236" s="16">
        <v>22</v>
      </c>
      <c r="N236" s="16" t="s">
        <v>21</v>
      </c>
      <c r="O236" s="16" t="s">
        <v>57</v>
      </c>
      <c r="P236" s="16" t="s">
        <v>40</v>
      </c>
      <c r="Q236" s="16" t="s">
        <v>58</v>
      </c>
      <c r="R236" s="16" t="s">
        <v>59</v>
      </c>
    </row>
    <row r="237" spans="1:18" ht="15" customHeight="1" x14ac:dyDescent="0.2">
      <c r="A237" s="16">
        <v>236</v>
      </c>
      <c r="B237" s="16">
        <v>510</v>
      </c>
      <c r="C237" s="16" t="s">
        <v>1717</v>
      </c>
      <c r="D237" s="31">
        <v>83</v>
      </c>
      <c r="E237" s="33">
        <v>148</v>
      </c>
      <c r="F237" s="16">
        <f>(D237+E237)/2</f>
        <v>115.5</v>
      </c>
      <c r="G237" s="16">
        <v>3.7</v>
      </c>
      <c r="H237" s="16" t="s">
        <v>3255</v>
      </c>
      <c r="I237" s="16" t="s">
        <v>2826</v>
      </c>
      <c r="J237" s="16" t="s">
        <v>2930</v>
      </c>
      <c r="K237" s="16" t="s">
        <v>64</v>
      </c>
      <c r="L237" s="16">
        <v>-1</v>
      </c>
      <c r="M237" s="16" t="s">
        <v>3144</v>
      </c>
      <c r="N237" s="16" t="s">
        <v>131</v>
      </c>
      <c r="O237" s="16" t="s">
        <v>155</v>
      </c>
      <c r="P237" s="16" t="s">
        <v>156</v>
      </c>
      <c r="Q237" s="16" t="s">
        <v>41</v>
      </c>
      <c r="R237" s="16" t="s">
        <v>3144</v>
      </c>
    </row>
    <row r="238" spans="1:18" ht="15" customHeight="1" x14ac:dyDescent="0.2">
      <c r="A238" s="16">
        <v>237</v>
      </c>
      <c r="B238" s="16">
        <v>767</v>
      </c>
      <c r="C238" s="16" t="s">
        <v>1717</v>
      </c>
      <c r="D238" s="31">
        <v>83</v>
      </c>
      <c r="E238" s="33">
        <v>148</v>
      </c>
      <c r="F238" s="16">
        <f>(D238+E238)/2</f>
        <v>115.5</v>
      </c>
      <c r="G238" s="16">
        <v>3.7</v>
      </c>
      <c r="H238" s="16" t="s">
        <v>3255</v>
      </c>
      <c r="I238" s="16" t="s">
        <v>2914</v>
      </c>
      <c r="J238" s="16" t="s">
        <v>2930</v>
      </c>
      <c r="K238" s="16" t="s">
        <v>64</v>
      </c>
      <c r="L238" s="16">
        <v>-1</v>
      </c>
      <c r="M238" s="16" t="s">
        <v>3144</v>
      </c>
      <c r="N238" s="16" t="s">
        <v>131</v>
      </c>
      <c r="O238" s="16" t="s">
        <v>155</v>
      </c>
      <c r="P238" s="16" t="s">
        <v>156</v>
      </c>
      <c r="Q238" s="16" t="s">
        <v>41</v>
      </c>
      <c r="R238" s="16" t="s">
        <v>3144</v>
      </c>
    </row>
    <row r="239" spans="1:18" ht="15" customHeight="1" x14ac:dyDescent="0.2">
      <c r="A239" s="16">
        <v>238</v>
      </c>
      <c r="B239" s="16">
        <v>72</v>
      </c>
      <c r="C239" s="16" t="s">
        <v>14</v>
      </c>
      <c r="D239" s="31">
        <v>88</v>
      </c>
      <c r="E239" s="33">
        <v>148</v>
      </c>
      <c r="F239" s="16">
        <f>(D239+E239)/2</f>
        <v>118</v>
      </c>
      <c r="G239" s="16">
        <v>2.8</v>
      </c>
      <c r="H239" s="16" t="s">
        <v>3256</v>
      </c>
      <c r="I239" s="16" t="s">
        <v>2826</v>
      </c>
      <c r="J239" s="16" t="s">
        <v>2864</v>
      </c>
      <c r="K239" s="16" t="s">
        <v>56</v>
      </c>
      <c r="L239" s="16">
        <v>2006</v>
      </c>
      <c r="M239" s="16">
        <v>14</v>
      </c>
      <c r="N239" s="16" t="s">
        <v>21</v>
      </c>
      <c r="O239" s="16" t="s">
        <v>124</v>
      </c>
      <c r="P239" s="16" t="s">
        <v>124</v>
      </c>
      <c r="Q239" s="16" t="s">
        <v>138</v>
      </c>
      <c r="R239" s="16" t="s">
        <v>3144</v>
      </c>
    </row>
    <row r="240" spans="1:18" ht="15" customHeight="1" x14ac:dyDescent="0.2">
      <c r="A240" s="16">
        <v>239</v>
      </c>
      <c r="B240" s="16">
        <v>136</v>
      </c>
      <c r="C240" s="16" t="s">
        <v>662</v>
      </c>
      <c r="D240" s="31">
        <v>91</v>
      </c>
      <c r="E240" s="33">
        <v>148</v>
      </c>
      <c r="F240" s="16">
        <f>(D240+E240)/2</f>
        <v>119.5</v>
      </c>
      <c r="G240" s="16">
        <v>3</v>
      </c>
      <c r="H240" s="16" t="s">
        <v>3257</v>
      </c>
      <c r="I240" s="16" t="s">
        <v>2826</v>
      </c>
      <c r="J240" s="16" t="s">
        <v>2826</v>
      </c>
      <c r="K240" s="16" t="s">
        <v>46</v>
      </c>
      <c r="L240" s="16">
        <v>1997</v>
      </c>
      <c r="M240" s="16">
        <v>23</v>
      </c>
      <c r="N240" s="16" t="s">
        <v>154</v>
      </c>
      <c r="O240" s="16" t="s">
        <v>32</v>
      </c>
      <c r="P240" s="16" t="s">
        <v>33</v>
      </c>
      <c r="Q240" s="16" t="s">
        <v>58</v>
      </c>
      <c r="R240" s="16" t="s">
        <v>667</v>
      </c>
    </row>
    <row r="241" spans="1:18" ht="15" customHeight="1" x14ac:dyDescent="0.2">
      <c r="A241" s="16">
        <v>240</v>
      </c>
      <c r="B241" s="16">
        <v>487</v>
      </c>
      <c r="C241" s="16" t="s">
        <v>668</v>
      </c>
      <c r="D241" s="31">
        <v>78</v>
      </c>
      <c r="E241" s="33">
        <v>147</v>
      </c>
      <c r="F241" s="16">
        <f>(D241+E241)/2</f>
        <v>112.5</v>
      </c>
      <c r="G241" s="16">
        <v>4.3</v>
      </c>
      <c r="H241" s="16" t="s">
        <v>3258</v>
      </c>
      <c r="I241" s="16" t="s">
        <v>2828</v>
      </c>
      <c r="J241" s="16" t="s">
        <v>2826</v>
      </c>
      <c r="K241" s="16" t="s">
        <v>104</v>
      </c>
      <c r="L241" s="16">
        <v>1990</v>
      </c>
      <c r="M241" s="16">
        <v>30</v>
      </c>
      <c r="N241" s="16" t="s">
        <v>21</v>
      </c>
      <c r="O241" s="16" t="s">
        <v>235</v>
      </c>
      <c r="P241" s="16" t="s">
        <v>91</v>
      </c>
      <c r="Q241" s="16" t="s">
        <v>67</v>
      </c>
      <c r="R241" s="16" t="s">
        <v>1641</v>
      </c>
    </row>
    <row r="242" spans="1:18" ht="15" customHeight="1" x14ac:dyDescent="0.2">
      <c r="A242" s="16">
        <v>241</v>
      </c>
      <c r="B242" s="16">
        <v>728</v>
      </c>
      <c r="C242" s="16" t="s">
        <v>668</v>
      </c>
      <c r="D242" s="31">
        <v>78</v>
      </c>
      <c r="E242" s="33">
        <v>147</v>
      </c>
      <c r="F242" s="16">
        <f>(D242+E242)/2</f>
        <v>112.5</v>
      </c>
      <c r="G242" s="16">
        <v>4.3</v>
      </c>
      <c r="H242" s="16" t="s">
        <v>3258</v>
      </c>
      <c r="I242" s="16" t="s">
        <v>2841</v>
      </c>
      <c r="J242" s="16" t="s">
        <v>2826</v>
      </c>
      <c r="K242" s="16" t="s">
        <v>104</v>
      </c>
      <c r="L242" s="16">
        <v>1990</v>
      </c>
      <c r="M242" s="16">
        <v>30</v>
      </c>
      <c r="N242" s="16" t="s">
        <v>21</v>
      </c>
      <c r="O242" s="16" t="s">
        <v>235</v>
      </c>
      <c r="P242" s="16" t="s">
        <v>91</v>
      </c>
      <c r="Q242" s="16" t="s">
        <v>67</v>
      </c>
      <c r="R242" s="16" t="s">
        <v>1641</v>
      </c>
    </row>
    <row r="243" spans="1:18" ht="15" customHeight="1" x14ac:dyDescent="0.2">
      <c r="A243" s="16">
        <v>242</v>
      </c>
      <c r="B243" s="16">
        <v>655</v>
      </c>
      <c r="C243" s="16" t="s">
        <v>247</v>
      </c>
      <c r="D243" s="31">
        <v>79</v>
      </c>
      <c r="E243" s="33">
        <v>147</v>
      </c>
      <c r="F243" s="16">
        <f>(D243+E243)/2</f>
        <v>113</v>
      </c>
      <c r="G243" s="16">
        <v>3.1</v>
      </c>
      <c r="H243" s="16" t="s">
        <v>3259</v>
      </c>
      <c r="I243" s="16" t="s">
        <v>2864</v>
      </c>
      <c r="J243" s="16" t="s">
        <v>3058</v>
      </c>
      <c r="K243" s="16" t="s">
        <v>46</v>
      </c>
      <c r="L243" s="16">
        <v>1997</v>
      </c>
      <c r="M243" s="16">
        <v>23</v>
      </c>
      <c r="N243" s="16" t="s">
        <v>65</v>
      </c>
      <c r="O243" s="16" t="s">
        <v>1053</v>
      </c>
      <c r="P243" s="16" t="s">
        <v>133</v>
      </c>
      <c r="Q243" s="16" t="s">
        <v>113</v>
      </c>
      <c r="R243" s="16" t="s">
        <v>1128</v>
      </c>
    </row>
    <row r="244" spans="1:18" ht="15" customHeight="1" x14ac:dyDescent="0.2">
      <c r="A244" s="16">
        <v>243</v>
      </c>
      <c r="B244" s="16">
        <v>883</v>
      </c>
      <c r="C244" s="16" t="s">
        <v>247</v>
      </c>
      <c r="D244" s="31">
        <v>79</v>
      </c>
      <c r="E244" s="33">
        <v>147</v>
      </c>
      <c r="F244" s="16">
        <f>(D244+E244)/2</f>
        <v>113</v>
      </c>
      <c r="G244" s="16">
        <v>3.1</v>
      </c>
      <c r="H244" s="16" t="s">
        <v>3259</v>
      </c>
      <c r="I244" s="16" t="s">
        <v>2864</v>
      </c>
      <c r="J244" s="16" t="s">
        <v>3058</v>
      </c>
      <c r="K244" s="16" t="s">
        <v>46</v>
      </c>
      <c r="L244" s="16">
        <v>1997</v>
      </c>
      <c r="M244" s="16">
        <v>23</v>
      </c>
      <c r="N244" s="16" t="s">
        <v>65</v>
      </c>
      <c r="O244" s="16" t="s">
        <v>1053</v>
      </c>
      <c r="P244" s="16" t="s">
        <v>133</v>
      </c>
      <c r="Q244" s="16" t="s">
        <v>113</v>
      </c>
      <c r="R244" s="16" t="s">
        <v>1128</v>
      </c>
    </row>
    <row r="245" spans="1:18" ht="15" customHeight="1" x14ac:dyDescent="0.2">
      <c r="A245" s="16">
        <v>244</v>
      </c>
      <c r="B245" s="16">
        <v>555</v>
      </c>
      <c r="C245" s="16" t="s">
        <v>14</v>
      </c>
      <c r="D245" s="31">
        <v>108</v>
      </c>
      <c r="E245" s="33">
        <v>146</v>
      </c>
      <c r="F245" s="16">
        <f>(D245+E245)/2</f>
        <v>127</v>
      </c>
      <c r="G245" s="16">
        <v>3.4</v>
      </c>
      <c r="H245" s="16" t="s">
        <v>3260</v>
      </c>
      <c r="I245" s="16" t="s">
        <v>2839</v>
      </c>
      <c r="J245" s="16" t="s">
        <v>2826</v>
      </c>
      <c r="K245" s="16" t="s">
        <v>20</v>
      </c>
      <c r="L245" s="16">
        <v>2008</v>
      </c>
      <c r="M245" s="16">
        <v>12</v>
      </c>
      <c r="N245" s="16" t="s">
        <v>21</v>
      </c>
      <c r="O245" s="16" t="s">
        <v>90</v>
      </c>
      <c r="P245" s="16" t="s">
        <v>91</v>
      </c>
      <c r="Q245" s="16" t="s">
        <v>58</v>
      </c>
      <c r="R245" s="16" t="s">
        <v>3144</v>
      </c>
    </row>
    <row r="246" spans="1:18" ht="15" customHeight="1" x14ac:dyDescent="0.2">
      <c r="A246" s="16">
        <v>245</v>
      </c>
      <c r="B246" s="16">
        <v>66</v>
      </c>
      <c r="C246" s="16" t="s">
        <v>14</v>
      </c>
      <c r="D246" s="31">
        <v>84</v>
      </c>
      <c r="E246" s="33">
        <v>146</v>
      </c>
      <c r="F246" s="16">
        <f>(D246+E246)/2</f>
        <v>115</v>
      </c>
      <c r="G246" s="16">
        <v>4.3</v>
      </c>
      <c r="H246" s="16" t="s">
        <v>3261</v>
      </c>
      <c r="I246" s="16" t="s">
        <v>2831</v>
      </c>
      <c r="J246" s="16" t="s">
        <v>2828</v>
      </c>
      <c r="K246" s="16" t="s">
        <v>64</v>
      </c>
      <c r="L246" s="16">
        <v>2011</v>
      </c>
      <c r="M246" s="16">
        <v>9</v>
      </c>
      <c r="N246" s="16" t="s">
        <v>21</v>
      </c>
      <c r="O246" s="16" t="s">
        <v>79</v>
      </c>
      <c r="P246" s="16" t="s">
        <v>40</v>
      </c>
      <c r="Q246" s="16" t="s">
        <v>179</v>
      </c>
      <c r="R246" s="16" t="s">
        <v>3144</v>
      </c>
    </row>
    <row r="247" spans="1:18" ht="15" customHeight="1" x14ac:dyDescent="0.2">
      <c r="A247" s="16">
        <v>246</v>
      </c>
      <c r="B247" s="16">
        <v>733</v>
      </c>
      <c r="C247" s="16" t="s">
        <v>14</v>
      </c>
      <c r="D247" s="31">
        <v>84</v>
      </c>
      <c r="E247" s="33">
        <v>146</v>
      </c>
      <c r="F247" s="16">
        <f>(D247+E247)/2</f>
        <v>115</v>
      </c>
      <c r="G247" s="16">
        <v>4.3</v>
      </c>
      <c r="H247" s="16" t="s">
        <v>3261</v>
      </c>
      <c r="I247" s="16" t="s">
        <v>2826</v>
      </c>
      <c r="J247" s="16" t="s">
        <v>2828</v>
      </c>
      <c r="K247" s="16" t="s">
        <v>64</v>
      </c>
      <c r="L247" s="16">
        <v>2011</v>
      </c>
      <c r="M247" s="16">
        <v>9</v>
      </c>
      <c r="N247" s="16" t="s">
        <v>21</v>
      </c>
      <c r="O247" s="16" t="s">
        <v>79</v>
      </c>
      <c r="P247" s="16" t="s">
        <v>40</v>
      </c>
      <c r="Q247" s="16" t="s">
        <v>179</v>
      </c>
      <c r="R247" s="16" t="s">
        <v>3144</v>
      </c>
    </row>
    <row r="248" spans="1:18" ht="15" customHeight="1" x14ac:dyDescent="0.2">
      <c r="A248" s="16">
        <v>247</v>
      </c>
      <c r="B248" s="16">
        <v>521</v>
      </c>
      <c r="C248" s="16" t="s">
        <v>1761</v>
      </c>
      <c r="D248" s="31">
        <v>92</v>
      </c>
      <c r="E248" s="33">
        <v>146</v>
      </c>
      <c r="F248" s="16">
        <f>(D248+E248)/2</f>
        <v>119</v>
      </c>
      <c r="G248" s="16">
        <v>3.8</v>
      </c>
      <c r="H248" s="16" t="s">
        <v>3262</v>
      </c>
      <c r="I248" s="16" t="s">
        <v>2859</v>
      </c>
      <c r="J248" s="16" t="s">
        <v>2934</v>
      </c>
      <c r="K248" s="16" t="s">
        <v>46</v>
      </c>
      <c r="L248" s="16">
        <v>1965</v>
      </c>
      <c r="M248" s="16">
        <v>55</v>
      </c>
      <c r="N248" s="16" t="s">
        <v>47</v>
      </c>
      <c r="O248" s="16" t="s">
        <v>48</v>
      </c>
      <c r="P248" s="16" t="s">
        <v>49</v>
      </c>
      <c r="Q248" s="16" t="s">
        <v>50</v>
      </c>
      <c r="R248" s="16" t="s">
        <v>51</v>
      </c>
    </row>
    <row r="249" spans="1:18" ht="15" customHeight="1" x14ac:dyDescent="0.2">
      <c r="A249" s="16">
        <v>248</v>
      </c>
      <c r="B249" s="16">
        <v>783</v>
      </c>
      <c r="C249" s="16" t="s">
        <v>1761</v>
      </c>
      <c r="D249" s="31">
        <v>92</v>
      </c>
      <c r="E249" s="33">
        <v>146</v>
      </c>
      <c r="F249" s="16">
        <f>(D249+E249)/2</f>
        <v>119</v>
      </c>
      <c r="G249" s="16">
        <v>3.8</v>
      </c>
      <c r="H249" s="16" t="s">
        <v>3262</v>
      </c>
      <c r="I249" s="16" t="s">
        <v>2911</v>
      </c>
      <c r="J249" s="16" t="s">
        <v>2934</v>
      </c>
      <c r="K249" s="16" t="s">
        <v>46</v>
      </c>
      <c r="L249" s="16">
        <v>1965</v>
      </c>
      <c r="M249" s="16">
        <v>55</v>
      </c>
      <c r="N249" s="16" t="s">
        <v>47</v>
      </c>
      <c r="O249" s="16" t="s">
        <v>48</v>
      </c>
      <c r="P249" s="16" t="s">
        <v>49</v>
      </c>
      <c r="Q249" s="16" t="s">
        <v>50</v>
      </c>
      <c r="R249" s="16" t="s">
        <v>51</v>
      </c>
    </row>
    <row r="250" spans="1:18" ht="15" customHeight="1" x14ac:dyDescent="0.2">
      <c r="A250" s="16">
        <v>249</v>
      </c>
      <c r="B250" s="16">
        <v>591</v>
      </c>
      <c r="C250" s="16" t="s">
        <v>247</v>
      </c>
      <c r="D250" s="31">
        <v>76</v>
      </c>
      <c r="E250" s="33">
        <v>145</v>
      </c>
      <c r="F250" s="16">
        <f>(D250+E250)/2</f>
        <v>110.5</v>
      </c>
      <c r="G250" s="16">
        <v>3.7</v>
      </c>
      <c r="H250" s="16" t="s">
        <v>3263</v>
      </c>
      <c r="I250" s="16" t="s">
        <v>2828</v>
      </c>
      <c r="J250" s="16" t="s">
        <v>2828</v>
      </c>
      <c r="K250" s="16" t="s">
        <v>64</v>
      </c>
      <c r="L250" s="16">
        <v>1914</v>
      </c>
      <c r="M250" s="16">
        <v>106</v>
      </c>
      <c r="N250" s="16" t="s">
        <v>21</v>
      </c>
      <c r="O250" s="16" t="s">
        <v>155</v>
      </c>
      <c r="P250" s="16" t="s">
        <v>156</v>
      </c>
      <c r="Q250" s="16" t="s">
        <v>41</v>
      </c>
      <c r="R250" s="16" t="s">
        <v>1937</v>
      </c>
    </row>
    <row r="251" spans="1:18" ht="15" customHeight="1" x14ac:dyDescent="0.2">
      <c r="A251" s="16">
        <v>250</v>
      </c>
      <c r="B251" s="16">
        <v>819</v>
      </c>
      <c r="C251" s="16" t="s">
        <v>2261</v>
      </c>
      <c r="D251" s="31">
        <v>120</v>
      </c>
      <c r="E251" s="33">
        <v>145</v>
      </c>
      <c r="F251" s="16">
        <f>(D251+E251)/2</f>
        <v>132.5</v>
      </c>
      <c r="G251" s="16" t="s">
        <v>3144</v>
      </c>
      <c r="H251" s="16" t="s">
        <v>1601</v>
      </c>
      <c r="I251" s="16" t="s">
        <v>2864</v>
      </c>
      <c r="J251" s="16" t="s">
        <v>2826</v>
      </c>
      <c r="K251" s="16" t="s">
        <v>289</v>
      </c>
      <c r="L251" s="16">
        <v>-1</v>
      </c>
      <c r="M251" s="16" t="s">
        <v>3144</v>
      </c>
      <c r="N251" s="16" t="s">
        <v>21</v>
      </c>
      <c r="O251" s="16" t="s">
        <v>3144</v>
      </c>
      <c r="P251" s="16" t="s">
        <v>3144</v>
      </c>
      <c r="Q251" s="16" t="s">
        <v>58</v>
      </c>
      <c r="R251" s="16" t="s">
        <v>3144</v>
      </c>
    </row>
    <row r="252" spans="1:18" ht="15" customHeight="1" x14ac:dyDescent="0.2">
      <c r="A252" s="16">
        <v>251</v>
      </c>
      <c r="B252" s="16">
        <v>161</v>
      </c>
      <c r="C252" s="16" t="s">
        <v>247</v>
      </c>
      <c r="D252" s="31">
        <v>120</v>
      </c>
      <c r="E252" s="33">
        <v>145</v>
      </c>
      <c r="F252" s="16">
        <f>(D252+E252)/2</f>
        <v>132.5</v>
      </c>
      <c r="G252" s="16">
        <v>5</v>
      </c>
      <c r="H252" s="16" t="s">
        <v>3264</v>
      </c>
      <c r="I252" s="16" t="s">
        <v>2828</v>
      </c>
      <c r="J252" s="16" t="s">
        <v>2853</v>
      </c>
      <c r="K252" s="16" t="s">
        <v>56</v>
      </c>
      <c r="L252" s="16">
        <v>2017</v>
      </c>
      <c r="M252" s="16">
        <v>3</v>
      </c>
      <c r="N252" s="16" t="s">
        <v>21</v>
      </c>
      <c r="O252" s="16" t="s">
        <v>230</v>
      </c>
      <c r="P252" s="16" t="s">
        <v>91</v>
      </c>
      <c r="Q252" s="16" t="s">
        <v>58</v>
      </c>
      <c r="R252" s="16" t="s">
        <v>3144</v>
      </c>
    </row>
    <row r="253" spans="1:18" ht="15" customHeight="1" x14ac:dyDescent="0.2">
      <c r="A253" s="16">
        <v>252</v>
      </c>
      <c r="B253" s="16">
        <v>816</v>
      </c>
      <c r="C253" s="16" t="s">
        <v>2248</v>
      </c>
      <c r="D253" s="31">
        <v>71</v>
      </c>
      <c r="E253" s="33">
        <v>144</v>
      </c>
      <c r="F253" s="16">
        <f>(D253+E253)/2</f>
        <v>107.5</v>
      </c>
      <c r="G253" s="16">
        <v>2.6</v>
      </c>
      <c r="H253" s="16" t="s">
        <v>3224</v>
      </c>
      <c r="I253" s="16" t="s">
        <v>2839</v>
      </c>
      <c r="J253" s="16" t="s">
        <v>2839</v>
      </c>
      <c r="K253" s="16" t="s">
        <v>20</v>
      </c>
      <c r="L253" s="16">
        <v>1984</v>
      </c>
      <c r="M253" s="16">
        <v>36</v>
      </c>
      <c r="N253" s="16" t="s">
        <v>790</v>
      </c>
      <c r="O253" s="16" t="s">
        <v>791</v>
      </c>
      <c r="P253" s="16" t="s">
        <v>581</v>
      </c>
      <c r="Q253" s="16" t="s">
        <v>58</v>
      </c>
      <c r="R253" s="16" t="s">
        <v>3144</v>
      </c>
    </row>
    <row r="254" spans="1:18" ht="15" customHeight="1" x14ac:dyDescent="0.2">
      <c r="A254" s="16">
        <v>253</v>
      </c>
      <c r="B254" s="16">
        <v>14</v>
      </c>
      <c r="C254" s="16" t="s">
        <v>14</v>
      </c>
      <c r="D254" s="31">
        <v>83</v>
      </c>
      <c r="E254" s="33">
        <v>144</v>
      </c>
      <c r="F254" s="16">
        <f>(D254+E254)/2</f>
        <v>113.5</v>
      </c>
      <c r="G254" s="16">
        <v>3.7</v>
      </c>
      <c r="H254" s="16" t="s">
        <v>3184</v>
      </c>
      <c r="I254" s="16" t="s">
        <v>2828</v>
      </c>
      <c r="J254" s="16" t="s">
        <v>3061</v>
      </c>
      <c r="K254" s="16" t="s">
        <v>30</v>
      </c>
      <c r="L254" s="16">
        <v>1781</v>
      </c>
      <c r="M254" s="16">
        <v>239</v>
      </c>
      <c r="N254" s="16" t="s">
        <v>65</v>
      </c>
      <c r="O254" s="16" t="s">
        <v>124</v>
      </c>
      <c r="P254" s="16" t="s">
        <v>124</v>
      </c>
      <c r="Q254" s="16" t="s">
        <v>113</v>
      </c>
      <c r="R254" s="16" t="s">
        <v>125</v>
      </c>
    </row>
    <row r="255" spans="1:18" ht="15" customHeight="1" x14ac:dyDescent="0.2">
      <c r="A255" s="16">
        <v>254</v>
      </c>
      <c r="B255" s="16">
        <v>126</v>
      </c>
      <c r="C255" s="16" t="s">
        <v>14</v>
      </c>
      <c r="D255" s="31">
        <v>83</v>
      </c>
      <c r="E255" s="33">
        <v>144</v>
      </c>
      <c r="F255" s="16">
        <f>(D255+E255)/2</f>
        <v>113.5</v>
      </c>
      <c r="G255" s="16">
        <v>3.7</v>
      </c>
      <c r="H255" s="16" t="s">
        <v>3184</v>
      </c>
      <c r="I255" s="16" t="s">
        <v>2848</v>
      </c>
      <c r="J255" s="16" t="s">
        <v>3061</v>
      </c>
      <c r="K255" s="16" t="s">
        <v>30</v>
      </c>
      <c r="L255" s="16">
        <v>1781</v>
      </c>
      <c r="M255" s="16">
        <v>239</v>
      </c>
      <c r="N255" s="16" t="s">
        <v>65</v>
      </c>
      <c r="O255" s="16" t="s">
        <v>124</v>
      </c>
      <c r="P255" s="16" t="s">
        <v>124</v>
      </c>
      <c r="Q255" s="16" t="s">
        <v>113</v>
      </c>
      <c r="R255" s="16" t="s">
        <v>125</v>
      </c>
    </row>
    <row r="256" spans="1:18" ht="15" customHeight="1" x14ac:dyDescent="0.2">
      <c r="A256" s="16">
        <v>255</v>
      </c>
      <c r="B256" s="16">
        <v>57</v>
      </c>
      <c r="C256" s="16" t="s">
        <v>14</v>
      </c>
      <c r="D256" s="31">
        <v>86</v>
      </c>
      <c r="E256" s="33">
        <v>144</v>
      </c>
      <c r="F256" s="16">
        <f>(D256+E256)/2</f>
        <v>115</v>
      </c>
      <c r="G256" s="16">
        <v>3.7</v>
      </c>
      <c r="H256" s="16" t="s">
        <v>3216</v>
      </c>
      <c r="I256" s="16" t="s">
        <v>2853</v>
      </c>
      <c r="J256" s="16" t="s">
        <v>3079</v>
      </c>
      <c r="K256" s="16" t="s">
        <v>30</v>
      </c>
      <c r="L256" s="16">
        <v>1863</v>
      </c>
      <c r="M256" s="16">
        <v>157</v>
      </c>
      <c r="N256" s="16" t="s">
        <v>65</v>
      </c>
      <c r="O256" s="16" t="s">
        <v>165</v>
      </c>
      <c r="P256" s="16" t="s">
        <v>156</v>
      </c>
      <c r="Q256" s="16" t="s">
        <v>113</v>
      </c>
      <c r="R256" s="16" t="s">
        <v>339</v>
      </c>
    </row>
    <row r="257" spans="1:18" ht="15" customHeight="1" x14ac:dyDescent="0.2">
      <c r="A257" s="16">
        <v>256</v>
      </c>
      <c r="B257" s="16">
        <v>668</v>
      </c>
      <c r="C257" s="16" t="s">
        <v>14</v>
      </c>
      <c r="D257" s="31">
        <v>86</v>
      </c>
      <c r="E257" s="33">
        <v>144</v>
      </c>
      <c r="F257" s="16">
        <f>(D257+E257)/2</f>
        <v>115</v>
      </c>
      <c r="G257" s="16">
        <v>3.7</v>
      </c>
      <c r="H257" s="16" t="s">
        <v>3216</v>
      </c>
      <c r="I257" s="16" t="s">
        <v>2826</v>
      </c>
      <c r="J257" s="16" t="s">
        <v>3079</v>
      </c>
      <c r="K257" s="16" t="s">
        <v>30</v>
      </c>
      <c r="L257" s="16">
        <v>1863</v>
      </c>
      <c r="M257" s="16">
        <v>157</v>
      </c>
      <c r="N257" s="16" t="s">
        <v>65</v>
      </c>
      <c r="O257" s="16" t="s">
        <v>165</v>
      </c>
      <c r="P257" s="16" t="s">
        <v>156</v>
      </c>
      <c r="Q257" s="16" t="s">
        <v>113</v>
      </c>
      <c r="R257" s="16" t="s">
        <v>339</v>
      </c>
    </row>
    <row r="258" spans="1:18" ht="15" customHeight="1" x14ac:dyDescent="0.2">
      <c r="A258" s="16">
        <v>257</v>
      </c>
      <c r="B258" s="16">
        <v>625</v>
      </c>
      <c r="C258" s="16" t="s">
        <v>241</v>
      </c>
      <c r="D258" s="31">
        <v>89</v>
      </c>
      <c r="E258" s="33">
        <v>144</v>
      </c>
      <c r="F258" s="16">
        <f>(D258+E258)/2</f>
        <v>116.5</v>
      </c>
      <c r="G258" s="16">
        <v>4.4000000000000004</v>
      </c>
      <c r="H258" s="16" t="s">
        <v>3265</v>
      </c>
      <c r="I258" s="16" t="s">
        <v>2828</v>
      </c>
      <c r="J258" s="16" t="s">
        <v>2826</v>
      </c>
      <c r="K258" s="16" t="s">
        <v>263</v>
      </c>
      <c r="L258" s="16">
        <v>2012</v>
      </c>
      <c r="M258" s="16">
        <v>8</v>
      </c>
      <c r="N258" s="16" t="s">
        <v>21</v>
      </c>
      <c r="O258" s="16" t="s">
        <v>90</v>
      </c>
      <c r="P258" s="16" t="s">
        <v>91</v>
      </c>
      <c r="Q258" s="16" t="s">
        <v>58</v>
      </c>
      <c r="R258" s="16" t="s">
        <v>3144</v>
      </c>
    </row>
    <row r="259" spans="1:18" ht="15" customHeight="1" x14ac:dyDescent="0.2">
      <c r="A259" s="16">
        <v>258</v>
      </c>
      <c r="B259" s="16">
        <v>845</v>
      </c>
      <c r="C259" s="16" t="s">
        <v>241</v>
      </c>
      <c r="D259" s="31">
        <v>89</v>
      </c>
      <c r="E259" s="33">
        <v>144</v>
      </c>
      <c r="F259" s="16">
        <f>(D259+E259)/2</f>
        <v>116.5</v>
      </c>
      <c r="G259" s="16">
        <v>4.4000000000000004</v>
      </c>
      <c r="H259" s="16" t="s">
        <v>3265</v>
      </c>
      <c r="I259" s="16" t="s">
        <v>2914</v>
      </c>
      <c r="J259" s="16" t="s">
        <v>2826</v>
      </c>
      <c r="K259" s="16" t="s">
        <v>263</v>
      </c>
      <c r="L259" s="16">
        <v>2012</v>
      </c>
      <c r="M259" s="16">
        <v>8</v>
      </c>
      <c r="N259" s="16" t="s">
        <v>21</v>
      </c>
      <c r="O259" s="16" t="s">
        <v>90</v>
      </c>
      <c r="P259" s="16" t="s">
        <v>91</v>
      </c>
      <c r="Q259" s="16" t="s">
        <v>58</v>
      </c>
      <c r="R259" s="16" t="s">
        <v>3144</v>
      </c>
    </row>
    <row r="260" spans="1:18" ht="15" customHeight="1" x14ac:dyDescent="0.2">
      <c r="A260" s="16">
        <v>259</v>
      </c>
      <c r="B260" s="16">
        <v>399</v>
      </c>
      <c r="C260" s="16" t="s">
        <v>247</v>
      </c>
      <c r="D260" s="31">
        <v>75</v>
      </c>
      <c r="E260" s="33">
        <v>143</v>
      </c>
      <c r="F260" s="16">
        <f>(D260+E260)/2</f>
        <v>109</v>
      </c>
      <c r="G260" s="16">
        <v>4.4000000000000004</v>
      </c>
      <c r="H260" s="16" t="s">
        <v>3266</v>
      </c>
      <c r="I260" s="16" t="s">
        <v>2828</v>
      </c>
      <c r="J260" s="16" t="s">
        <v>2826</v>
      </c>
      <c r="K260" s="16" t="s">
        <v>263</v>
      </c>
      <c r="L260" s="16">
        <v>2015</v>
      </c>
      <c r="M260" s="16">
        <v>5</v>
      </c>
      <c r="N260" s="16" t="s">
        <v>21</v>
      </c>
      <c r="O260" s="16" t="s">
        <v>145</v>
      </c>
      <c r="P260" s="16" t="s">
        <v>91</v>
      </c>
      <c r="Q260" s="16" t="s">
        <v>58</v>
      </c>
      <c r="R260" s="16" t="s">
        <v>3144</v>
      </c>
    </row>
    <row r="261" spans="1:18" ht="15" customHeight="1" x14ac:dyDescent="0.2">
      <c r="A261" s="16">
        <v>260</v>
      </c>
      <c r="B261" s="16">
        <v>568</v>
      </c>
      <c r="C261" s="16" t="s">
        <v>247</v>
      </c>
      <c r="D261" s="31">
        <v>75</v>
      </c>
      <c r="E261" s="33">
        <v>143</v>
      </c>
      <c r="F261" s="16">
        <f>(D261+E261)/2</f>
        <v>109</v>
      </c>
      <c r="G261" s="16">
        <v>4.4000000000000004</v>
      </c>
      <c r="H261" s="16" t="s">
        <v>3266</v>
      </c>
      <c r="I261" s="16" t="s">
        <v>2884</v>
      </c>
      <c r="J261" s="16" t="s">
        <v>2826</v>
      </c>
      <c r="K261" s="16" t="s">
        <v>263</v>
      </c>
      <c r="L261" s="16">
        <v>2015</v>
      </c>
      <c r="M261" s="16">
        <v>5</v>
      </c>
      <c r="N261" s="16" t="s">
        <v>21</v>
      </c>
      <c r="O261" s="16" t="s">
        <v>145</v>
      </c>
      <c r="P261" s="16" t="s">
        <v>91</v>
      </c>
      <c r="Q261" s="16" t="s">
        <v>58</v>
      </c>
      <c r="R261" s="16" t="s">
        <v>3144</v>
      </c>
    </row>
    <row r="262" spans="1:18" ht="15" customHeight="1" x14ac:dyDescent="0.2">
      <c r="A262" s="16">
        <v>261</v>
      </c>
      <c r="B262" s="16">
        <v>55</v>
      </c>
      <c r="C262" s="16" t="s">
        <v>325</v>
      </c>
      <c r="D262" s="31">
        <v>86</v>
      </c>
      <c r="E262" s="33">
        <v>143</v>
      </c>
      <c r="F262" s="16">
        <f>(D262+E262)/2</f>
        <v>114.5</v>
      </c>
      <c r="G262" s="16">
        <v>3.3</v>
      </c>
      <c r="H262" s="16" t="s">
        <v>3160</v>
      </c>
      <c r="I262" s="16" t="s">
        <v>2826</v>
      </c>
      <c r="J262" s="16" t="s">
        <v>2864</v>
      </c>
      <c r="K262" s="16" t="s">
        <v>30</v>
      </c>
      <c r="L262" s="16">
        <v>1912</v>
      </c>
      <c r="M262" s="16">
        <v>108</v>
      </c>
      <c r="N262" s="16" t="s">
        <v>21</v>
      </c>
      <c r="O262" s="16" t="s">
        <v>155</v>
      </c>
      <c r="P262" s="16" t="s">
        <v>156</v>
      </c>
      <c r="Q262" s="16" t="s">
        <v>113</v>
      </c>
      <c r="R262" s="16" t="s">
        <v>329</v>
      </c>
    </row>
    <row r="263" spans="1:18" ht="15" customHeight="1" x14ac:dyDescent="0.2">
      <c r="A263" s="16">
        <v>262</v>
      </c>
      <c r="B263" s="16">
        <v>637</v>
      </c>
      <c r="C263" s="16" t="s">
        <v>325</v>
      </c>
      <c r="D263" s="31">
        <v>86</v>
      </c>
      <c r="E263" s="33">
        <v>143</v>
      </c>
      <c r="F263" s="16">
        <f>(D263+E263)/2</f>
        <v>114.5</v>
      </c>
      <c r="G263" s="16">
        <v>3.3</v>
      </c>
      <c r="H263" s="16" t="s">
        <v>3160</v>
      </c>
      <c r="I263" s="16" t="s">
        <v>2864</v>
      </c>
      <c r="J263" s="16" t="s">
        <v>2864</v>
      </c>
      <c r="K263" s="16" t="s">
        <v>30</v>
      </c>
      <c r="L263" s="16">
        <v>1912</v>
      </c>
      <c r="M263" s="16">
        <v>108</v>
      </c>
      <c r="N263" s="16" t="s">
        <v>21</v>
      </c>
      <c r="O263" s="16" t="s">
        <v>155</v>
      </c>
      <c r="P263" s="16" t="s">
        <v>156</v>
      </c>
      <c r="Q263" s="16" t="s">
        <v>113</v>
      </c>
      <c r="R263" s="16" t="s">
        <v>329</v>
      </c>
    </row>
    <row r="264" spans="1:18" ht="15" customHeight="1" x14ac:dyDescent="0.2">
      <c r="A264" s="16">
        <v>263</v>
      </c>
      <c r="B264" s="16">
        <v>732</v>
      </c>
      <c r="C264" s="16" t="s">
        <v>2144</v>
      </c>
      <c r="D264" s="31">
        <v>86</v>
      </c>
      <c r="E264" s="33">
        <v>143</v>
      </c>
      <c r="F264" s="16">
        <f>(D264+E264)/2</f>
        <v>114.5</v>
      </c>
      <c r="G264" s="16">
        <v>3.8</v>
      </c>
      <c r="H264" s="16" t="s">
        <v>3249</v>
      </c>
      <c r="I264" s="16" t="s">
        <v>2944</v>
      </c>
      <c r="J264" s="16" t="s">
        <v>3079</v>
      </c>
      <c r="K264" s="16" t="s">
        <v>30</v>
      </c>
      <c r="L264" s="16">
        <v>1996</v>
      </c>
      <c r="M264" s="16">
        <v>24</v>
      </c>
      <c r="N264" s="16" t="s">
        <v>65</v>
      </c>
      <c r="O264" s="16" t="s">
        <v>124</v>
      </c>
      <c r="P264" s="16" t="s">
        <v>124</v>
      </c>
      <c r="Q264" s="16" t="s">
        <v>113</v>
      </c>
      <c r="R264" s="16" t="s">
        <v>3144</v>
      </c>
    </row>
    <row r="265" spans="1:18" ht="15" customHeight="1" x14ac:dyDescent="0.2">
      <c r="A265" s="16">
        <v>264</v>
      </c>
      <c r="B265" s="16">
        <v>33</v>
      </c>
      <c r="C265" s="16" t="s">
        <v>211</v>
      </c>
      <c r="D265" s="31">
        <v>86</v>
      </c>
      <c r="E265" s="33">
        <v>143</v>
      </c>
      <c r="F265" s="16">
        <f>(D265+E265)/2</f>
        <v>114.5</v>
      </c>
      <c r="G265" s="16">
        <v>3.8</v>
      </c>
      <c r="H265" s="16" t="s">
        <v>3249</v>
      </c>
      <c r="I265" s="16" t="s">
        <v>2853</v>
      </c>
      <c r="J265" s="16" t="s">
        <v>3079</v>
      </c>
      <c r="K265" s="16" t="s">
        <v>30</v>
      </c>
      <c r="L265" s="16">
        <v>1996</v>
      </c>
      <c r="M265" s="16">
        <v>24</v>
      </c>
      <c r="N265" s="16" t="s">
        <v>65</v>
      </c>
      <c r="O265" s="16" t="s">
        <v>124</v>
      </c>
      <c r="P265" s="16" t="s">
        <v>124</v>
      </c>
      <c r="Q265" s="16" t="s">
        <v>113</v>
      </c>
      <c r="R265" s="16" t="s">
        <v>3144</v>
      </c>
    </row>
    <row r="266" spans="1:18" ht="15" customHeight="1" x14ac:dyDescent="0.2">
      <c r="A266" s="16">
        <v>265</v>
      </c>
      <c r="B266" s="16">
        <v>380</v>
      </c>
      <c r="C266" s="16" t="s">
        <v>211</v>
      </c>
      <c r="D266" s="31">
        <v>86</v>
      </c>
      <c r="E266" s="33">
        <v>143</v>
      </c>
      <c r="F266" s="16">
        <f>(D266+E266)/2</f>
        <v>114.5</v>
      </c>
      <c r="G266" s="16">
        <v>3.8</v>
      </c>
      <c r="H266" s="16" t="s">
        <v>3249</v>
      </c>
      <c r="I266" s="16" t="s">
        <v>2859</v>
      </c>
      <c r="J266" s="16" t="s">
        <v>3079</v>
      </c>
      <c r="K266" s="16" t="s">
        <v>30</v>
      </c>
      <c r="L266" s="16">
        <v>1996</v>
      </c>
      <c r="M266" s="16">
        <v>24</v>
      </c>
      <c r="N266" s="16" t="s">
        <v>65</v>
      </c>
      <c r="O266" s="16" t="s">
        <v>124</v>
      </c>
      <c r="P266" s="16" t="s">
        <v>124</v>
      </c>
      <c r="Q266" s="16" t="s">
        <v>113</v>
      </c>
      <c r="R266" s="16" t="s">
        <v>3144</v>
      </c>
    </row>
    <row r="267" spans="1:18" ht="15" customHeight="1" x14ac:dyDescent="0.2">
      <c r="A267" s="16">
        <v>266</v>
      </c>
      <c r="B267" s="16">
        <v>4</v>
      </c>
      <c r="C267" s="16" t="s">
        <v>14</v>
      </c>
      <c r="D267" s="31">
        <v>86</v>
      </c>
      <c r="E267" s="33">
        <v>143</v>
      </c>
      <c r="F267" s="16">
        <f>(D267+E267)/2</f>
        <v>114.5</v>
      </c>
      <c r="G267" s="16">
        <v>2.9</v>
      </c>
      <c r="H267" s="16" t="s">
        <v>3254</v>
      </c>
      <c r="I267" s="16" t="s">
        <v>2837</v>
      </c>
      <c r="J267" s="16" t="s">
        <v>2828</v>
      </c>
      <c r="K267" s="16" t="s">
        <v>56</v>
      </c>
      <c r="L267" s="16">
        <v>1998</v>
      </c>
      <c r="M267" s="16">
        <v>22</v>
      </c>
      <c r="N267" s="16" t="s">
        <v>21</v>
      </c>
      <c r="O267" s="16" t="s">
        <v>57</v>
      </c>
      <c r="P267" s="16" t="s">
        <v>40</v>
      </c>
      <c r="Q267" s="16" t="s">
        <v>58</v>
      </c>
      <c r="R267" s="16" t="s">
        <v>59</v>
      </c>
    </row>
    <row r="268" spans="1:18" ht="15" customHeight="1" x14ac:dyDescent="0.2">
      <c r="A268" s="16">
        <v>267</v>
      </c>
      <c r="B268" s="16">
        <v>757</v>
      </c>
      <c r="C268" s="16" t="s">
        <v>2175</v>
      </c>
      <c r="D268" s="31">
        <v>72</v>
      </c>
      <c r="E268" s="33">
        <v>142</v>
      </c>
      <c r="F268" s="16">
        <f>(D268+E268)/2</f>
        <v>107</v>
      </c>
      <c r="G268" s="16">
        <v>4.0999999999999996</v>
      </c>
      <c r="H268" s="16" t="s">
        <v>3267</v>
      </c>
      <c r="I268" s="16" t="s">
        <v>2905</v>
      </c>
      <c r="J268" s="16" t="s">
        <v>2894</v>
      </c>
      <c r="K268" s="16" t="s">
        <v>104</v>
      </c>
      <c r="L268" s="16">
        <v>1981</v>
      </c>
      <c r="M268" s="16">
        <v>39</v>
      </c>
      <c r="N268" s="16" t="s">
        <v>65</v>
      </c>
      <c r="O268" s="16" t="s">
        <v>235</v>
      </c>
      <c r="P268" s="16" t="s">
        <v>91</v>
      </c>
      <c r="Q268" s="16" t="s">
        <v>67</v>
      </c>
      <c r="R268" s="16" t="s">
        <v>2180</v>
      </c>
    </row>
    <row r="269" spans="1:18" ht="15" customHeight="1" x14ac:dyDescent="0.2">
      <c r="A269" s="16">
        <v>268</v>
      </c>
      <c r="B269" s="16">
        <v>672</v>
      </c>
      <c r="C269" s="16" t="s">
        <v>668</v>
      </c>
      <c r="D269" s="31">
        <v>76</v>
      </c>
      <c r="E269" s="33">
        <v>142</v>
      </c>
      <c r="F269" s="16">
        <f>(D269+E269)/2</f>
        <v>109</v>
      </c>
      <c r="G269" s="16">
        <v>3.2</v>
      </c>
      <c r="H269" s="16" t="s">
        <v>3268</v>
      </c>
      <c r="I269" s="16" t="s">
        <v>2831</v>
      </c>
      <c r="J269" s="16" t="s">
        <v>2884</v>
      </c>
      <c r="K269" s="16" t="s">
        <v>46</v>
      </c>
      <c r="L269" s="16">
        <v>2004</v>
      </c>
      <c r="M269" s="16">
        <v>16</v>
      </c>
      <c r="N269" s="16" t="s">
        <v>21</v>
      </c>
      <c r="O269" s="16" t="s">
        <v>32</v>
      </c>
      <c r="P269" s="16" t="s">
        <v>33</v>
      </c>
      <c r="Q269" s="16" t="s">
        <v>58</v>
      </c>
      <c r="R269" s="16" t="s">
        <v>3144</v>
      </c>
    </row>
    <row r="270" spans="1:18" ht="15" customHeight="1" x14ac:dyDescent="0.2">
      <c r="A270" s="16">
        <v>269</v>
      </c>
      <c r="B270" s="16">
        <v>910</v>
      </c>
      <c r="C270" s="16" t="s">
        <v>668</v>
      </c>
      <c r="D270" s="31">
        <v>76</v>
      </c>
      <c r="E270" s="33">
        <v>142</v>
      </c>
      <c r="F270" s="16">
        <f>(D270+E270)/2</f>
        <v>109</v>
      </c>
      <c r="G270" s="16">
        <v>3.2</v>
      </c>
      <c r="H270" s="16" t="s">
        <v>3268</v>
      </c>
      <c r="I270" s="16" t="s">
        <v>2864</v>
      </c>
      <c r="J270" s="16" t="s">
        <v>2884</v>
      </c>
      <c r="K270" s="16" t="s">
        <v>46</v>
      </c>
      <c r="L270" s="16">
        <v>2004</v>
      </c>
      <c r="M270" s="16">
        <v>16</v>
      </c>
      <c r="N270" s="16" t="s">
        <v>21</v>
      </c>
      <c r="O270" s="16" t="s">
        <v>32</v>
      </c>
      <c r="P270" s="16" t="s">
        <v>33</v>
      </c>
      <c r="Q270" s="16" t="s">
        <v>58</v>
      </c>
      <c r="R270" s="16" t="s">
        <v>3144</v>
      </c>
    </row>
    <row r="271" spans="1:18" ht="15" customHeight="1" x14ac:dyDescent="0.2">
      <c r="A271" s="16">
        <v>270</v>
      </c>
      <c r="B271" s="16">
        <v>450</v>
      </c>
      <c r="C271" s="16" t="s">
        <v>247</v>
      </c>
      <c r="D271" s="31">
        <v>76</v>
      </c>
      <c r="E271" s="33">
        <v>142</v>
      </c>
      <c r="F271" s="16">
        <f>(D271+E271)/2</f>
        <v>109</v>
      </c>
      <c r="G271" s="16">
        <v>3.4</v>
      </c>
      <c r="H271" s="16" t="s">
        <v>3269</v>
      </c>
      <c r="I271" s="16" t="s">
        <v>2864</v>
      </c>
      <c r="J271" s="16" t="s">
        <v>2853</v>
      </c>
      <c r="K271" s="16" t="s">
        <v>64</v>
      </c>
      <c r="L271" s="16">
        <v>1999</v>
      </c>
      <c r="M271" s="16">
        <v>21</v>
      </c>
      <c r="N271" s="16" t="s">
        <v>21</v>
      </c>
      <c r="O271" s="16" t="s">
        <v>230</v>
      </c>
      <c r="P271" s="16" t="s">
        <v>91</v>
      </c>
      <c r="Q271" s="16" t="s">
        <v>80</v>
      </c>
      <c r="R271" s="16" t="s">
        <v>3144</v>
      </c>
    </row>
    <row r="272" spans="1:18" ht="15" customHeight="1" x14ac:dyDescent="0.2">
      <c r="A272" s="16">
        <v>271</v>
      </c>
      <c r="B272" s="16">
        <v>673</v>
      </c>
      <c r="C272" s="16" t="s">
        <v>247</v>
      </c>
      <c r="D272" s="31">
        <v>76</v>
      </c>
      <c r="E272" s="33">
        <v>142</v>
      </c>
      <c r="F272" s="16">
        <f>(D272+E272)/2</f>
        <v>109</v>
      </c>
      <c r="G272" s="16">
        <v>3.4</v>
      </c>
      <c r="H272" s="16" t="s">
        <v>3269</v>
      </c>
      <c r="I272" s="16" t="s">
        <v>2850</v>
      </c>
      <c r="J272" s="16" t="s">
        <v>2853</v>
      </c>
      <c r="K272" s="16" t="s">
        <v>64</v>
      </c>
      <c r="L272" s="16">
        <v>1999</v>
      </c>
      <c r="M272" s="16">
        <v>21</v>
      </c>
      <c r="N272" s="16" t="s">
        <v>21</v>
      </c>
      <c r="O272" s="16" t="s">
        <v>230</v>
      </c>
      <c r="P272" s="16" t="s">
        <v>91</v>
      </c>
      <c r="Q272" s="16" t="s">
        <v>80</v>
      </c>
      <c r="R272" s="16" t="s">
        <v>3144</v>
      </c>
    </row>
    <row r="273" spans="1:18" ht="15" customHeight="1" x14ac:dyDescent="0.2">
      <c r="A273" s="16">
        <v>272</v>
      </c>
      <c r="B273" s="16">
        <v>911</v>
      </c>
      <c r="C273" s="16" t="s">
        <v>247</v>
      </c>
      <c r="D273" s="31">
        <v>76</v>
      </c>
      <c r="E273" s="33">
        <v>142</v>
      </c>
      <c r="F273" s="16">
        <f>(D273+E273)/2</f>
        <v>109</v>
      </c>
      <c r="G273" s="16">
        <v>3.4</v>
      </c>
      <c r="H273" s="16" t="s">
        <v>3269</v>
      </c>
      <c r="I273" s="16" t="s">
        <v>2888</v>
      </c>
      <c r="J273" s="16" t="s">
        <v>2853</v>
      </c>
      <c r="K273" s="16" t="s">
        <v>64</v>
      </c>
      <c r="L273" s="16">
        <v>1999</v>
      </c>
      <c r="M273" s="16">
        <v>21</v>
      </c>
      <c r="N273" s="16" t="s">
        <v>21</v>
      </c>
      <c r="O273" s="16" t="s">
        <v>230</v>
      </c>
      <c r="P273" s="16" t="s">
        <v>91</v>
      </c>
      <c r="Q273" s="16" t="s">
        <v>80</v>
      </c>
      <c r="R273" s="16" t="s">
        <v>3144</v>
      </c>
    </row>
    <row r="274" spans="1:18" ht="15" customHeight="1" x14ac:dyDescent="0.2">
      <c r="A274" s="16">
        <v>273</v>
      </c>
      <c r="B274" s="16">
        <v>945</v>
      </c>
      <c r="C274" s="16" t="s">
        <v>2378</v>
      </c>
      <c r="D274" s="31">
        <v>80</v>
      </c>
      <c r="E274" s="33">
        <v>142</v>
      </c>
      <c r="F274" s="16">
        <f>(D274+E274)/2</f>
        <v>111</v>
      </c>
      <c r="G274" s="16">
        <v>4.0999999999999996</v>
      </c>
      <c r="H274" s="16" t="s">
        <v>3182</v>
      </c>
      <c r="I274" s="16" t="s">
        <v>2837</v>
      </c>
      <c r="J274" s="16" t="s">
        <v>2826</v>
      </c>
      <c r="K274" s="16" t="s">
        <v>263</v>
      </c>
      <c r="L274" s="16">
        <v>2007</v>
      </c>
      <c r="M274" s="16">
        <v>13</v>
      </c>
      <c r="N274" s="16" t="s">
        <v>21</v>
      </c>
      <c r="O274" s="16" t="s">
        <v>3150</v>
      </c>
      <c r="P274" s="16" t="s">
        <v>581</v>
      </c>
      <c r="Q274" s="16" t="s">
        <v>58</v>
      </c>
      <c r="R274" s="16" t="s">
        <v>3144</v>
      </c>
    </row>
    <row r="275" spans="1:18" ht="15" customHeight="1" x14ac:dyDescent="0.2">
      <c r="A275" s="16">
        <v>274</v>
      </c>
      <c r="B275" s="16">
        <v>575</v>
      </c>
      <c r="C275" s="16" t="s">
        <v>14</v>
      </c>
      <c r="D275" s="31">
        <v>85</v>
      </c>
      <c r="E275" s="33">
        <v>142</v>
      </c>
      <c r="F275" s="16">
        <f>(D275+E275)/2</f>
        <v>113.5</v>
      </c>
      <c r="G275" s="16">
        <v>4</v>
      </c>
      <c r="H275" s="16" t="s">
        <v>3270</v>
      </c>
      <c r="I275" s="16" t="s">
        <v>2934</v>
      </c>
      <c r="J275" s="16" t="s">
        <v>2861</v>
      </c>
      <c r="K275" s="16" t="s">
        <v>263</v>
      </c>
      <c r="L275" s="16">
        <v>-1</v>
      </c>
      <c r="M275" s="16" t="s">
        <v>3144</v>
      </c>
      <c r="N275" s="16" t="s">
        <v>21</v>
      </c>
      <c r="O275" s="16" t="s">
        <v>1886</v>
      </c>
      <c r="P275" s="16" t="s">
        <v>1887</v>
      </c>
      <c r="Q275" s="16" t="s">
        <v>264</v>
      </c>
      <c r="R275" s="16" t="s">
        <v>3144</v>
      </c>
    </row>
    <row r="276" spans="1:18" ht="15" customHeight="1" x14ac:dyDescent="0.2">
      <c r="A276" s="16">
        <v>275</v>
      </c>
      <c r="B276" s="16">
        <v>7</v>
      </c>
      <c r="C276" s="16" t="s">
        <v>14</v>
      </c>
      <c r="D276" s="31">
        <v>86</v>
      </c>
      <c r="E276" s="33">
        <v>142</v>
      </c>
      <c r="F276" s="16">
        <f>(D276+E276)/2</f>
        <v>114</v>
      </c>
      <c r="G276" s="16">
        <v>3.8</v>
      </c>
      <c r="H276" s="16" t="s">
        <v>3271</v>
      </c>
      <c r="I276" s="16" t="s">
        <v>2826</v>
      </c>
      <c r="J276" s="16" t="s">
        <v>2934</v>
      </c>
      <c r="K276" s="16" t="s">
        <v>64</v>
      </c>
      <c r="L276" s="16">
        <v>2005</v>
      </c>
      <c r="M276" s="16">
        <v>15</v>
      </c>
      <c r="N276" s="16" t="s">
        <v>21</v>
      </c>
      <c r="O276" s="16" t="s">
        <v>79</v>
      </c>
      <c r="P276" s="16" t="s">
        <v>40</v>
      </c>
      <c r="Q276" s="16" t="s">
        <v>80</v>
      </c>
      <c r="R276" s="16" t="s">
        <v>3144</v>
      </c>
    </row>
    <row r="277" spans="1:18" ht="15" customHeight="1" x14ac:dyDescent="0.2">
      <c r="A277" s="16">
        <v>276</v>
      </c>
      <c r="B277" s="16">
        <v>95</v>
      </c>
      <c r="C277" s="16" t="s">
        <v>14</v>
      </c>
      <c r="D277" s="31">
        <v>86</v>
      </c>
      <c r="E277" s="33">
        <v>142</v>
      </c>
      <c r="F277" s="16">
        <f>(D277+E277)/2</f>
        <v>114</v>
      </c>
      <c r="G277" s="16">
        <v>3.8</v>
      </c>
      <c r="H277" s="16" t="s">
        <v>3271</v>
      </c>
      <c r="I277" s="16" t="s">
        <v>2826</v>
      </c>
      <c r="J277" s="16" t="s">
        <v>2934</v>
      </c>
      <c r="K277" s="16" t="s">
        <v>64</v>
      </c>
      <c r="L277" s="16">
        <v>2005</v>
      </c>
      <c r="M277" s="16">
        <v>15</v>
      </c>
      <c r="N277" s="16" t="s">
        <v>21</v>
      </c>
      <c r="O277" s="16" t="s">
        <v>79</v>
      </c>
      <c r="P277" s="16" t="s">
        <v>40</v>
      </c>
      <c r="Q277" s="16" t="s">
        <v>80</v>
      </c>
      <c r="R277" s="16" t="s">
        <v>3144</v>
      </c>
    </row>
    <row r="278" spans="1:18" ht="15" customHeight="1" x14ac:dyDescent="0.2">
      <c r="A278" s="16">
        <v>277</v>
      </c>
      <c r="B278" s="16">
        <v>880</v>
      </c>
      <c r="C278" s="16" t="s">
        <v>14</v>
      </c>
      <c r="D278" s="31">
        <v>101</v>
      </c>
      <c r="E278" s="33">
        <v>141</v>
      </c>
      <c r="F278" s="16">
        <f>(D278+E278)/2</f>
        <v>121</v>
      </c>
      <c r="G278" s="16">
        <v>2.6</v>
      </c>
      <c r="H278" s="16" t="s">
        <v>3272</v>
      </c>
      <c r="I278" s="16" t="s">
        <v>2826</v>
      </c>
      <c r="J278" s="16" t="s">
        <v>2826</v>
      </c>
      <c r="K278" s="16" t="s">
        <v>30</v>
      </c>
      <c r="L278" s="16">
        <v>1997</v>
      </c>
      <c r="M278" s="16">
        <v>23</v>
      </c>
      <c r="N278" s="16" t="s">
        <v>21</v>
      </c>
      <c r="O278" s="16" t="s">
        <v>791</v>
      </c>
      <c r="P278" s="16" t="s">
        <v>581</v>
      </c>
      <c r="Q278" s="16" t="s">
        <v>58</v>
      </c>
      <c r="R278" s="16" t="s">
        <v>3144</v>
      </c>
    </row>
    <row r="279" spans="1:18" ht="15" customHeight="1" x14ac:dyDescent="0.2">
      <c r="A279" s="16">
        <v>278</v>
      </c>
      <c r="B279" s="16">
        <v>87</v>
      </c>
      <c r="C279" s="16" t="s">
        <v>14</v>
      </c>
      <c r="D279" s="31">
        <v>86</v>
      </c>
      <c r="E279" s="33">
        <v>141</v>
      </c>
      <c r="F279" s="16">
        <f>(D279+E279)/2</f>
        <v>113.5</v>
      </c>
      <c r="G279" s="16">
        <v>4.4000000000000004</v>
      </c>
      <c r="H279" s="16" t="s">
        <v>3273</v>
      </c>
      <c r="I279" s="16" t="s">
        <v>2868</v>
      </c>
      <c r="J279" s="16" t="s">
        <v>3146</v>
      </c>
      <c r="K279" s="16" t="s">
        <v>30</v>
      </c>
      <c r="L279" s="16">
        <v>1995</v>
      </c>
      <c r="M279" s="16">
        <v>25</v>
      </c>
      <c r="N279" s="16" t="s">
        <v>21</v>
      </c>
      <c r="O279" s="16" t="s">
        <v>230</v>
      </c>
      <c r="P279" s="16" t="s">
        <v>91</v>
      </c>
      <c r="Q279" s="16" t="s">
        <v>50</v>
      </c>
      <c r="R279" s="16" t="s">
        <v>462</v>
      </c>
    </row>
    <row r="280" spans="1:18" ht="15" customHeight="1" x14ac:dyDescent="0.2">
      <c r="A280" s="16">
        <v>279</v>
      </c>
      <c r="B280" s="16">
        <v>837</v>
      </c>
      <c r="C280" s="16" t="s">
        <v>14</v>
      </c>
      <c r="D280" s="31">
        <v>87</v>
      </c>
      <c r="E280" s="33">
        <v>141</v>
      </c>
      <c r="F280" s="16">
        <f>(D280+E280)/2</f>
        <v>114</v>
      </c>
      <c r="G280" s="16">
        <v>3.6</v>
      </c>
      <c r="H280" s="16" t="s">
        <v>3191</v>
      </c>
      <c r="I280" s="16" t="s">
        <v>2837</v>
      </c>
      <c r="J280" s="16" t="s">
        <v>2861</v>
      </c>
      <c r="K280" s="16" t="s">
        <v>46</v>
      </c>
      <c r="L280" s="16">
        <v>1989</v>
      </c>
      <c r="M280" s="16">
        <v>31</v>
      </c>
      <c r="N280" s="16" t="s">
        <v>21</v>
      </c>
      <c r="O280" s="16" t="s">
        <v>57</v>
      </c>
      <c r="P280" s="16" t="s">
        <v>40</v>
      </c>
      <c r="Q280" s="16" t="s">
        <v>58</v>
      </c>
      <c r="R280" s="16" t="s">
        <v>3144</v>
      </c>
    </row>
    <row r="281" spans="1:18" ht="15" customHeight="1" x14ac:dyDescent="0.2">
      <c r="A281" s="16">
        <v>280</v>
      </c>
      <c r="B281" s="16">
        <v>192</v>
      </c>
      <c r="C281" s="16" t="s">
        <v>865</v>
      </c>
      <c r="D281" s="31">
        <v>74</v>
      </c>
      <c r="E281" s="33">
        <v>140</v>
      </c>
      <c r="F281" s="16">
        <f>(D281+E281)/2</f>
        <v>107</v>
      </c>
      <c r="G281" s="16">
        <v>4.2</v>
      </c>
      <c r="H281" s="16" t="s">
        <v>3274</v>
      </c>
      <c r="I281" s="16" t="s">
        <v>2837</v>
      </c>
      <c r="J281" s="16" t="s">
        <v>2824</v>
      </c>
      <c r="K281" s="16" t="s">
        <v>30</v>
      </c>
      <c r="L281" s="16">
        <v>-1</v>
      </c>
      <c r="M281" s="16" t="s">
        <v>3144</v>
      </c>
      <c r="N281" s="16" t="s">
        <v>154</v>
      </c>
      <c r="O281" s="16" t="s">
        <v>779</v>
      </c>
      <c r="P281" s="16" t="s">
        <v>780</v>
      </c>
      <c r="Q281" s="16" t="s">
        <v>58</v>
      </c>
      <c r="R281" s="16" t="s">
        <v>3144</v>
      </c>
    </row>
    <row r="282" spans="1:18" ht="15" customHeight="1" x14ac:dyDescent="0.2">
      <c r="A282" s="16">
        <v>281</v>
      </c>
      <c r="B282" s="16">
        <v>282</v>
      </c>
      <c r="C282" s="16" t="s">
        <v>865</v>
      </c>
      <c r="D282" s="31">
        <v>74</v>
      </c>
      <c r="E282" s="33">
        <v>140</v>
      </c>
      <c r="F282" s="16">
        <f>(D282+E282)/2</f>
        <v>107</v>
      </c>
      <c r="G282" s="16">
        <v>4.2</v>
      </c>
      <c r="H282" s="16" t="s">
        <v>3274</v>
      </c>
      <c r="I282" s="16" t="s">
        <v>2930</v>
      </c>
      <c r="J282" s="16" t="s">
        <v>2824</v>
      </c>
      <c r="K282" s="16" t="s">
        <v>30</v>
      </c>
      <c r="L282" s="16">
        <v>-1</v>
      </c>
      <c r="M282" s="16" t="s">
        <v>3144</v>
      </c>
      <c r="N282" s="16" t="s">
        <v>154</v>
      </c>
      <c r="O282" s="16" t="s">
        <v>779</v>
      </c>
      <c r="P282" s="16" t="s">
        <v>780</v>
      </c>
      <c r="Q282" s="16" t="s">
        <v>58</v>
      </c>
      <c r="R282" s="16" t="s">
        <v>3144</v>
      </c>
    </row>
    <row r="283" spans="1:18" ht="15" customHeight="1" x14ac:dyDescent="0.2">
      <c r="A283" s="16">
        <v>282</v>
      </c>
      <c r="B283" s="16">
        <v>251</v>
      </c>
      <c r="C283" s="16" t="s">
        <v>1091</v>
      </c>
      <c r="D283" s="31">
        <v>75</v>
      </c>
      <c r="E283" s="33">
        <v>140</v>
      </c>
      <c r="F283" s="16">
        <f>(D283+E283)/2</f>
        <v>107.5</v>
      </c>
      <c r="G283" s="16">
        <v>3.4</v>
      </c>
      <c r="H283" s="16" t="s">
        <v>3275</v>
      </c>
      <c r="I283" s="16" t="s">
        <v>2837</v>
      </c>
      <c r="J283" s="16" t="s">
        <v>2837</v>
      </c>
      <c r="K283" s="16" t="s">
        <v>46</v>
      </c>
      <c r="L283" s="16">
        <v>2005</v>
      </c>
      <c r="M283" s="16">
        <v>15</v>
      </c>
      <c r="N283" s="16" t="s">
        <v>65</v>
      </c>
      <c r="O283" s="16" t="s">
        <v>1095</v>
      </c>
      <c r="P283" s="16" t="s">
        <v>173</v>
      </c>
      <c r="Q283" s="16" t="s">
        <v>34</v>
      </c>
      <c r="R283" s="16" t="s">
        <v>1096</v>
      </c>
    </row>
    <row r="284" spans="1:18" ht="15" customHeight="1" x14ac:dyDescent="0.2">
      <c r="A284" s="16">
        <v>283</v>
      </c>
      <c r="B284" s="16">
        <v>502</v>
      </c>
      <c r="C284" s="16" t="s">
        <v>1091</v>
      </c>
      <c r="D284" s="31">
        <v>75</v>
      </c>
      <c r="E284" s="33">
        <v>140</v>
      </c>
      <c r="F284" s="16">
        <f>(D284+E284)/2</f>
        <v>107.5</v>
      </c>
      <c r="G284" s="16">
        <v>3.4</v>
      </c>
      <c r="H284" s="16" t="s">
        <v>3275</v>
      </c>
      <c r="I284" s="16" t="s">
        <v>2934</v>
      </c>
      <c r="J284" s="16" t="s">
        <v>2837</v>
      </c>
      <c r="K284" s="16" t="s">
        <v>46</v>
      </c>
      <c r="L284" s="16">
        <v>2005</v>
      </c>
      <c r="M284" s="16">
        <v>15</v>
      </c>
      <c r="N284" s="16" t="s">
        <v>65</v>
      </c>
      <c r="O284" s="16" t="s">
        <v>1095</v>
      </c>
      <c r="P284" s="16" t="s">
        <v>173</v>
      </c>
      <c r="Q284" s="16" t="s">
        <v>34</v>
      </c>
      <c r="R284" s="16" t="s">
        <v>1096</v>
      </c>
    </row>
    <row r="285" spans="1:18" ht="15" customHeight="1" x14ac:dyDescent="0.2">
      <c r="A285" s="16">
        <v>284</v>
      </c>
      <c r="B285" s="16">
        <v>753</v>
      </c>
      <c r="C285" s="16" t="s">
        <v>1091</v>
      </c>
      <c r="D285" s="31">
        <v>75</v>
      </c>
      <c r="E285" s="33">
        <v>140</v>
      </c>
      <c r="F285" s="16">
        <f>(D285+E285)/2</f>
        <v>107.5</v>
      </c>
      <c r="G285" s="16">
        <v>3.4</v>
      </c>
      <c r="H285" s="16" t="s">
        <v>3275</v>
      </c>
      <c r="I285" s="16" t="s">
        <v>2864</v>
      </c>
      <c r="J285" s="16" t="s">
        <v>2837</v>
      </c>
      <c r="K285" s="16" t="s">
        <v>46</v>
      </c>
      <c r="L285" s="16">
        <v>2005</v>
      </c>
      <c r="M285" s="16">
        <v>15</v>
      </c>
      <c r="N285" s="16" t="s">
        <v>65</v>
      </c>
      <c r="O285" s="16" t="s">
        <v>1095</v>
      </c>
      <c r="P285" s="16" t="s">
        <v>173</v>
      </c>
      <c r="Q285" s="16" t="s">
        <v>34</v>
      </c>
      <c r="R285" s="16" t="s">
        <v>1096</v>
      </c>
    </row>
    <row r="286" spans="1:18" ht="15" customHeight="1" x14ac:dyDescent="0.2">
      <c r="A286" s="16">
        <v>285</v>
      </c>
      <c r="B286" s="16">
        <v>129</v>
      </c>
      <c r="C286" s="16" t="s">
        <v>247</v>
      </c>
      <c r="D286" s="31">
        <v>76</v>
      </c>
      <c r="E286" s="33">
        <v>140</v>
      </c>
      <c r="F286" s="16">
        <f>(D286+E286)/2</f>
        <v>108</v>
      </c>
      <c r="G286" s="16">
        <v>4</v>
      </c>
      <c r="H286" s="16" t="s">
        <v>3180</v>
      </c>
      <c r="I286" s="16" t="s">
        <v>2839</v>
      </c>
      <c r="J286" s="16" t="s">
        <v>2826</v>
      </c>
      <c r="K286" s="16" t="s">
        <v>104</v>
      </c>
      <c r="L286" s="16">
        <v>1982</v>
      </c>
      <c r="M286" s="16">
        <v>38</v>
      </c>
      <c r="N286" s="16" t="s">
        <v>65</v>
      </c>
      <c r="O286" s="16" t="s">
        <v>235</v>
      </c>
      <c r="P286" s="16" t="s">
        <v>91</v>
      </c>
      <c r="Q286" s="16" t="s">
        <v>34</v>
      </c>
      <c r="R286" s="16" t="s">
        <v>3144</v>
      </c>
    </row>
    <row r="287" spans="1:18" ht="15" customHeight="1" x14ac:dyDescent="0.2">
      <c r="A287" s="16">
        <v>286</v>
      </c>
      <c r="B287" s="16">
        <v>507</v>
      </c>
      <c r="C287" s="16" t="s">
        <v>1711</v>
      </c>
      <c r="D287" s="31">
        <v>81</v>
      </c>
      <c r="E287" s="33">
        <v>140</v>
      </c>
      <c r="F287" s="16">
        <f>(D287+E287)/2</f>
        <v>110.5</v>
      </c>
      <c r="G287" s="16">
        <v>3.4</v>
      </c>
      <c r="H287" s="16" t="s">
        <v>3276</v>
      </c>
      <c r="I287" s="16" t="s">
        <v>2864</v>
      </c>
      <c r="J287" s="16" t="s">
        <v>2828</v>
      </c>
      <c r="K287" s="16" t="s">
        <v>30</v>
      </c>
      <c r="L287" s="16">
        <v>1978</v>
      </c>
      <c r="M287" s="16">
        <v>42</v>
      </c>
      <c r="N287" s="16" t="s">
        <v>65</v>
      </c>
      <c r="O287" s="16" t="s">
        <v>155</v>
      </c>
      <c r="P287" s="16" t="s">
        <v>156</v>
      </c>
      <c r="Q287" s="16" t="s">
        <v>203</v>
      </c>
      <c r="R287" s="16" t="s">
        <v>1716</v>
      </c>
    </row>
    <row r="288" spans="1:18" ht="15" customHeight="1" x14ac:dyDescent="0.2">
      <c r="A288" s="16">
        <v>287</v>
      </c>
      <c r="B288" s="16">
        <v>766</v>
      </c>
      <c r="C288" s="16" t="s">
        <v>1711</v>
      </c>
      <c r="D288" s="31">
        <v>81</v>
      </c>
      <c r="E288" s="33">
        <v>140</v>
      </c>
      <c r="F288" s="16">
        <f>(D288+E288)/2</f>
        <v>110.5</v>
      </c>
      <c r="G288" s="16">
        <v>3.4</v>
      </c>
      <c r="H288" s="16" t="s">
        <v>3276</v>
      </c>
      <c r="I288" s="16" t="s">
        <v>2930</v>
      </c>
      <c r="J288" s="16" t="s">
        <v>2828</v>
      </c>
      <c r="K288" s="16" t="s">
        <v>30</v>
      </c>
      <c r="L288" s="16">
        <v>1978</v>
      </c>
      <c r="M288" s="16">
        <v>42</v>
      </c>
      <c r="N288" s="16" t="s">
        <v>65</v>
      </c>
      <c r="O288" s="16" t="s">
        <v>155</v>
      </c>
      <c r="P288" s="16" t="s">
        <v>156</v>
      </c>
      <c r="Q288" s="16" t="s">
        <v>203</v>
      </c>
      <c r="R288" s="16" t="s">
        <v>1716</v>
      </c>
    </row>
    <row r="289" spans="1:18" ht="15" customHeight="1" x14ac:dyDescent="0.2">
      <c r="A289" s="16">
        <v>288</v>
      </c>
      <c r="B289" s="16">
        <v>583</v>
      </c>
      <c r="C289" s="16" t="s">
        <v>14</v>
      </c>
      <c r="D289" s="31">
        <v>81</v>
      </c>
      <c r="E289" s="33">
        <v>140</v>
      </c>
      <c r="F289" s="16">
        <f>(D289+E289)/2</f>
        <v>110.5</v>
      </c>
      <c r="G289" s="16" t="s">
        <v>3144</v>
      </c>
      <c r="H289" s="16" t="s">
        <v>1910</v>
      </c>
      <c r="I289" s="16" t="s">
        <v>2864</v>
      </c>
      <c r="J289" s="16" t="s">
        <v>3076</v>
      </c>
      <c r="K289" s="16" t="s">
        <v>289</v>
      </c>
      <c r="L289" s="16">
        <v>-1</v>
      </c>
      <c r="M289" s="16" t="s">
        <v>3144</v>
      </c>
      <c r="N289" s="16" t="s">
        <v>21</v>
      </c>
      <c r="O289" s="16" t="s">
        <v>3144</v>
      </c>
      <c r="P289" s="16" t="s">
        <v>3144</v>
      </c>
      <c r="Q289" s="16" t="s">
        <v>58</v>
      </c>
      <c r="R289" s="16" t="s">
        <v>3144</v>
      </c>
    </row>
    <row r="290" spans="1:18" ht="15" customHeight="1" x14ac:dyDescent="0.2">
      <c r="A290" s="16">
        <v>289</v>
      </c>
      <c r="B290" s="16">
        <v>35</v>
      </c>
      <c r="C290" s="16" t="s">
        <v>14</v>
      </c>
      <c r="D290" s="31">
        <v>85</v>
      </c>
      <c r="E290" s="33">
        <v>140</v>
      </c>
      <c r="F290" s="16">
        <f>(D290+E290)/2</f>
        <v>112.5</v>
      </c>
      <c r="G290" s="16">
        <v>4.7</v>
      </c>
      <c r="H290" s="16" t="s">
        <v>3277</v>
      </c>
      <c r="I290" s="16" t="s">
        <v>2864</v>
      </c>
      <c r="J290" s="16" t="s">
        <v>2864</v>
      </c>
      <c r="K290" s="16" t="s">
        <v>64</v>
      </c>
      <c r="L290" s="16">
        <v>1974</v>
      </c>
      <c r="M290" s="16">
        <v>46</v>
      </c>
      <c r="N290" s="16" t="s">
        <v>21</v>
      </c>
      <c r="O290" s="16" t="s">
        <v>124</v>
      </c>
      <c r="P290" s="16" t="s">
        <v>124</v>
      </c>
      <c r="Q290" s="16" t="s">
        <v>58</v>
      </c>
      <c r="R290" s="16" t="s">
        <v>225</v>
      </c>
    </row>
    <row r="291" spans="1:18" ht="15" customHeight="1" x14ac:dyDescent="0.2">
      <c r="A291" s="16">
        <v>290</v>
      </c>
      <c r="B291" s="16">
        <v>413</v>
      </c>
      <c r="C291" s="16" t="s">
        <v>14</v>
      </c>
      <c r="D291" s="31">
        <v>85</v>
      </c>
      <c r="E291" s="33">
        <v>140</v>
      </c>
      <c r="F291" s="16">
        <f>(D291+E291)/2</f>
        <v>112.5</v>
      </c>
      <c r="G291" s="16">
        <v>4.7</v>
      </c>
      <c r="H291" s="16" t="s">
        <v>3277</v>
      </c>
      <c r="I291" s="16" t="s">
        <v>2839</v>
      </c>
      <c r="J291" s="16" t="s">
        <v>2864</v>
      </c>
      <c r="K291" s="16" t="s">
        <v>64</v>
      </c>
      <c r="L291" s="16">
        <v>1974</v>
      </c>
      <c r="M291" s="16">
        <v>46</v>
      </c>
      <c r="N291" s="16" t="s">
        <v>21</v>
      </c>
      <c r="O291" s="16" t="s">
        <v>124</v>
      </c>
      <c r="P291" s="16" t="s">
        <v>124</v>
      </c>
      <c r="Q291" s="16" t="s">
        <v>58</v>
      </c>
      <c r="R291" s="16" t="s">
        <v>225</v>
      </c>
    </row>
    <row r="292" spans="1:18" ht="15" customHeight="1" x14ac:dyDescent="0.2">
      <c r="A292" s="16">
        <v>291</v>
      </c>
      <c r="B292" s="16">
        <v>578</v>
      </c>
      <c r="C292" s="16" t="s">
        <v>14</v>
      </c>
      <c r="D292" s="31">
        <v>87</v>
      </c>
      <c r="E292" s="33">
        <v>140</v>
      </c>
      <c r="F292" s="16">
        <f>(D292+E292)/2</f>
        <v>113.5</v>
      </c>
      <c r="G292" s="16">
        <v>3.9</v>
      </c>
      <c r="H292" s="16" t="s">
        <v>3278</v>
      </c>
      <c r="I292" s="16" t="s">
        <v>2826</v>
      </c>
      <c r="J292" s="16" t="s">
        <v>2850</v>
      </c>
      <c r="K292" s="16" t="s">
        <v>263</v>
      </c>
      <c r="L292" s="16">
        <v>-1</v>
      </c>
      <c r="M292" s="16" t="s">
        <v>3144</v>
      </c>
      <c r="N292" s="16" t="s">
        <v>21</v>
      </c>
      <c r="O292" s="16" t="s">
        <v>230</v>
      </c>
      <c r="P292" s="16" t="s">
        <v>91</v>
      </c>
      <c r="Q292" s="16" t="s">
        <v>264</v>
      </c>
      <c r="R292" s="16" t="s">
        <v>3144</v>
      </c>
    </row>
    <row r="293" spans="1:18" ht="15" customHeight="1" x14ac:dyDescent="0.2">
      <c r="A293" s="16">
        <v>292</v>
      </c>
      <c r="B293" s="16">
        <v>472</v>
      </c>
      <c r="C293" s="16" t="s">
        <v>1598</v>
      </c>
      <c r="D293" s="31">
        <v>100</v>
      </c>
      <c r="E293" s="33">
        <v>140</v>
      </c>
      <c r="F293" s="16">
        <f>(D293+E293)/2</f>
        <v>120</v>
      </c>
      <c r="G293" s="16" t="s">
        <v>3144</v>
      </c>
      <c r="H293" s="16" t="s">
        <v>1601</v>
      </c>
      <c r="I293" s="16" t="s">
        <v>2934</v>
      </c>
      <c r="J293" s="16" t="s">
        <v>2826</v>
      </c>
      <c r="K293" s="16" t="s">
        <v>289</v>
      </c>
      <c r="L293" s="16">
        <v>-1</v>
      </c>
      <c r="M293" s="16" t="s">
        <v>3144</v>
      </c>
      <c r="N293" s="16" t="s">
        <v>21</v>
      </c>
      <c r="O293" s="16" t="s">
        <v>3144</v>
      </c>
      <c r="P293" s="16" t="s">
        <v>3144</v>
      </c>
      <c r="Q293" s="16" t="s">
        <v>58</v>
      </c>
      <c r="R293" s="16" t="s">
        <v>3144</v>
      </c>
    </row>
    <row r="294" spans="1:18" ht="15" customHeight="1" x14ac:dyDescent="0.2">
      <c r="A294" s="16">
        <v>293</v>
      </c>
      <c r="B294" s="16">
        <v>703</v>
      </c>
      <c r="C294" s="16" t="s">
        <v>1598</v>
      </c>
      <c r="D294" s="31">
        <v>100</v>
      </c>
      <c r="E294" s="33">
        <v>140</v>
      </c>
      <c r="F294" s="16">
        <f>(D294+E294)/2</f>
        <v>120</v>
      </c>
      <c r="G294" s="16" t="s">
        <v>3144</v>
      </c>
      <c r="H294" s="16" t="s">
        <v>1601</v>
      </c>
      <c r="I294" s="16" t="s">
        <v>2890</v>
      </c>
      <c r="J294" s="16" t="s">
        <v>2826</v>
      </c>
      <c r="K294" s="16" t="s">
        <v>289</v>
      </c>
      <c r="L294" s="16">
        <v>-1</v>
      </c>
      <c r="M294" s="16" t="s">
        <v>3144</v>
      </c>
      <c r="N294" s="16" t="s">
        <v>21</v>
      </c>
      <c r="O294" s="16" t="s">
        <v>3144</v>
      </c>
      <c r="P294" s="16" t="s">
        <v>3144</v>
      </c>
      <c r="Q294" s="16" t="s">
        <v>58</v>
      </c>
      <c r="R294" s="16" t="s">
        <v>3144</v>
      </c>
    </row>
    <row r="295" spans="1:18" ht="15" customHeight="1" x14ac:dyDescent="0.2">
      <c r="A295" s="16">
        <v>294</v>
      </c>
      <c r="B295" s="16">
        <v>943</v>
      </c>
      <c r="C295" s="16" t="s">
        <v>1598</v>
      </c>
      <c r="D295" s="31">
        <v>100</v>
      </c>
      <c r="E295" s="33">
        <v>140</v>
      </c>
      <c r="F295" s="16">
        <f>(D295+E295)/2</f>
        <v>120</v>
      </c>
      <c r="G295" s="16" t="s">
        <v>3144</v>
      </c>
      <c r="H295" s="16" t="s">
        <v>1601</v>
      </c>
      <c r="I295" s="16" t="s">
        <v>2844</v>
      </c>
      <c r="J295" s="16" t="s">
        <v>2826</v>
      </c>
      <c r="K295" s="16" t="s">
        <v>289</v>
      </c>
      <c r="L295" s="16">
        <v>-1</v>
      </c>
      <c r="M295" s="16" t="s">
        <v>3144</v>
      </c>
      <c r="N295" s="16" t="s">
        <v>21</v>
      </c>
      <c r="O295" s="16" t="s">
        <v>3144</v>
      </c>
      <c r="P295" s="16" t="s">
        <v>3144</v>
      </c>
      <c r="Q295" s="16" t="s">
        <v>58</v>
      </c>
      <c r="R295" s="16" t="s">
        <v>3144</v>
      </c>
    </row>
    <row r="296" spans="1:18" ht="15" customHeight="1" x14ac:dyDescent="0.2">
      <c r="A296" s="16">
        <v>295</v>
      </c>
      <c r="B296" s="16">
        <v>893</v>
      </c>
      <c r="C296" s="16" t="s">
        <v>241</v>
      </c>
      <c r="D296" s="31">
        <v>120</v>
      </c>
      <c r="E296" s="33">
        <v>140</v>
      </c>
      <c r="F296" s="16">
        <f>(D296+E296)/2</f>
        <v>130</v>
      </c>
      <c r="G296" s="16">
        <v>5</v>
      </c>
      <c r="H296" s="16" t="s">
        <v>3279</v>
      </c>
      <c r="I296" s="16" t="s">
        <v>2837</v>
      </c>
      <c r="J296" s="16" t="s">
        <v>2903</v>
      </c>
      <c r="K296" s="16" t="s">
        <v>56</v>
      </c>
      <c r="L296" s="16">
        <v>2011</v>
      </c>
      <c r="M296" s="16">
        <v>9</v>
      </c>
      <c r="N296" s="16" t="s">
        <v>21</v>
      </c>
      <c r="O296" s="16" t="s">
        <v>235</v>
      </c>
      <c r="P296" s="16" t="s">
        <v>91</v>
      </c>
      <c r="Q296" s="16" t="s">
        <v>58</v>
      </c>
      <c r="R296" s="16" t="s">
        <v>3144</v>
      </c>
    </row>
    <row r="297" spans="1:18" ht="15" customHeight="1" x14ac:dyDescent="0.2">
      <c r="A297" s="16">
        <v>296</v>
      </c>
      <c r="B297" s="16">
        <v>501</v>
      </c>
      <c r="C297" s="16" t="s">
        <v>1692</v>
      </c>
      <c r="D297" s="31">
        <v>68</v>
      </c>
      <c r="E297" s="33">
        <v>139</v>
      </c>
      <c r="F297" s="16">
        <f>(D297+E297)/2</f>
        <v>103.5</v>
      </c>
      <c r="G297" s="16">
        <v>3.1</v>
      </c>
      <c r="H297" s="16" t="s">
        <v>3241</v>
      </c>
      <c r="I297" s="16" t="s">
        <v>2831</v>
      </c>
      <c r="J297" s="16" t="s">
        <v>2914</v>
      </c>
      <c r="K297" s="16" t="s">
        <v>104</v>
      </c>
      <c r="L297" s="16">
        <v>1875</v>
      </c>
      <c r="M297" s="16">
        <v>145</v>
      </c>
      <c r="N297" s="16" t="s">
        <v>21</v>
      </c>
      <c r="O297" s="16" t="s">
        <v>273</v>
      </c>
      <c r="P297" s="16" t="s">
        <v>185</v>
      </c>
      <c r="Q297" s="16" t="s">
        <v>113</v>
      </c>
      <c r="R297" s="16" t="s">
        <v>3144</v>
      </c>
    </row>
    <row r="298" spans="1:18" ht="15" customHeight="1" x14ac:dyDescent="0.2">
      <c r="A298" s="16">
        <v>297</v>
      </c>
      <c r="B298" s="16">
        <v>756</v>
      </c>
      <c r="C298" s="16" t="s">
        <v>1692</v>
      </c>
      <c r="D298" s="31">
        <v>68</v>
      </c>
      <c r="E298" s="33">
        <v>139</v>
      </c>
      <c r="F298" s="16">
        <f>(D298+E298)/2</f>
        <v>103.5</v>
      </c>
      <c r="G298" s="16">
        <v>3.1</v>
      </c>
      <c r="H298" s="16" t="s">
        <v>3241</v>
      </c>
      <c r="I298" s="16" t="s">
        <v>2831</v>
      </c>
      <c r="J298" s="16" t="s">
        <v>2914</v>
      </c>
      <c r="K298" s="16" t="s">
        <v>104</v>
      </c>
      <c r="L298" s="16">
        <v>1875</v>
      </c>
      <c r="M298" s="16">
        <v>145</v>
      </c>
      <c r="N298" s="16" t="s">
        <v>21</v>
      </c>
      <c r="O298" s="16" t="s">
        <v>273</v>
      </c>
      <c r="P298" s="16" t="s">
        <v>185</v>
      </c>
      <c r="Q298" s="16" t="s">
        <v>113</v>
      </c>
      <c r="R298" s="16" t="s">
        <v>3144</v>
      </c>
    </row>
    <row r="299" spans="1:18" ht="15" customHeight="1" x14ac:dyDescent="0.2">
      <c r="A299" s="16">
        <v>298</v>
      </c>
      <c r="B299" s="16">
        <v>417</v>
      </c>
      <c r="C299" s="16" t="s">
        <v>1459</v>
      </c>
      <c r="D299" s="31">
        <v>68</v>
      </c>
      <c r="E299" s="33">
        <v>139</v>
      </c>
      <c r="F299" s="16">
        <f>(D299+E299)/2</f>
        <v>103.5</v>
      </c>
      <c r="G299" s="16">
        <v>3.1</v>
      </c>
      <c r="H299" s="16" t="s">
        <v>3241</v>
      </c>
      <c r="I299" s="16" t="s">
        <v>2839</v>
      </c>
      <c r="J299" s="16" t="s">
        <v>2914</v>
      </c>
      <c r="K299" s="16" t="s">
        <v>104</v>
      </c>
      <c r="L299" s="16">
        <v>1875</v>
      </c>
      <c r="M299" s="16">
        <v>145</v>
      </c>
      <c r="N299" s="16" t="s">
        <v>21</v>
      </c>
      <c r="O299" s="16" t="s">
        <v>273</v>
      </c>
      <c r="P299" s="16" t="s">
        <v>185</v>
      </c>
      <c r="Q299" s="16" t="s">
        <v>113</v>
      </c>
      <c r="R299" s="16" t="s">
        <v>3144</v>
      </c>
    </row>
    <row r="300" spans="1:18" ht="15" customHeight="1" x14ac:dyDescent="0.2">
      <c r="A300" s="16">
        <v>299</v>
      </c>
      <c r="B300" s="16">
        <v>610</v>
      </c>
      <c r="C300" s="16" t="s">
        <v>1459</v>
      </c>
      <c r="D300" s="31">
        <v>68</v>
      </c>
      <c r="E300" s="33">
        <v>139</v>
      </c>
      <c r="F300" s="16">
        <f>(D300+E300)/2</f>
        <v>103.5</v>
      </c>
      <c r="G300" s="16">
        <v>3.1</v>
      </c>
      <c r="H300" s="16" t="s">
        <v>3241</v>
      </c>
      <c r="I300" s="16" t="s">
        <v>2914</v>
      </c>
      <c r="J300" s="16" t="s">
        <v>2914</v>
      </c>
      <c r="K300" s="16" t="s">
        <v>104</v>
      </c>
      <c r="L300" s="16">
        <v>1875</v>
      </c>
      <c r="M300" s="16">
        <v>145</v>
      </c>
      <c r="N300" s="16" t="s">
        <v>21</v>
      </c>
      <c r="O300" s="16" t="s">
        <v>273</v>
      </c>
      <c r="P300" s="16" t="s">
        <v>185</v>
      </c>
      <c r="Q300" s="16" t="s">
        <v>113</v>
      </c>
      <c r="R300" s="16" t="s">
        <v>3144</v>
      </c>
    </row>
    <row r="301" spans="1:18" ht="15" customHeight="1" x14ac:dyDescent="0.2">
      <c r="A301" s="16">
        <v>300</v>
      </c>
      <c r="B301" s="16">
        <v>58</v>
      </c>
      <c r="C301" s="16" t="s">
        <v>14</v>
      </c>
      <c r="D301" s="31">
        <v>80</v>
      </c>
      <c r="E301" s="33">
        <v>139</v>
      </c>
      <c r="F301" s="16">
        <f>(D301+E301)/2</f>
        <v>109.5</v>
      </c>
      <c r="G301" s="16">
        <v>3.7</v>
      </c>
      <c r="H301" s="16" t="s">
        <v>3177</v>
      </c>
      <c r="I301" s="16" t="s">
        <v>2864</v>
      </c>
      <c r="J301" s="16" t="s">
        <v>2853</v>
      </c>
      <c r="K301" s="16" t="s">
        <v>30</v>
      </c>
      <c r="L301" s="16">
        <v>1939</v>
      </c>
      <c r="M301" s="16">
        <v>81</v>
      </c>
      <c r="N301" s="16" t="s">
        <v>65</v>
      </c>
      <c r="O301" s="16" t="s">
        <v>22</v>
      </c>
      <c r="P301" s="16" t="s">
        <v>22</v>
      </c>
      <c r="Q301" s="16" t="s">
        <v>113</v>
      </c>
      <c r="R301" s="16" t="s">
        <v>3144</v>
      </c>
    </row>
    <row r="302" spans="1:18" ht="15" customHeight="1" x14ac:dyDescent="0.2">
      <c r="A302" s="16">
        <v>301</v>
      </c>
      <c r="B302" s="16">
        <v>604</v>
      </c>
      <c r="C302" s="16" t="s">
        <v>14</v>
      </c>
      <c r="D302" s="31">
        <v>80</v>
      </c>
      <c r="E302" s="33">
        <v>139</v>
      </c>
      <c r="F302" s="16">
        <f>(D302+E302)/2</f>
        <v>109.5</v>
      </c>
      <c r="G302" s="16">
        <v>3.7</v>
      </c>
      <c r="H302" s="16" t="s">
        <v>3177</v>
      </c>
      <c r="I302" s="16" t="s">
        <v>2946</v>
      </c>
      <c r="J302" s="16" t="s">
        <v>2853</v>
      </c>
      <c r="K302" s="16" t="s">
        <v>30</v>
      </c>
      <c r="L302" s="16">
        <v>1939</v>
      </c>
      <c r="M302" s="16">
        <v>81</v>
      </c>
      <c r="N302" s="16" t="s">
        <v>65</v>
      </c>
      <c r="O302" s="16" t="s">
        <v>22</v>
      </c>
      <c r="P302" s="16" t="s">
        <v>22</v>
      </c>
      <c r="Q302" s="16" t="s">
        <v>113</v>
      </c>
      <c r="R302" s="16" t="s">
        <v>3144</v>
      </c>
    </row>
    <row r="303" spans="1:18" ht="15" customHeight="1" x14ac:dyDescent="0.2">
      <c r="A303" s="16">
        <v>302</v>
      </c>
      <c r="B303" s="16">
        <v>81</v>
      </c>
      <c r="C303" s="16" t="s">
        <v>433</v>
      </c>
      <c r="D303" s="31">
        <v>85</v>
      </c>
      <c r="E303" s="33">
        <v>139</v>
      </c>
      <c r="F303" s="16">
        <f>(D303+E303)/2</f>
        <v>112</v>
      </c>
      <c r="G303" s="16">
        <v>3.9</v>
      </c>
      <c r="H303" s="16" t="s">
        <v>3280</v>
      </c>
      <c r="I303" s="16" t="s">
        <v>2828</v>
      </c>
      <c r="J303" s="16" t="s">
        <v>2853</v>
      </c>
      <c r="K303" s="16" t="s">
        <v>20</v>
      </c>
      <c r="L303" s="16">
        <v>2010</v>
      </c>
      <c r="M303" s="16">
        <v>10</v>
      </c>
      <c r="N303" s="16" t="s">
        <v>21</v>
      </c>
      <c r="O303" s="16" t="s">
        <v>230</v>
      </c>
      <c r="P303" s="16" t="s">
        <v>91</v>
      </c>
      <c r="Q303" s="16" t="s">
        <v>41</v>
      </c>
      <c r="R303" s="16" t="s">
        <v>439</v>
      </c>
    </row>
    <row r="304" spans="1:18" ht="15" customHeight="1" x14ac:dyDescent="0.2">
      <c r="A304" s="16">
        <v>303</v>
      </c>
      <c r="B304" s="16">
        <v>861</v>
      </c>
      <c r="C304" s="16" t="s">
        <v>433</v>
      </c>
      <c r="D304" s="31">
        <v>85</v>
      </c>
      <c r="E304" s="33">
        <v>139</v>
      </c>
      <c r="F304" s="16">
        <f>(D304+E304)/2</f>
        <v>112</v>
      </c>
      <c r="G304" s="16">
        <v>3.9</v>
      </c>
      <c r="H304" s="16" t="s">
        <v>3280</v>
      </c>
      <c r="I304" s="16" t="s">
        <v>2914</v>
      </c>
      <c r="J304" s="16" t="s">
        <v>2853</v>
      </c>
      <c r="K304" s="16" t="s">
        <v>20</v>
      </c>
      <c r="L304" s="16">
        <v>2010</v>
      </c>
      <c r="M304" s="16">
        <v>10</v>
      </c>
      <c r="N304" s="16" t="s">
        <v>21</v>
      </c>
      <c r="O304" s="16" t="s">
        <v>230</v>
      </c>
      <c r="P304" s="16" t="s">
        <v>91</v>
      </c>
      <c r="Q304" s="16" t="s">
        <v>41</v>
      </c>
      <c r="R304" s="16" t="s">
        <v>439</v>
      </c>
    </row>
    <row r="305" spans="1:18" ht="15" customHeight="1" x14ac:dyDescent="0.2">
      <c r="A305" s="16">
        <v>304</v>
      </c>
      <c r="B305" s="16">
        <v>22</v>
      </c>
      <c r="C305" s="16" t="s">
        <v>166</v>
      </c>
      <c r="D305" s="31">
        <v>86</v>
      </c>
      <c r="E305" s="33">
        <v>139</v>
      </c>
      <c r="F305" s="16">
        <f>(D305+E305)/2</f>
        <v>112.5</v>
      </c>
      <c r="G305" s="16">
        <v>3.8</v>
      </c>
      <c r="H305" s="16" t="s">
        <v>3281</v>
      </c>
      <c r="I305" s="16" t="s">
        <v>2861</v>
      </c>
      <c r="J305" s="16" t="s">
        <v>2876</v>
      </c>
      <c r="K305" s="16" t="s">
        <v>20</v>
      </c>
      <c r="L305" s="16">
        <v>1995</v>
      </c>
      <c r="M305" s="16">
        <v>25</v>
      </c>
      <c r="N305" s="16" t="s">
        <v>21</v>
      </c>
      <c r="O305" s="16" t="s">
        <v>172</v>
      </c>
      <c r="P305" s="16" t="s">
        <v>173</v>
      </c>
      <c r="Q305" s="16" t="s">
        <v>58</v>
      </c>
      <c r="R305" s="16" t="s">
        <v>3144</v>
      </c>
    </row>
    <row r="306" spans="1:18" ht="15" customHeight="1" x14ac:dyDescent="0.2">
      <c r="A306" s="16">
        <v>305</v>
      </c>
      <c r="B306" s="16">
        <v>253</v>
      </c>
      <c r="C306" s="16" t="s">
        <v>166</v>
      </c>
      <c r="D306" s="31">
        <v>86</v>
      </c>
      <c r="E306" s="33">
        <v>139</v>
      </c>
      <c r="F306" s="16">
        <f>(D306+E306)/2</f>
        <v>112.5</v>
      </c>
      <c r="G306" s="16">
        <v>3.8</v>
      </c>
      <c r="H306" s="16" t="s">
        <v>3281</v>
      </c>
      <c r="I306" s="16" t="s">
        <v>2839</v>
      </c>
      <c r="J306" s="16" t="s">
        <v>2876</v>
      </c>
      <c r="K306" s="16" t="s">
        <v>20</v>
      </c>
      <c r="L306" s="16">
        <v>1995</v>
      </c>
      <c r="M306" s="16">
        <v>25</v>
      </c>
      <c r="N306" s="16" t="s">
        <v>21</v>
      </c>
      <c r="O306" s="16" t="s">
        <v>172</v>
      </c>
      <c r="P306" s="16" t="s">
        <v>173</v>
      </c>
      <c r="Q306" s="16" t="s">
        <v>58</v>
      </c>
      <c r="R306" s="16" t="s">
        <v>3144</v>
      </c>
    </row>
    <row r="307" spans="1:18" ht="15" customHeight="1" x14ac:dyDescent="0.2">
      <c r="A307" s="16">
        <v>306</v>
      </c>
      <c r="B307" s="16">
        <v>546</v>
      </c>
      <c r="C307" s="16" t="s">
        <v>14</v>
      </c>
      <c r="D307" s="31">
        <v>94</v>
      </c>
      <c r="E307" s="33">
        <v>139</v>
      </c>
      <c r="F307" s="16">
        <f>(D307+E307)/2</f>
        <v>116.5</v>
      </c>
      <c r="G307" s="16">
        <v>3.6</v>
      </c>
      <c r="H307" s="16" t="s">
        <v>3282</v>
      </c>
      <c r="I307" s="16" t="s">
        <v>2826</v>
      </c>
      <c r="J307" s="16" t="s">
        <v>2828</v>
      </c>
      <c r="K307" s="16" t="s">
        <v>30</v>
      </c>
      <c r="L307" s="16">
        <v>1812</v>
      </c>
      <c r="M307" s="16">
        <v>208</v>
      </c>
      <c r="N307" s="16" t="s">
        <v>65</v>
      </c>
      <c r="O307" s="16" t="s">
        <v>283</v>
      </c>
      <c r="P307" s="16" t="s">
        <v>73</v>
      </c>
      <c r="Q307" s="16" t="s">
        <v>113</v>
      </c>
      <c r="R307" s="16" t="s">
        <v>3144</v>
      </c>
    </row>
    <row r="308" spans="1:18" ht="15" customHeight="1" x14ac:dyDescent="0.2">
      <c r="A308" s="16">
        <v>307</v>
      </c>
      <c r="B308" s="16">
        <v>40</v>
      </c>
      <c r="C308" s="16" t="s">
        <v>247</v>
      </c>
      <c r="D308" s="31">
        <v>74</v>
      </c>
      <c r="E308" s="33">
        <v>138</v>
      </c>
      <c r="F308" s="16">
        <f>(D308+E308)/2</f>
        <v>106</v>
      </c>
      <c r="G308" s="16">
        <v>3.5</v>
      </c>
      <c r="H308" s="16" t="s">
        <v>3283</v>
      </c>
      <c r="I308" s="16" t="s">
        <v>2826</v>
      </c>
      <c r="J308" s="16" t="s">
        <v>2828</v>
      </c>
      <c r="K308" s="16" t="s">
        <v>64</v>
      </c>
      <c r="L308" s="16">
        <v>1985</v>
      </c>
      <c r="M308" s="16">
        <v>35</v>
      </c>
      <c r="N308" s="16" t="s">
        <v>21</v>
      </c>
      <c r="O308" s="16" t="s">
        <v>155</v>
      </c>
      <c r="P308" s="16" t="s">
        <v>156</v>
      </c>
      <c r="Q308" s="16" t="s">
        <v>41</v>
      </c>
      <c r="R308" s="16" t="s">
        <v>3144</v>
      </c>
    </row>
    <row r="309" spans="1:18" ht="15" customHeight="1" x14ac:dyDescent="0.2">
      <c r="A309" s="16">
        <v>308</v>
      </c>
      <c r="B309" s="16">
        <v>288</v>
      </c>
      <c r="C309" s="16" t="s">
        <v>1174</v>
      </c>
      <c r="D309" s="31">
        <v>91</v>
      </c>
      <c r="E309" s="33">
        <v>138</v>
      </c>
      <c r="F309" s="16">
        <f>(D309+E309)/2</f>
        <v>114.5</v>
      </c>
      <c r="G309" s="16">
        <v>4.7</v>
      </c>
      <c r="H309" s="16" t="s">
        <v>3284</v>
      </c>
      <c r="I309" s="16" t="s">
        <v>2826</v>
      </c>
      <c r="J309" s="16" t="s">
        <v>2868</v>
      </c>
      <c r="K309" s="16" t="s">
        <v>64</v>
      </c>
      <c r="L309" s="16">
        <v>1992</v>
      </c>
      <c r="M309" s="16">
        <v>28</v>
      </c>
      <c r="N309" s="16" t="s">
        <v>21</v>
      </c>
      <c r="O309" s="16" t="s">
        <v>79</v>
      </c>
      <c r="P309" s="16" t="s">
        <v>40</v>
      </c>
      <c r="Q309" s="16" t="s">
        <v>23</v>
      </c>
      <c r="R309" s="16" t="s">
        <v>3144</v>
      </c>
    </row>
    <row r="310" spans="1:18" ht="15" customHeight="1" x14ac:dyDescent="0.2">
      <c r="A310" s="16">
        <v>309</v>
      </c>
      <c r="B310" s="16">
        <v>16</v>
      </c>
      <c r="C310" s="16" t="s">
        <v>134</v>
      </c>
      <c r="D310" s="31">
        <v>67</v>
      </c>
      <c r="E310" s="33">
        <v>137</v>
      </c>
      <c r="F310" s="16">
        <f>(D310+E310)/2</f>
        <v>102</v>
      </c>
      <c r="G310" s="16">
        <v>3.9</v>
      </c>
      <c r="H310" s="16" t="s">
        <v>3285</v>
      </c>
      <c r="I310" s="16" t="s">
        <v>2828</v>
      </c>
      <c r="J310" s="16" t="s">
        <v>2864</v>
      </c>
      <c r="K310" s="16" t="s">
        <v>56</v>
      </c>
      <c r="L310" s="16">
        <v>2011</v>
      </c>
      <c r="M310" s="16">
        <v>9</v>
      </c>
      <c r="N310" s="16" t="s">
        <v>65</v>
      </c>
      <c r="O310" s="16" t="s">
        <v>124</v>
      </c>
      <c r="P310" s="16" t="s">
        <v>124</v>
      </c>
      <c r="Q310" s="16" t="s">
        <v>138</v>
      </c>
      <c r="R310" s="16" t="s">
        <v>139</v>
      </c>
    </row>
    <row r="311" spans="1:18" ht="15" customHeight="1" x14ac:dyDescent="0.2">
      <c r="A311" s="16">
        <v>310</v>
      </c>
      <c r="B311" s="16">
        <v>758</v>
      </c>
      <c r="C311" s="16" t="s">
        <v>247</v>
      </c>
      <c r="D311" s="31">
        <v>74</v>
      </c>
      <c r="E311" s="33">
        <v>137</v>
      </c>
      <c r="F311" s="16">
        <f>(D311+E311)/2</f>
        <v>105.5</v>
      </c>
      <c r="G311" s="16">
        <v>3.7</v>
      </c>
      <c r="H311" s="16" t="s">
        <v>3286</v>
      </c>
      <c r="I311" s="16" t="s">
        <v>2914</v>
      </c>
      <c r="J311" s="16" t="s">
        <v>2882</v>
      </c>
      <c r="K311" s="16" t="s">
        <v>104</v>
      </c>
      <c r="L311" s="16">
        <v>-1</v>
      </c>
      <c r="M311" s="16" t="s">
        <v>3144</v>
      </c>
      <c r="N311" s="16" t="s">
        <v>65</v>
      </c>
      <c r="O311" s="16" t="s">
        <v>22</v>
      </c>
      <c r="P311" s="16" t="s">
        <v>22</v>
      </c>
      <c r="Q311" s="16" t="s">
        <v>34</v>
      </c>
      <c r="R311" s="16" t="s">
        <v>3144</v>
      </c>
    </row>
    <row r="312" spans="1:18" ht="15" customHeight="1" x14ac:dyDescent="0.2">
      <c r="A312" s="16">
        <v>311</v>
      </c>
      <c r="B312" s="16">
        <v>38</v>
      </c>
      <c r="C312" s="16" t="s">
        <v>14</v>
      </c>
      <c r="D312" s="31">
        <v>83</v>
      </c>
      <c r="E312" s="33">
        <v>137</v>
      </c>
      <c r="F312" s="16">
        <f>(D312+E312)/2</f>
        <v>110</v>
      </c>
      <c r="G312" s="16">
        <v>4.7</v>
      </c>
      <c r="H312" s="16" t="s">
        <v>3287</v>
      </c>
      <c r="I312" s="16" t="s">
        <v>3003</v>
      </c>
      <c r="J312" s="16" t="s">
        <v>2864</v>
      </c>
      <c r="K312" s="16" t="s">
        <v>64</v>
      </c>
      <c r="L312" s="16">
        <v>2010</v>
      </c>
      <c r="M312" s="16">
        <v>10</v>
      </c>
      <c r="N312" s="16" t="s">
        <v>21</v>
      </c>
      <c r="O312" s="16" t="s">
        <v>22</v>
      </c>
      <c r="P312" s="16" t="s">
        <v>22</v>
      </c>
      <c r="Q312" s="16" t="s">
        <v>41</v>
      </c>
      <c r="R312" s="16" t="s">
        <v>3144</v>
      </c>
    </row>
    <row r="313" spans="1:18" ht="15" customHeight="1" x14ac:dyDescent="0.2">
      <c r="A313" s="16">
        <v>312</v>
      </c>
      <c r="B313" s="16">
        <v>86</v>
      </c>
      <c r="C313" s="16" t="s">
        <v>14</v>
      </c>
      <c r="D313" s="31">
        <v>83</v>
      </c>
      <c r="E313" s="33">
        <v>137</v>
      </c>
      <c r="F313" s="16">
        <f>(D313+E313)/2</f>
        <v>110</v>
      </c>
      <c r="G313" s="16">
        <v>3.3</v>
      </c>
      <c r="H313" s="16" t="s">
        <v>3244</v>
      </c>
      <c r="I313" s="16" t="s">
        <v>2905</v>
      </c>
      <c r="J313" s="16" t="s">
        <v>2853</v>
      </c>
      <c r="K313" s="16" t="s">
        <v>46</v>
      </c>
      <c r="L313" s="16">
        <v>2017</v>
      </c>
      <c r="M313" s="16">
        <v>3</v>
      </c>
      <c r="N313" s="16" t="s">
        <v>21</v>
      </c>
      <c r="O313" s="16" t="s">
        <v>22</v>
      </c>
      <c r="P313" s="16" t="s">
        <v>22</v>
      </c>
      <c r="Q313" s="16" t="s">
        <v>67</v>
      </c>
      <c r="R313" s="16" t="s">
        <v>3144</v>
      </c>
    </row>
    <row r="314" spans="1:18" ht="15" customHeight="1" x14ac:dyDescent="0.2">
      <c r="A314" s="16">
        <v>313</v>
      </c>
      <c r="B314" s="16">
        <v>705</v>
      </c>
      <c r="C314" s="16" t="s">
        <v>2101</v>
      </c>
      <c r="D314" s="31">
        <v>86</v>
      </c>
      <c r="E314" s="33">
        <v>137</v>
      </c>
      <c r="F314" s="16">
        <f>(D314+E314)/2</f>
        <v>111.5</v>
      </c>
      <c r="G314" s="16">
        <v>3.6</v>
      </c>
      <c r="H314" s="16" t="s">
        <v>3288</v>
      </c>
      <c r="I314" s="16" t="s">
        <v>2853</v>
      </c>
      <c r="J314" s="16" t="s">
        <v>2914</v>
      </c>
      <c r="K314" s="16" t="s">
        <v>30</v>
      </c>
      <c r="L314" s="16">
        <v>2017</v>
      </c>
      <c r="M314" s="16">
        <v>3</v>
      </c>
      <c r="N314" s="16" t="s">
        <v>65</v>
      </c>
      <c r="O314" s="16" t="s">
        <v>124</v>
      </c>
      <c r="P314" s="16" t="s">
        <v>124</v>
      </c>
      <c r="Q314" s="16" t="s">
        <v>34</v>
      </c>
      <c r="R314" s="16" t="s">
        <v>2106</v>
      </c>
    </row>
    <row r="315" spans="1:18" ht="15" customHeight="1" x14ac:dyDescent="0.2">
      <c r="A315" s="16">
        <v>314</v>
      </c>
      <c r="B315" s="16">
        <v>949</v>
      </c>
      <c r="C315" s="16" t="s">
        <v>2101</v>
      </c>
      <c r="D315" s="31">
        <v>86</v>
      </c>
      <c r="E315" s="33">
        <v>137</v>
      </c>
      <c r="F315" s="16">
        <f>(D315+E315)/2</f>
        <v>111.5</v>
      </c>
      <c r="G315" s="16">
        <v>3.6</v>
      </c>
      <c r="H315" s="16" t="s">
        <v>3288</v>
      </c>
      <c r="I315" s="16" t="s">
        <v>2864</v>
      </c>
      <c r="J315" s="16" t="s">
        <v>2914</v>
      </c>
      <c r="K315" s="16" t="s">
        <v>30</v>
      </c>
      <c r="L315" s="16">
        <v>2017</v>
      </c>
      <c r="M315" s="16">
        <v>3</v>
      </c>
      <c r="N315" s="16" t="s">
        <v>65</v>
      </c>
      <c r="O315" s="16" t="s">
        <v>124</v>
      </c>
      <c r="P315" s="16" t="s">
        <v>124</v>
      </c>
      <c r="Q315" s="16" t="s">
        <v>34</v>
      </c>
      <c r="R315" s="16" t="s">
        <v>2106</v>
      </c>
    </row>
    <row r="316" spans="1:18" ht="15" customHeight="1" x14ac:dyDescent="0.2">
      <c r="A316" s="16">
        <v>315</v>
      </c>
      <c r="B316" s="16">
        <v>167</v>
      </c>
      <c r="C316" s="16" t="s">
        <v>781</v>
      </c>
      <c r="D316" s="31">
        <v>71</v>
      </c>
      <c r="E316" s="33">
        <v>136</v>
      </c>
      <c r="F316" s="16">
        <f>(D316+E316)/2</f>
        <v>103.5</v>
      </c>
      <c r="G316" s="16">
        <v>4.3</v>
      </c>
      <c r="H316" s="16" t="s">
        <v>3289</v>
      </c>
      <c r="I316" s="16" t="s">
        <v>2934</v>
      </c>
      <c r="J316" s="16" t="s">
        <v>2826</v>
      </c>
      <c r="K316" s="16" t="s">
        <v>56</v>
      </c>
      <c r="L316" s="16">
        <v>2013</v>
      </c>
      <c r="M316" s="16">
        <v>7</v>
      </c>
      <c r="N316" s="16" t="s">
        <v>21</v>
      </c>
      <c r="O316" s="16" t="s">
        <v>66</v>
      </c>
      <c r="P316" s="16" t="s">
        <v>66</v>
      </c>
      <c r="Q316" s="16" t="s">
        <v>58</v>
      </c>
      <c r="R316" s="16" t="s">
        <v>785</v>
      </c>
    </row>
    <row r="317" spans="1:18" ht="15" customHeight="1" x14ac:dyDescent="0.2">
      <c r="A317" s="16">
        <v>316</v>
      </c>
      <c r="B317" s="16">
        <v>174</v>
      </c>
      <c r="C317" s="16" t="s">
        <v>808</v>
      </c>
      <c r="D317" s="31">
        <v>77</v>
      </c>
      <c r="E317" s="33">
        <v>136</v>
      </c>
      <c r="F317" s="16">
        <f>(D317+E317)/2</f>
        <v>106.5</v>
      </c>
      <c r="G317" s="16">
        <v>3.8</v>
      </c>
      <c r="H317" s="16" t="s">
        <v>3290</v>
      </c>
      <c r="I317" s="16" t="s">
        <v>2824</v>
      </c>
      <c r="J317" s="16" t="s">
        <v>2844</v>
      </c>
      <c r="K317" s="16" t="s">
        <v>104</v>
      </c>
      <c r="L317" s="16">
        <v>1945</v>
      </c>
      <c r="M317" s="16">
        <v>75</v>
      </c>
      <c r="N317" s="16" t="s">
        <v>154</v>
      </c>
      <c r="O317" s="16" t="s">
        <v>155</v>
      </c>
      <c r="P317" s="16" t="s">
        <v>156</v>
      </c>
      <c r="Q317" s="16" t="s">
        <v>203</v>
      </c>
      <c r="R317" s="16" t="s">
        <v>3144</v>
      </c>
    </row>
    <row r="318" spans="1:18" ht="15" customHeight="1" x14ac:dyDescent="0.2">
      <c r="A318" s="16">
        <v>317</v>
      </c>
      <c r="B318" s="16">
        <v>818</v>
      </c>
      <c r="C318" s="16" t="s">
        <v>2255</v>
      </c>
      <c r="D318" s="31">
        <v>79</v>
      </c>
      <c r="E318" s="33">
        <v>136</v>
      </c>
      <c r="F318" s="16">
        <f>(D318+E318)/2</f>
        <v>107.5</v>
      </c>
      <c r="G318" s="16">
        <v>3.3</v>
      </c>
      <c r="H318" s="16" t="s">
        <v>3291</v>
      </c>
      <c r="I318" s="16" t="s">
        <v>2861</v>
      </c>
      <c r="J318" s="16" t="s">
        <v>2850</v>
      </c>
      <c r="K318" s="16" t="s">
        <v>46</v>
      </c>
      <c r="L318" s="16">
        <v>1889</v>
      </c>
      <c r="M318" s="16">
        <v>131</v>
      </c>
      <c r="N318" s="16" t="s">
        <v>21</v>
      </c>
      <c r="O318" s="16" t="s">
        <v>32</v>
      </c>
      <c r="P318" s="16" t="s">
        <v>33</v>
      </c>
      <c r="Q318" s="16" t="s">
        <v>50</v>
      </c>
      <c r="R318" s="16" t="s">
        <v>2260</v>
      </c>
    </row>
    <row r="319" spans="1:18" ht="15" customHeight="1" x14ac:dyDescent="0.2">
      <c r="A319" s="16">
        <v>318</v>
      </c>
      <c r="B319" s="16">
        <v>382</v>
      </c>
      <c r="C319" s="16" t="s">
        <v>241</v>
      </c>
      <c r="D319" s="31">
        <v>84</v>
      </c>
      <c r="E319" s="33">
        <v>136</v>
      </c>
      <c r="F319" s="16">
        <f>(D319+E319)/2</f>
        <v>110</v>
      </c>
      <c r="G319" s="16">
        <v>2.2000000000000002</v>
      </c>
      <c r="H319" s="16" t="s">
        <v>3292</v>
      </c>
      <c r="I319" s="16" t="s">
        <v>2831</v>
      </c>
      <c r="J319" s="16" t="s">
        <v>2882</v>
      </c>
      <c r="K319" s="16" t="s">
        <v>20</v>
      </c>
      <c r="L319" s="16">
        <v>1993</v>
      </c>
      <c r="M319" s="16">
        <v>27</v>
      </c>
      <c r="N319" s="16" t="s">
        <v>131</v>
      </c>
      <c r="O319" s="16" t="s">
        <v>57</v>
      </c>
      <c r="P319" s="16" t="s">
        <v>40</v>
      </c>
      <c r="Q319" s="16" t="s">
        <v>23</v>
      </c>
      <c r="R319" s="16" t="s">
        <v>1389</v>
      </c>
    </row>
    <row r="320" spans="1:18" ht="15" customHeight="1" x14ac:dyDescent="0.2">
      <c r="A320" s="16">
        <v>319</v>
      </c>
      <c r="B320" s="16">
        <v>411</v>
      </c>
      <c r="C320" s="16" t="s">
        <v>1452</v>
      </c>
      <c r="D320" s="31">
        <v>67</v>
      </c>
      <c r="E320" s="33">
        <v>135</v>
      </c>
      <c r="F320" s="16">
        <f>(D320+E320)/2</f>
        <v>101</v>
      </c>
      <c r="G320" s="16">
        <v>3.6</v>
      </c>
      <c r="H320" s="16" t="s">
        <v>3186</v>
      </c>
      <c r="I320" s="16" t="s">
        <v>2826</v>
      </c>
      <c r="J320" s="16" t="s">
        <v>2864</v>
      </c>
      <c r="K320" s="16" t="s">
        <v>104</v>
      </c>
      <c r="L320" s="16">
        <v>1851</v>
      </c>
      <c r="M320" s="16">
        <v>169</v>
      </c>
      <c r="N320" s="16" t="s">
        <v>21</v>
      </c>
      <c r="O320" s="16" t="s">
        <v>155</v>
      </c>
      <c r="P320" s="16" t="s">
        <v>156</v>
      </c>
      <c r="Q320" s="16" t="s">
        <v>113</v>
      </c>
      <c r="R320" s="16" t="s">
        <v>3144</v>
      </c>
    </row>
    <row r="321" spans="1:18" ht="15" customHeight="1" x14ac:dyDescent="0.2">
      <c r="A321" s="16">
        <v>320</v>
      </c>
      <c r="B321" s="16">
        <v>602</v>
      </c>
      <c r="C321" s="16" t="s">
        <v>1452</v>
      </c>
      <c r="D321" s="31">
        <v>67</v>
      </c>
      <c r="E321" s="33">
        <v>135</v>
      </c>
      <c r="F321" s="16">
        <f>(D321+E321)/2</f>
        <v>101</v>
      </c>
      <c r="G321" s="16">
        <v>3.6</v>
      </c>
      <c r="H321" s="16" t="s">
        <v>3186</v>
      </c>
      <c r="I321" s="16" t="s">
        <v>2826</v>
      </c>
      <c r="J321" s="16" t="s">
        <v>2864</v>
      </c>
      <c r="K321" s="16" t="s">
        <v>104</v>
      </c>
      <c r="L321" s="16">
        <v>1851</v>
      </c>
      <c r="M321" s="16">
        <v>169</v>
      </c>
      <c r="N321" s="16" t="s">
        <v>21</v>
      </c>
      <c r="O321" s="16" t="s">
        <v>155</v>
      </c>
      <c r="P321" s="16" t="s">
        <v>156</v>
      </c>
      <c r="Q321" s="16" t="s">
        <v>113</v>
      </c>
      <c r="R321" s="16" t="s">
        <v>3144</v>
      </c>
    </row>
    <row r="322" spans="1:18" ht="15" customHeight="1" x14ac:dyDescent="0.2">
      <c r="A322" s="16">
        <v>321</v>
      </c>
      <c r="B322" s="16">
        <v>827</v>
      </c>
      <c r="C322" s="16" t="s">
        <v>2284</v>
      </c>
      <c r="D322" s="31">
        <v>71</v>
      </c>
      <c r="E322" s="33">
        <v>135</v>
      </c>
      <c r="F322" s="16">
        <f>(D322+E322)/2</f>
        <v>103</v>
      </c>
      <c r="G322" s="16">
        <v>2.7</v>
      </c>
      <c r="H322" s="16" t="s">
        <v>3293</v>
      </c>
      <c r="I322" s="16" t="s">
        <v>2853</v>
      </c>
      <c r="J322" s="16" t="s">
        <v>2826</v>
      </c>
      <c r="K322" s="16" t="s">
        <v>263</v>
      </c>
      <c r="L322" s="16">
        <v>2011</v>
      </c>
      <c r="M322" s="16">
        <v>9</v>
      </c>
      <c r="N322" s="16" t="s">
        <v>21</v>
      </c>
      <c r="O322" s="16" t="s">
        <v>145</v>
      </c>
      <c r="P322" s="16" t="s">
        <v>91</v>
      </c>
      <c r="Q322" s="16" t="s">
        <v>58</v>
      </c>
      <c r="R322" s="16" t="s">
        <v>3144</v>
      </c>
    </row>
    <row r="323" spans="1:18" ht="15" customHeight="1" x14ac:dyDescent="0.2">
      <c r="A323" s="16">
        <v>322</v>
      </c>
      <c r="B323" s="16">
        <v>36</v>
      </c>
      <c r="C323" s="16" t="s">
        <v>226</v>
      </c>
      <c r="D323" s="31">
        <v>77</v>
      </c>
      <c r="E323" s="33">
        <v>135</v>
      </c>
      <c r="F323" s="16">
        <f>(D323+E323)/2</f>
        <v>106</v>
      </c>
      <c r="G323" s="16">
        <v>4.2</v>
      </c>
      <c r="H323" s="16" t="s">
        <v>3294</v>
      </c>
      <c r="I323" s="16" t="s">
        <v>2828</v>
      </c>
      <c r="J323" s="16" t="s">
        <v>2837</v>
      </c>
      <c r="K323" s="16" t="s">
        <v>64</v>
      </c>
      <c r="L323" s="16">
        <v>2008</v>
      </c>
      <c r="M323" s="16">
        <v>12</v>
      </c>
      <c r="N323" s="16" t="s">
        <v>21</v>
      </c>
      <c r="O323" s="16" t="s">
        <v>230</v>
      </c>
      <c r="P323" s="16" t="s">
        <v>91</v>
      </c>
      <c r="Q323" s="16" t="s">
        <v>58</v>
      </c>
      <c r="R323" s="16" t="s">
        <v>3144</v>
      </c>
    </row>
    <row r="324" spans="1:18" ht="15" customHeight="1" x14ac:dyDescent="0.2">
      <c r="A324" s="16">
        <v>323</v>
      </c>
      <c r="B324" s="16">
        <v>139</v>
      </c>
      <c r="C324" s="16" t="s">
        <v>14</v>
      </c>
      <c r="D324" s="31">
        <v>80</v>
      </c>
      <c r="E324" s="33">
        <v>135</v>
      </c>
      <c r="F324" s="16">
        <f>(D324+E324)/2</f>
        <v>107.5</v>
      </c>
      <c r="G324" s="16">
        <v>3.5</v>
      </c>
      <c r="H324" s="16" t="s">
        <v>3295</v>
      </c>
      <c r="I324" s="16" t="s">
        <v>2828</v>
      </c>
      <c r="J324" s="16" t="s">
        <v>2868</v>
      </c>
      <c r="K324" s="16" t="s">
        <v>46</v>
      </c>
      <c r="L324" s="16">
        <v>1878</v>
      </c>
      <c r="M324" s="16">
        <v>142</v>
      </c>
      <c r="N324" s="16" t="s">
        <v>65</v>
      </c>
      <c r="O324" s="16" t="s">
        <v>680</v>
      </c>
      <c r="P324" s="16" t="s">
        <v>133</v>
      </c>
      <c r="Q324" s="16" t="s">
        <v>50</v>
      </c>
      <c r="R324" s="16" t="s">
        <v>3144</v>
      </c>
    </row>
    <row r="325" spans="1:18" ht="15" customHeight="1" x14ac:dyDescent="0.2">
      <c r="A325" s="16">
        <v>324</v>
      </c>
      <c r="B325" s="16">
        <v>328</v>
      </c>
      <c r="C325" s="16" t="s">
        <v>14</v>
      </c>
      <c r="D325" s="31">
        <v>83</v>
      </c>
      <c r="E325" s="33">
        <v>135</v>
      </c>
      <c r="F325" s="16">
        <f>(D325+E325)/2</f>
        <v>109</v>
      </c>
      <c r="G325" s="16">
        <v>4</v>
      </c>
      <c r="H325" s="16" t="s">
        <v>3296</v>
      </c>
      <c r="I325" s="16" t="s">
        <v>2826</v>
      </c>
      <c r="J325" s="16" t="s">
        <v>2826</v>
      </c>
      <c r="K325" s="16" t="s">
        <v>263</v>
      </c>
      <c r="L325" s="16">
        <v>-1</v>
      </c>
      <c r="M325" s="16" t="s">
        <v>3144</v>
      </c>
      <c r="N325" s="16" t="s">
        <v>21</v>
      </c>
      <c r="O325" s="16" t="s">
        <v>230</v>
      </c>
      <c r="P325" s="16" t="s">
        <v>91</v>
      </c>
      <c r="Q325" s="16" t="s">
        <v>264</v>
      </c>
      <c r="R325" s="16" t="s">
        <v>3144</v>
      </c>
    </row>
    <row r="326" spans="1:18" ht="15" customHeight="1" x14ac:dyDescent="0.2">
      <c r="A326" s="16">
        <v>325</v>
      </c>
      <c r="B326" s="16">
        <v>741</v>
      </c>
      <c r="C326" s="16" t="s">
        <v>2157</v>
      </c>
      <c r="D326" s="31">
        <v>100</v>
      </c>
      <c r="E326" s="33">
        <v>135</v>
      </c>
      <c r="F326" s="16">
        <f>(D326+E326)/2</f>
        <v>117.5</v>
      </c>
      <c r="G326" s="16" t="s">
        <v>3144</v>
      </c>
      <c r="H326" s="16" t="s">
        <v>1439</v>
      </c>
      <c r="I326" s="16" t="s">
        <v>2826</v>
      </c>
      <c r="J326" s="16"/>
      <c r="K326" s="16" t="s">
        <v>3144</v>
      </c>
      <c r="L326" s="16">
        <v>-1</v>
      </c>
      <c r="M326" s="16" t="s">
        <v>3144</v>
      </c>
      <c r="N326" s="16" t="s">
        <v>3144</v>
      </c>
      <c r="O326" s="16" t="s">
        <v>3144</v>
      </c>
      <c r="P326" s="16" t="s">
        <v>3144</v>
      </c>
      <c r="Q326" s="16" t="s">
        <v>3144</v>
      </c>
      <c r="R326" s="16" t="s">
        <v>3144</v>
      </c>
    </row>
    <row r="327" spans="1:18" ht="15" customHeight="1" x14ac:dyDescent="0.2">
      <c r="A327" s="16">
        <v>326</v>
      </c>
      <c r="B327" s="16">
        <v>458</v>
      </c>
      <c r="C327" s="16" t="s">
        <v>1546</v>
      </c>
      <c r="D327" s="31">
        <v>65</v>
      </c>
      <c r="E327" s="33">
        <v>134</v>
      </c>
      <c r="F327" s="16">
        <f>(D327+E327)/2</f>
        <v>99.5</v>
      </c>
      <c r="G327" s="16">
        <v>3.1</v>
      </c>
      <c r="H327" s="16" t="s">
        <v>3241</v>
      </c>
      <c r="I327" s="16" t="s">
        <v>2826</v>
      </c>
      <c r="J327" s="16" t="s">
        <v>2914</v>
      </c>
      <c r="K327" s="16" t="s">
        <v>104</v>
      </c>
      <c r="L327" s="16">
        <v>1875</v>
      </c>
      <c r="M327" s="16">
        <v>145</v>
      </c>
      <c r="N327" s="16" t="s">
        <v>21</v>
      </c>
      <c r="O327" s="16" t="s">
        <v>273</v>
      </c>
      <c r="P327" s="16" t="s">
        <v>185</v>
      </c>
      <c r="Q327" s="16" t="s">
        <v>113</v>
      </c>
      <c r="R327" s="16" t="s">
        <v>3144</v>
      </c>
    </row>
    <row r="328" spans="1:18" ht="15" customHeight="1" x14ac:dyDescent="0.2">
      <c r="A328" s="16">
        <v>327</v>
      </c>
      <c r="B328" s="16">
        <v>683</v>
      </c>
      <c r="C328" s="16" t="s">
        <v>1546</v>
      </c>
      <c r="D328" s="31">
        <v>65</v>
      </c>
      <c r="E328" s="33">
        <v>134</v>
      </c>
      <c r="F328" s="16">
        <f>(D328+E328)/2</f>
        <v>99.5</v>
      </c>
      <c r="G328" s="16">
        <v>3.1</v>
      </c>
      <c r="H328" s="16" t="s">
        <v>3241</v>
      </c>
      <c r="I328" s="16" t="s">
        <v>2826</v>
      </c>
      <c r="J328" s="16" t="s">
        <v>2914</v>
      </c>
      <c r="K328" s="16" t="s">
        <v>104</v>
      </c>
      <c r="L328" s="16">
        <v>1875</v>
      </c>
      <c r="M328" s="16">
        <v>145</v>
      </c>
      <c r="N328" s="16" t="s">
        <v>21</v>
      </c>
      <c r="O328" s="16" t="s">
        <v>273</v>
      </c>
      <c r="P328" s="16" t="s">
        <v>185</v>
      </c>
      <c r="Q328" s="16" t="s">
        <v>113</v>
      </c>
      <c r="R328" s="16" t="s">
        <v>3144</v>
      </c>
    </row>
    <row r="329" spans="1:18" ht="15" customHeight="1" x14ac:dyDescent="0.2">
      <c r="A329" s="16">
        <v>328</v>
      </c>
      <c r="B329" s="16">
        <v>926</v>
      </c>
      <c r="C329" s="16" t="s">
        <v>1546</v>
      </c>
      <c r="D329" s="31">
        <v>65</v>
      </c>
      <c r="E329" s="33">
        <v>134</v>
      </c>
      <c r="F329" s="16">
        <f>(D329+E329)/2</f>
        <v>99.5</v>
      </c>
      <c r="G329" s="16">
        <v>3.1</v>
      </c>
      <c r="H329" s="16" t="s">
        <v>3241</v>
      </c>
      <c r="I329" s="16" t="s">
        <v>2828</v>
      </c>
      <c r="J329" s="16" t="s">
        <v>2914</v>
      </c>
      <c r="K329" s="16" t="s">
        <v>104</v>
      </c>
      <c r="L329" s="16">
        <v>1875</v>
      </c>
      <c r="M329" s="16">
        <v>145</v>
      </c>
      <c r="N329" s="16" t="s">
        <v>21</v>
      </c>
      <c r="O329" s="16" t="s">
        <v>273</v>
      </c>
      <c r="P329" s="16" t="s">
        <v>185</v>
      </c>
      <c r="Q329" s="16" t="s">
        <v>113</v>
      </c>
      <c r="R329" s="16" t="s">
        <v>3144</v>
      </c>
    </row>
    <row r="330" spans="1:18" ht="15" customHeight="1" x14ac:dyDescent="0.2">
      <c r="A330" s="16">
        <v>329</v>
      </c>
      <c r="B330" s="16">
        <v>362</v>
      </c>
      <c r="C330" s="16" t="s">
        <v>1340</v>
      </c>
      <c r="D330" s="31">
        <v>71</v>
      </c>
      <c r="E330" s="33">
        <v>134</v>
      </c>
      <c r="F330" s="16">
        <f>(D330+E330)/2</f>
        <v>102.5</v>
      </c>
      <c r="G330" s="16">
        <v>3.7</v>
      </c>
      <c r="H330" s="16" t="s">
        <v>3184</v>
      </c>
      <c r="I330" s="16" t="s">
        <v>2828</v>
      </c>
      <c r="J330" s="16" t="s">
        <v>3061</v>
      </c>
      <c r="K330" s="16" t="s">
        <v>30</v>
      </c>
      <c r="L330" s="16">
        <v>1781</v>
      </c>
      <c r="M330" s="16">
        <v>239</v>
      </c>
      <c r="N330" s="16" t="s">
        <v>65</v>
      </c>
      <c r="O330" s="16" t="s">
        <v>124</v>
      </c>
      <c r="P330" s="16" t="s">
        <v>124</v>
      </c>
      <c r="Q330" s="16" t="s">
        <v>113</v>
      </c>
      <c r="R330" s="16" t="s">
        <v>125</v>
      </c>
    </row>
    <row r="331" spans="1:18" ht="15" customHeight="1" x14ac:dyDescent="0.2">
      <c r="A331" s="16">
        <v>330</v>
      </c>
      <c r="B331" s="16">
        <v>104</v>
      </c>
      <c r="C331" s="16" t="s">
        <v>521</v>
      </c>
      <c r="D331" s="31">
        <v>79</v>
      </c>
      <c r="E331" s="33">
        <v>134</v>
      </c>
      <c r="F331" s="16">
        <f>(D331+E331)/2</f>
        <v>106.5</v>
      </c>
      <c r="G331" s="16">
        <v>4.7</v>
      </c>
      <c r="H331" s="16" t="s">
        <v>3297</v>
      </c>
      <c r="I331" s="16" t="s">
        <v>2826</v>
      </c>
      <c r="J331" s="16" t="s">
        <v>2853</v>
      </c>
      <c r="K331" s="16" t="s">
        <v>56</v>
      </c>
      <c r="L331" s="16">
        <v>2003</v>
      </c>
      <c r="M331" s="16">
        <v>17</v>
      </c>
      <c r="N331" s="16" t="s">
        <v>21</v>
      </c>
      <c r="O331" s="16" t="s">
        <v>230</v>
      </c>
      <c r="P331" s="16" t="s">
        <v>91</v>
      </c>
      <c r="Q331" s="16" t="s">
        <v>179</v>
      </c>
      <c r="R331" s="16" t="s">
        <v>3144</v>
      </c>
    </row>
    <row r="332" spans="1:18" ht="15" customHeight="1" x14ac:dyDescent="0.2">
      <c r="A332" s="16">
        <v>331</v>
      </c>
      <c r="B332" s="16">
        <v>572</v>
      </c>
      <c r="C332" s="16" t="s">
        <v>14</v>
      </c>
      <c r="D332" s="31">
        <v>80</v>
      </c>
      <c r="E332" s="33">
        <v>134</v>
      </c>
      <c r="F332" s="16">
        <f>(D332+E332)/2</f>
        <v>107</v>
      </c>
      <c r="G332" s="16">
        <v>4.7</v>
      </c>
      <c r="H332" s="16" t="s">
        <v>3287</v>
      </c>
      <c r="I332" s="16" t="s">
        <v>2839</v>
      </c>
      <c r="J332" s="16" t="s">
        <v>2864</v>
      </c>
      <c r="K332" s="16" t="s">
        <v>64</v>
      </c>
      <c r="L332" s="16">
        <v>2010</v>
      </c>
      <c r="M332" s="16">
        <v>10</v>
      </c>
      <c r="N332" s="16" t="s">
        <v>21</v>
      </c>
      <c r="O332" s="16" t="s">
        <v>22</v>
      </c>
      <c r="P332" s="16" t="s">
        <v>22</v>
      </c>
      <c r="Q332" s="16" t="s">
        <v>41</v>
      </c>
      <c r="R332" s="16" t="s">
        <v>3144</v>
      </c>
    </row>
    <row r="333" spans="1:18" ht="15" customHeight="1" x14ac:dyDescent="0.2">
      <c r="A333" s="16">
        <v>332</v>
      </c>
      <c r="B333" s="16">
        <v>498</v>
      </c>
      <c r="C333" s="16" t="s">
        <v>1683</v>
      </c>
      <c r="D333" s="31">
        <v>81</v>
      </c>
      <c r="E333" s="33">
        <v>134</v>
      </c>
      <c r="F333" s="16">
        <f>(D333+E333)/2</f>
        <v>107.5</v>
      </c>
      <c r="G333" s="16">
        <v>3.4</v>
      </c>
      <c r="H333" s="16" t="s">
        <v>3298</v>
      </c>
      <c r="I333" s="16" t="s">
        <v>2864</v>
      </c>
      <c r="J333" s="16" t="s">
        <v>3089</v>
      </c>
      <c r="K333" s="16" t="s">
        <v>46</v>
      </c>
      <c r="L333" s="16">
        <v>1943</v>
      </c>
      <c r="M333" s="16">
        <v>77</v>
      </c>
      <c r="N333" s="16" t="s">
        <v>21</v>
      </c>
      <c r="O333" s="16" t="s">
        <v>79</v>
      </c>
      <c r="P333" s="16" t="s">
        <v>40</v>
      </c>
      <c r="Q333" s="16" t="s">
        <v>41</v>
      </c>
      <c r="R333" s="16" t="s">
        <v>750</v>
      </c>
    </row>
    <row r="334" spans="1:18" ht="15" customHeight="1" x14ac:dyDescent="0.2">
      <c r="A334" s="16">
        <v>333</v>
      </c>
      <c r="B334" s="16">
        <v>749</v>
      </c>
      <c r="C334" s="16" t="s">
        <v>1683</v>
      </c>
      <c r="D334" s="31">
        <v>81</v>
      </c>
      <c r="E334" s="33">
        <v>134</v>
      </c>
      <c r="F334" s="16">
        <f>(D334+E334)/2</f>
        <v>107.5</v>
      </c>
      <c r="G334" s="16">
        <v>3.4</v>
      </c>
      <c r="H334" s="16" t="s">
        <v>3298</v>
      </c>
      <c r="I334" s="16" t="s">
        <v>2826</v>
      </c>
      <c r="J334" s="16" t="s">
        <v>3089</v>
      </c>
      <c r="K334" s="16" t="s">
        <v>46</v>
      </c>
      <c r="L334" s="16">
        <v>1943</v>
      </c>
      <c r="M334" s="16">
        <v>77</v>
      </c>
      <c r="N334" s="16" t="s">
        <v>21</v>
      </c>
      <c r="O334" s="16" t="s">
        <v>79</v>
      </c>
      <c r="P334" s="16" t="s">
        <v>40</v>
      </c>
      <c r="Q334" s="16" t="s">
        <v>41</v>
      </c>
      <c r="R334" s="16" t="s">
        <v>750</v>
      </c>
    </row>
    <row r="335" spans="1:18" ht="15" customHeight="1" x14ac:dyDescent="0.2">
      <c r="A335" s="16">
        <v>334</v>
      </c>
      <c r="B335" s="16">
        <v>180</v>
      </c>
      <c r="C335" s="16" t="s">
        <v>828</v>
      </c>
      <c r="D335" s="31">
        <v>85</v>
      </c>
      <c r="E335" s="33">
        <v>134</v>
      </c>
      <c r="F335" s="16">
        <f>(D335+E335)/2</f>
        <v>109.5</v>
      </c>
      <c r="G335" s="16">
        <v>3.4</v>
      </c>
      <c r="H335" s="16" t="s">
        <v>3299</v>
      </c>
      <c r="I335" s="16" t="s">
        <v>2850</v>
      </c>
      <c r="J335" s="16" t="s">
        <v>2861</v>
      </c>
      <c r="K335" s="16" t="s">
        <v>46</v>
      </c>
      <c r="L335" s="16">
        <v>1846</v>
      </c>
      <c r="M335" s="16">
        <v>174</v>
      </c>
      <c r="N335" s="16" t="s">
        <v>65</v>
      </c>
      <c r="O335" s="16" t="s">
        <v>273</v>
      </c>
      <c r="P335" s="16" t="s">
        <v>185</v>
      </c>
      <c r="Q335" s="16" t="s">
        <v>34</v>
      </c>
      <c r="R335" s="16" t="s">
        <v>3144</v>
      </c>
    </row>
    <row r="336" spans="1:18" ht="15" customHeight="1" x14ac:dyDescent="0.2">
      <c r="A336" s="16">
        <v>335</v>
      </c>
      <c r="B336" s="16">
        <v>260</v>
      </c>
      <c r="C336" s="16" t="s">
        <v>828</v>
      </c>
      <c r="D336" s="31">
        <v>85</v>
      </c>
      <c r="E336" s="33">
        <v>134</v>
      </c>
      <c r="F336" s="16">
        <f>(D336+E336)/2</f>
        <v>109.5</v>
      </c>
      <c r="G336" s="16">
        <v>3.4</v>
      </c>
      <c r="H336" s="16" t="s">
        <v>3299</v>
      </c>
      <c r="I336" s="16" t="s">
        <v>2826</v>
      </c>
      <c r="J336" s="16" t="s">
        <v>2861</v>
      </c>
      <c r="K336" s="16" t="s">
        <v>46</v>
      </c>
      <c r="L336" s="16">
        <v>1846</v>
      </c>
      <c r="M336" s="16">
        <v>174</v>
      </c>
      <c r="N336" s="16" t="s">
        <v>65</v>
      </c>
      <c r="O336" s="16" t="s">
        <v>273</v>
      </c>
      <c r="P336" s="16" t="s">
        <v>185</v>
      </c>
      <c r="Q336" s="16" t="s">
        <v>34</v>
      </c>
      <c r="R336" s="16" t="s">
        <v>3144</v>
      </c>
    </row>
    <row r="337" spans="1:18" ht="15" customHeight="1" x14ac:dyDescent="0.2">
      <c r="A337" s="16">
        <v>336</v>
      </c>
      <c r="B337" s="16">
        <v>708</v>
      </c>
      <c r="C337" s="16" t="s">
        <v>668</v>
      </c>
      <c r="D337" s="31">
        <v>72</v>
      </c>
      <c r="E337" s="33">
        <v>133</v>
      </c>
      <c r="F337" s="16">
        <f>(D337+E337)/2</f>
        <v>102.5</v>
      </c>
      <c r="G337" s="16">
        <v>4.4000000000000004</v>
      </c>
      <c r="H337" s="16" t="s">
        <v>3300</v>
      </c>
      <c r="I337" s="16" t="s">
        <v>2859</v>
      </c>
      <c r="J337" s="16" t="s">
        <v>2826</v>
      </c>
      <c r="K337" s="16" t="s">
        <v>46</v>
      </c>
      <c r="L337" s="16">
        <v>2006</v>
      </c>
      <c r="M337" s="16">
        <v>14</v>
      </c>
      <c r="N337" s="16" t="s">
        <v>65</v>
      </c>
      <c r="O337" s="16" t="s">
        <v>90</v>
      </c>
      <c r="P337" s="16" t="s">
        <v>91</v>
      </c>
      <c r="Q337" s="16" t="s">
        <v>41</v>
      </c>
      <c r="R337" s="16" t="s">
        <v>1182</v>
      </c>
    </row>
    <row r="338" spans="1:18" ht="15" customHeight="1" x14ac:dyDescent="0.2">
      <c r="A338" s="16">
        <v>337</v>
      </c>
      <c r="B338" s="16">
        <v>951</v>
      </c>
      <c r="C338" s="16" t="s">
        <v>668</v>
      </c>
      <c r="D338" s="31">
        <v>72</v>
      </c>
      <c r="E338" s="33">
        <v>133</v>
      </c>
      <c r="F338" s="16">
        <f>(D338+E338)/2</f>
        <v>102.5</v>
      </c>
      <c r="G338" s="16">
        <v>4.4000000000000004</v>
      </c>
      <c r="H338" s="16" t="s">
        <v>3300</v>
      </c>
      <c r="I338" s="16" t="s">
        <v>2831</v>
      </c>
      <c r="J338" s="16" t="s">
        <v>2826</v>
      </c>
      <c r="K338" s="16" t="s">
        <v>46</v>
      </c>
      <c r="L338" s="16">
        <v>2006</v>
      </c>
      <c r="M338" s="16">
        <v>14</v>
      </c>
      <c r="N338" s="16" t="s">
        <v>65</v>
      </c>
      <c r="O338" s="16" t="s">
        <v>90</v>
      </c>
      <c r="P338" s="16" t="s">
        <v>91</v>
      </c>
      <c r="Q338" s="16" t="s">
        <v>41</v>
      </c>
      <c r="R338" s="16" t="s">
        <v>1182</v>
      </c>
    </row>
    <row r="339" spans="1:18" ht="15" customHeight="1" x14ac:dyDescent="0.2">
      <c r="A339" s="16">
        <v>338</v>
      </c>
      <c r="B339" s="16">
        <v>678</v>
      </c>
      <c r="C339" s="16" t="s">
        <v>2081</v>
      </c>
      <c r="D339" s="31">
        <v>80</v>
      </c>
      <c r="E339" s="33">
        <v>133</v>
      </c>
      <c r="F339" s="16">
        <f>(D339+E339)/2</f>
        <v>106.5</v>
      </c>
      <c r="G339" s="16">
        <v>3.8</v>
      </c>
      <c r="H339" s="16" t="s">
        <v>3249</v>
      </c>
      <c r="I339" s="16" t="s">
        <v>2911</v>
      </c>
      <c r="J339" s="16" t="s">
        <v>3079</v>
      </c>
      <c r="K339" s="16" t="s">
        <v>30</v>
      </c>
      <c r="L339" s="16">
        <v>1996</v>
      </c>
      <c r="M339" s="16">
        <v>24</v>
      </c>
      <c r="N339" s="16" t="s">
        <v>65</v>
      </c>
      <c r="O339" s="16" t="s">
        <v>124</v>
      </c>
      <c r="P339" s="16" t="s">
        <v>124</v>
      </c>
      <c r="Q339" s="16" t="s">
        <v>113</v>
      </c>
      <c r="R339" s="16" t="s">
        <v>3144</v>
      </c>
    </row>
    <row r="340" spans="1:18" ht="15" customHeight="1" x14ac:dyDescent="0.2">
      <c r="A340" s="16">
        <v>339</v>
      </c>
      <c r="B340" s="16">
        <v>916</v>
      </c>
      <c r="C340" s="16" t="s">
        <v>2081</v>
      </c>
      <c r="D340" s="31">
        <v>80</v>
      </c>
      <c r="E340" s="33">
        <v>133</v>
      </c>
      <c r="F340" s="16">
        <f>(D340+E340)/2</f>
        <v>106.5</v>
      </c>
      <c r="G340" s="16">
        <v>3.8</v>
      </c>
      <c r="H340" s="16" t="s">
        <v>3249</v>
      </c>
      <c r="I340" s="16" t="s">
        <v>2853</v>
      </c>
      <c r="J340" s="16" t="s">
        <v>3079</v>
      </c>
      <c r="K340" s="16" t="s">
        <v>30</v>
      </c>
      <c r="L340" s="16">
        <v>1996</v>
      </c>
      <c r="M340" s="16">
        <v>24</v>
      </c>
      <c r="N340" s="16" t="s">
        <v>65</v>
      </c>
      <c r="O340" s="16" t="s">
        <v>124</v>
      </c>
      <c r="P340" s="16" t="s">
        <v>124</v>
      </c>
      <c r="Q340" s="16" t="s">
        <v>113</v>
      </c>
      <c r="R340" s="16" t="s">
        <v>3144</v>
      </c>
    </row>
    <row r="341" spans="1:18" ht="15" customHeight="1" x14ac:dyDescent="0.2">
      <c r="A341" s="16">
        <v>340</v>
      </c>
      <c r="B341" s="16">
        <v>187</v>
      </c>
      <c r="C341" s="16" t="s">
        <v>851</v>
      </c>
      <c r="D341" s="31">
        <v>81</v>
      </c>
      <c r="E341" s="33">
        <v>133</v>
      </c>
      <c r="F341" s="16">
        <f>(D341+E341)/2</f>
        <v>107</v>
      </c>
      <c r="G341" s="16">
        <v>3.8</v>
      </c>
      <c r="H341" s="16" t="s">
        <v>3301</v>
      </c>
      <c r="I341" s="16" t="s">
        <v>2824</v>
      </c>
      <c r="J341" s="16" t="s">
        <v>2850</v>
      </c>
      <c r="K341" s="16" t="s">
        <v>20</v>
      </c>
      <c r="L341" s="16">
        <v>1981</v>
      </c>
      <c r="M341" s="16">
        <v>39</v>
      </c>
      <c r="N341" s="16" t="s">
        <v>21</v>
      </c>
      <c r="O341" s="16" t="s">
        <v>155</v>
      </c>
      <c r="P341" s="16" t="s">
        <v>156</v>
      </c>
      <c r="Q341" s="16" t="s">
        <v>50</v>
      </c>
      <c r="R341" s="16" t="s">
        <v>3144</v>
      </c>
    </row>
    <row r="342" spans="1:18" ht="15" customHeight="1" x14ac:dyDescent="0.2">
      <c r="A342" s="16">
        <v>341</v>
      </c>
      <c r="B342" s="16">
        <v>277</v>
      </c>
      <c r="C342" s="16" t="s">
        <v>851</v>
      </c>
      <c r="D342" s="31">
        <v>81</v>
      </c>
      <c r="E342" s="33">
        <v>133</v>
      </c>
      <c r="F342" s="16">
        <f>(D342+E342)/2</f>
        <v>107</v>
      </c>
      <c r="G342" s="16">
        <v>3.8</v>
      </c>
      <c r="H342" s="16" t="s">
        <v>3301</v>
      </c>
      <c r="I342" s="16" t="s">
        <v>2826</v>
      </c>
      <c r="J342" s="16" t="s">
        <v>2850</v>
      </c>
      <c r="K342" s="16" t="s">
        <v>20</v>
      </c>
      <c r="L342" s="16">
        <v>1981</v>
      </c>
      <c r="M342" s="16">
        <v>39</v>
      </c>
      <c r="N342" s="16" t="s">
        <v>21</v>
      </c>
      <c r="O342" s="16" t="s">
        <v>155</v>
      </c>
      <c r="P342" s="16" t="s">
        <v>156</v>
      </c>
      <c r="Q342" s="16" t="s">
        <v>50</v>
      </c>
      <c r="R342" s="16" t="s">
        <v>3144</v>
      </c>
    </row>
    <row r="343" spans="1:18" ht="15" customHeight="1" x14ac:dyDescent="0.2">
      <c r="A343" s="16">
        <v>342</v>
      </c>
      <c r="B343" s="16">
        <v>131</v>
      </c>
      <c r="C343" s="16" t="s">
        <v>14</v>
      </c>
      <c r="D343" s="31">
        <v>82</v>
      </c>
      <c r="E343" s="33">
        <v>133</v>
      </c>
      <c r="F343" s="16">
        <f>(D343+E343)/2</f>
        <v>107.5</v>
      </c>
      <c r="G343" s="16">
        <v>2.8</v>
      </c>
      <c r="H343" s="16" t="s">
        <v>3302</v>
      </c>
      <c r="I343" s="16" t="s">
        <v>2944</v>
      </c>
      <c r="J343" s="16" t="s">
        <v>2850</v>
      </c>
      <c r="K343" s="16" t="s">
        <v>64</v>
      </c>
      <c r="L343" s="16">
        <v>2000</v>
      </c>
      <c r="M343" s="16">
        <v>20</v>
      </c>
      <c r="N343" s="16" t="s">
        <v>21</v>
      </c>
      <c r="O343" s="16" t="s">
        <v>32</v>
      </c>
      <c r="P343" s="16" t="s">
        <v>33</v>
      </c>
      <c r="Q343" s="16" t="s">
        <v>58</v>
      </c>
      <c r="R343" s="16" t="s">
        <v>3144</v>
      </c>
    </row>
    <row r="344" spans="1:18" ht="15" customHeight="1" x14ac:dyDescent="0.2">
      <c r="A344" s="16">
        <v>343</v>
      </c>
      <c r="B344" s="16">
        <v>145</v>
      </c>
      <c r="C344" s="16" t="s">
        <v>14</v>
      </c>
      <c r="D344" s="31">
        <v>82</v>
      </c>
      <c r="E344" s="33">
        <v>133</v>
      </c>
      <c r="F344" s="16">
        <f>(D344+E344)/2</f>
        <v>107.5</v>
      </c>
      <c r="G344" s="16">
        <v>3.6</v>
      </c>
      <c r="H344" s="16" t="s">
        <v>3303</v>
      </c>
      <c r="I344" s="16" t="s">
        <v>2853</v>
      </c>
      <c r="J344" s="16" t="s">
        <v>2826</v>
      </c>
      <c r="K344" s="16" t="s">
        <v>46</v>
      </c>
      <c r="L344" s="16">
        <v>1966</v>
      </c>
      <c r="M344" s="16">
        <v>54</v>
      </c>
      <c r="N344" s="16" t="s">
        <v>21</v>
      </c>
      <c r="O344" s="16" t="s">
        <v>314</v>
      </c>
      <c r="P344" s="16" t="s">
        <v>185</v>
      </c>
      <c r="Q344" s="16" t="s">
        <v>41</v>
      </c>
      <c r="R344" s="16" t="s">
        <v>3144</v>
      </c>
    </row>
    <row r="345" spans="1:18" ht="15" customHeight="1" x14ac:dyDescent="0.2">
      <c r="A345" s="16">
        <v>344</v>
      </c>
      <c r="B345" s="16">
        <v>320</v>
      </c>
      <c r="C345" s="16" t="s">
        <v>14</v>
      </c>
      <c r="D345" s="31">
        <v>83</v>
      </c>
      <c r="E345" s="33">
        <v>133</v>
      </c>
      <c r="F345" s="16">
        <f>(D345+E345)/2</f>
        <v>108</v>
      </c>
      <c r="G345" s="16">
        <v>3.9</v>
      </c>
      <c r="H345" s="16" t="s">
        <v>3304</v>
      </c>
      <c r="I345" s="16" t="s">
        <v>2826</v>
      </c>
      <c r="J345" s="16" t="s">
        <v>2826</v>
      </c>
      <c r="K345" s="16" t="s">
        <v>56</v>
      </c>
      <c r="L345" s="16">
        <v>2000</v>
      </c>
      <c r="M345" s="16">
        <v>20</v>
      </c>
      <c r="N345" s="16" t="s">
        <v>21</v>
      </c>
      <c r="O345" s="16" t="s">
        <v>155</v>
      </c>
      <c r="P345" s="16" t="s">
        <v>156</v>
      </c>
      <c r="Q345" s="16" t="s">
        <v>179</v>
      </c>
      <c r="R345" s="16" t="s">
        <v>3144</v>
      </c>
    </row>
    <row r="346" spans="1:18" ht="15" customHeight="1" x14ac:dyDescent="0.2">
      <c r="A346" s="16">
        <v>345</v>
      </c>
      <c r="B346" s="16">
        <v>332</v>
      </c>
      <c r="C346" s="16" t="s">
        <v>247</v>
      </c>
      <c r="D346" s="31">
        <v>70</v>
      </c>
      <c r="E346" s="33">
        <v>132</v>
      </c>
      <c r="F346" s="16">
        <f>(D346+E346)/2</f>
        <v>101</v>
      </c>
      <c r="G346" s="16">
        <v>3.2</v>
      </c>
      <c r="H346" s="16" t="s">
        <v>3226</v>
      </c>
      <c r="I346" s="16" t="s">
        <v>2861</v>
      </c>
      <c r="J346" s="16" t="s">
        <v>2826</v>
      </c>
      <c r="K346" s="16" t="s">
        <v>46</v>
      </c>
      <c r="L346" s="16">
        <v>2008</v>
      </c>
      <c r="M346" s="16">
        <v>12</v>
      </c>
      <c r="N346" s="16" t="s">
        <v>65</v>
      </c>
      <c r="O346" s="16" t="s">
        <v>959</v>
      </c>
      <c r="P346" s="16" t="s">
        <v>73</v>
      </c>
      <c r="Q346" s="16" t="s">
        <v>50</v>
      </c>
      <c r="R346" s="16" t="s">
        <v>960</v>
      </c>
    </row>
    <row r="347" spans="1:18" ht="15" customHeight="1" x14ac:dyDescent="0.2">
      <c r="A347" s="16">
        <v>346</v>
      </c>
      <c r="B347" s="16">
        <v>651</v>
      </c>
      <c r="C347" s="16" t="s">
        <v>14</v>
      </c>
      <c r="D347" s="31">
        <v>77</v>
      </c>
      <c r="E347" s="33">
        <v>132</v>
      </c>
      <c r="F347" s="16">
        <f>(D347+E347)/2</f>
        <v>104.5</v>
      </c>
      <c r="G347" s="16">
        <v>3.5</v>
      </c>
      <c r="H347" s="16" t="s">
        <v>3305</v>
      </c>
      <c r="I347" s="16" t="s">
        <v>2826</v>
      </c>
      <c r="J347" s="16" t="s">
        <v>2828</v>
      </c>
      <c r="K347" s="16" t="s">
        <v>64</v>
      </c>
      <c r="L347" s="16">
        <v>2005</v>
      </c>
      <c r="M347" s="16">
        <v>15</v>
      </c>
      <c r="N347" s="16" t="s">
        <v>65</v>
      </c>
      <c r="O347" s="16" t="s">
        <v>57</v>
      </c>
      <c r="P347" s="16" t="s">
        <v>40</v>
      </c>
      <c r="Q347" s="16" t="s">
        <v>58</v>
      </c>
      <c r="R347" s="16" t="s">
        <v>3144</v>
      </c>
    </row>
    <row r="348" spans="1:18" ht="15" customHeight="1" x14ac:dyDescent="0.2">
      <c r="A348" s="16">
        <v>347</v>
      </c>
      <c r="B348" s="16">
        <v>878</v>
      </c>
      <c r="C348" s="16" t="s">
        <v>14</v>
      </c>
      <c r="D348" s="31">
        <v>77</v>
      </c>
      <c r="E348" s="33">
        <v>132</v>
      </c>
      <c r="F348" s="16">
        <f>(D348+E348)/2</f>
        <v>104.5</v>
      </c>
      <c r="G348" s="16">
        <v>3.5</v>
      </c>
      <c r="H348" s="16" t="s">
        <v>3305</v>
      </c>
      <c r="I348" s="16" t="s">
        <v>2914</v>
      </c>
      <c r="J348" s="16" t="s">
        <v>2828</v>
      </c>
      <c r="K348" s="16" t="s">
        <v>64</v>
      </c>
      <c r="L348" s="16">
        <v>2005</v>
      </c>
      <c r="M348" s="16">
        <v>15</v>
      </c>
      <c r="N348" s="16" t="s">
        <v>65</v>
      </c>
      <c r="O348" s="16" t="s">
        <v>57</v>
      </c>
      <c r="P348" s="16" t="s">
        <v>40</v>
      </c>
      <c r="Q348" s="16" t="s">
        <v>58</v>
      </c>
      <c r="R348" s="16" t="s">
        <v>3144</v>
      </c>
    </row>
    <row r="349" spans="1:18" ht="15" customHeight="1" x14ac:dyDescent="0.2">
      <c r="A349" s="16">
        <v>348</v>
      </c>
      <c r="B349" s="16">
        <v>892</v>
      </c>
      <c r="C349" s="16" t="s">
        <v>2335</v>
      </c>
      <c r="D349" s="31">
        <v>81</v>
      </c>
      <c r="E349" s="33">
        <v>132</v>
      </c>
      <c r="F349" s="16">
        <f>(D349+E349)/2</f>
        <v>106.5</v>
      </c>
      <c r="G349" s="16">
        <v>3.2</v>
      </c>
      <c r="H349" s="16" t="s">
        <v>3306</v>
      </c>
      <c r="I349" s="16" t="s">
        <v>2826</v>
      </c>
      <c r="J349" s="16" t="s">
        <v>2864</v>
      </c>
      <c r="K349" s="16" t="s">
        <v>104</v>
      </c>
      <c r="L349" s="16">
        <v>1958</v>
      </c>
      <c r="M349" s="16">
        <v>62</v>
      </c>
      <c r="N349" s="16" t="s">
        <v>154</v>
      </c>
      <c r="O349" s="16" t="s">
        <v>543</v>
      </c>
      <c r="P349" s="16" t="s">
        <v>47</v>
      </c>
      <c r="Q349" s="16" t="s">
        <v>67</v>
      </c>
      <c r="R349" s="16" t="s">
        <v>544</v>
      </c>
    </row>
    <row r="350" spans="1:18" ht="15" customHeight="1" x14ac:dyDescent="0.2">
      <c r="A350" s="16">
        <v>349</v>
      </c>
      <c r="B350" s="16">
        <v>65</v>
      </c>
      <c r="C350" s="16" t="s">
        <v>241</v>
      </c>
      <c r="D350" s="31">
        <v>82</v>
      </c>
      <c r="E350" s="33">
        <v>132</v>
      </c>
      <c r="F350" s="16">
        <f>(D350+E350)/2</f>
        <v>107</v>
      </c>
      <c r="G350" s="16">
        <v>4.4000000000000004</v>
      </c>
      <c r="H350" s="16" t="s">
        <v>3307</v>
      </c>
      <c r="I350" s="16" t="s">
        <v>2826</v>
      </c>
      <c r="J350" s="16" t="s">
        <v>2868</v>
      </c>
      <c r="K350" s="16" t="s">
        <v>64</v>
      </c>
      <c r="L350" s="16">
        <v>1885</v>
      </c>
      <c r="M350" s="16">
        <v>135</v>
      </c>
      <c r="N350" s="16" t="s">
        <v>131</v>
      </c>
      <c r="O350" s="16" t="s">
        <v>364</v>
      </c>
      <c r="P350" s="16" t="s">
        <v>365</v>
      </c>
      <c r="Q350" s="16" t="s">
        <v>58</v>
      </c>
      <c r="R350" s="16" t="s">
        <v>3144</v>
      </c>
    </row>
    <row r="351" spans="1:18" ht="15" customHeight="1" x14ac:dyDescent="0.2">
      <c r="A351" s="16">
        <v>350</v>
      </c>
      <c r="B351" s="16">
        <v>860</v>
      </c>
      <c r="C351" s="16" t="s">
        <v>241</v>
      </c>
      <c r="D351" s="31">
        <v>82</v>
      </c>
      <c r="E351" s="33">
        <v>132</v>
      </c>
      <c r="F351" s="16">
        <f>(D351+E351)/2</f>
        <v>107</v>
      </c>
      <c r="G351" s="16">
        <v>4.4000000000000004</v>
      </c>
      <c r="H351" s="16" t="s">
        <v>3307</v>
      </c>
      <c r="I351" s="16" t="s">
        <v>2853</v>
      </c>
      <c r="J351" s="16" t="s">
        <v>2868</v>
      </c>
      <c r="K351" s="16" t="s">
        <v>64</v>
      </c>
      <c r="L351" s="16">
        <v>1885</v>
      </c>
      <c r="M351" s="16">
        <v>135</v>
      </c>
      <c r="N351" s="16" t="s">
        <v>131</v>
      </c>
      <c r="O351" s="16" t="s">
        <v>364</v>
      </c>
      <c r="P351" s="16" t="s">
        <v>365</v>
      </c>
      <c r="Q351" s="16" t="s">
        <v>58</v>
      </c>
      <c r="R351" s="16" t="s">
        <v>3144</v>
      </c>
    </row>
    <row r="352" spans="1:18" ht="15" customHeight="1" x14ac:dyDescent="0.2">
      <c r="A352" s="16">
        <v>351</v>
      </c>
      <c r="B352" s="16">
        <v>37</v>
      </c>
      <c r="C352" s="16" t="s">
        <v>14</v>
      </c>
      <c r="D352" s="31">
        <v>82</v>
      </c>
      <c r="E352" s="33">
        <v>132</v>
      </c>
      <c r="F352" s="16">
        <f>(D352+E352)/2</f>
        <v>107</v>
      </c>
      <c r="G352" s="16">
        <v>3.5</v>
      </c>
      <c r="H352" s="16" t="s">
        <v>3308</v>
      </c>
      <c r="I352" s="16" t="s">
        <v>2828</v>
      </c>
      <c r="J352" s="16" t="s">
        <v>2826</v>
      </c>
      <c r="K352" s="16" t="s">
        <v>46</v>
      </c>
      <c r="L352" s="16">
        <v>1969</v>
      </c>
      <c r="M352" s="16">
        <v>51</v>
      </c>
      <c r="N352" s="16" t="s">
        <v>21</v>
      </c>
      <c r="O352" s="16" t="s">
        <v>235</v>
      </c>
      <c r="P352" s="16" t="s">
        <v>91</v>
      </c>
      <c r="Q352" s="16" t="s">
        <v>67</v>
      </c>
      <c r="R352" s="16" t="s">
        <v>236</v>
      </c>
    </row>
    <row r="353" spans="1:18" ht="15" customHeight="1" x14ac:dyDescent="0.2">
      <c r="A353" s="16">
        <v>352</v>
      </c>
      <c r="B353" s="16">
        <v>412</v>
      </c>
      <c r="C353" s="16" t="s">
        <v>14</v>
      </c>
      <c r="D353" s="31">
        <v>82</v>
      </c>
      <c r="E353" s="33">
        <v>132</v>
      </c>
      <c r="F353" s="16">
        <f>(D353+E353)/2</f>
        <v>107</v>
      </c>
      <c r="G353" s="16">
        <v>3.5</v>
      </c>
      <c r="H353" s="16" t="s">
        <v>3308</v>
      </c>
      <c r="I353" s="16" t="s">
        <v>2826</v>
      </c>
      <c r="J353" s="16" t="s">
        <v>2826</v>
      </c>
      <c r="K353" s="16" t="s">
        <v>46</v>
      </c>
      <c r="L353" s="16">
        <v>1969</v>
      </c>
      <c r="M353" s="16">
        <v>51</v>
      </c>
      <c r="N353" s="16" t="s">
        <v>21</v>
      </c>
      <c r="O353" s="16" t="s">
        <v>235</v>
      </c>
      <c r="P353" s="16" t="s">
        <v>91</v>
      </c>
      <c r="Q353" s="16" t="s">
        <v>67</v>
      </c>
      <c r="R353" s="16" t="s">
        <v>236</v>
      </c>
    </row>
    <row r="354" spans="1:18" ht="15" customHeight="1" x14ac:dyDescent="0.2">
      <c r="A354" s="16">
        <v>353</v>
      </c>
      <c r="B354" s="16">
        <v>77</v>
      </c>
      <c r="C354" s="16" t="s">
        <v>412</v>
      </c>
      <c r="D354" s="31">
        <v>65</v>
      </c>
      <c r="E354" s="33">
        <v>130</v>
      </c>
      <c r="F354" s="16">
        <f>(D354+E354)/2</f>
        <v>97.5</v>
      </c>
      <c r="G354" s="16">
        <v>4</v>
      </c>
      <c r="H354" s="16" t="s">
        <v>3240</v>
      </c>
      <c r="I354" s="16" t="s">
        <v>2828</v>
      </c>
      <c r="J354" s="16" t="s">
        <v>2826</v>
      </c>
      <c r="K354" s="16" t="s">
        <v>30</v>
      </c>
      <c r="L354" s="16">
        <v>1939</v>
      </c>
      <c r="M354" s="16">
        <v>81</v>
      </c>
      <c r="N354" s="16" t="s">
        <v>65</v>
      </c>
      <c r="O354" s="16" t="s">
        <v>235</v>
      </c>
      <c r="P354" s="16" t="s">
        <v>91</v>
      </c>
      <c r="Q354" s="16" t="s">
        <v>58</v>
      </c>
      <c r="R354" s="16" t="s">
        <v>3144</v>
      </c>
    </row>
    <row r="355" spans="1:18" ht="15" customHeight="1" x14ac:dyDescent="0.2">
      <c r="A355" s="16">
        <v>354</v>
      </c>
      <c r="B355" s="16">
        <v>164</v>
      </c>
      <c r="C355" s="16" t="s">
        <v>765</v>
      </c>
      <c r="D355" s="31">
        <v>80</v>
      </c>
      <c r="E355" s="33">
        <v>130</v>
      </c>
      <c r="F355" s="16">
        <f>(D355+E355)/2</f>
        <v>105</v>
      </c>
      <c r="G355" s="16">
        <v>3.7</v>
      </c>
      <c r="H355" s="16" t="s">
        <v>3309</v>
      </c>
      <c r="I355" s="16" t="s">
        <v>2828</v>
      </c>
      <c r="J355" s="16" t="s">
        <v>2882</v>
      </c>
      <c r="K355" s="16" t="s">
        <v>64</v>
      </c>
      <c r="L355" s="16">
        <v>2011</v>
      </c>
      <c r="M355" s="16">
        <v>9</v>
      </c>
      <c r="N355" s="16" t="s">
        <v>21</v>
      </c>
      <c r="O355" s="16" t="s">
        <v>769</v>
      </c>
      <c r="P355" s="16" t="s">
        <v>770</v>
      </c>
      <c r="Q355" s="16" t="s">
        <v>58</v>
      </c>
      <c r="R355" s="16" t="s">
        <v>3144</v>
      </c>
    </row>
    <row r="356" spans="1:18" ht="15" customHeight="1" x14ac:dyDescent="0.2">
      <c r="A356" s="16">
        <v>355</v>
      </c>
      <c r="B356" s="16">
        <v>20</v>
      </c>
      <c r="C356" s="16" t="s">
        <v>14</v>
      </c>
      <c r="D356" s="31">
        <v>81</v>
      </c>
      <c r="E356" s="33">
        <v>130</v>
      </c>
      <c r="F356" s="16">
        <f>(D356+E356)/2</f>
        <v>105.5</v>
      </c>
      <c r="G356" s="16">
        <v>3.2</v>
      </c>
      <c r="H356" s="16" t="s">
        <v>3310</v>
      </c>
      <c r="I356" s="16" t="s">
        <v>2864</v>
      </c>
      <c r="J356" s="16" t="s">
        <v>2934</v>
      </c>
      <c r="K356" s="16" t="s">
        <v>64</v>
      </c>
      <c r="L356" s="16">
        <v>2012</v>
      </c>
      <c r="M356" s="16">
        <v>8</v>
      </c>
      <c r="N356" s="16" t="s">
        <v>21</v>
      </c>
      <c r="O356" s="16" t="s">
        <v>90</v>
      </c>
      <c r="P356" s="16" t="s">
        <v>91</v>
      </c>
      <c r="Q356" s="16" t="s">
        <v>58</v>
      </c>
      <c r="R356" s="16" t="s">
        <v>160</v>
      </c>
    </row>
    <row r="357" spans="1:18" ht="15" customHeight="1" x14ac:dyDescent="0.2">
      <c r="A357" s="16">
        <v>356</v>
      </c>
      <c r="B357" s="16">
        <v>518</v>
      </c>
      <c r="C357" s="16" t="s">
        <v>1749</v>
      </c>
      <c r="D357" s="31">
        <v>110</v>
      </c>
      <c r="E357" s="33">
        <v>130</v>
      </c>
      <c r="F357" s="16">
        <f>(D357+E357)/2</f>
        <v>120</v>
      </c>
      <c r="G357" s="16" t="s">
        <v>3144</v>
      </c>
      <c r="H357" s="16" t="s">
        <v>1601</v>
      </c>
      <c r="I357" s="16" t="s">
        <v>2826</v>
      </c>
      <c r="J357" s="16" t="s">
        <v>2826</v>
      </c>
      <c r="K357" s="16" t="s">
        <v>289</v>
      </c>
      <c r="L357" s="16">
        <v>-1</v>
      </c>
      <c r="M357" s="16" t="s">
        <v>3144</v>
      </c>
      <c r="N357" s="16" t="s">
        <v>21</v>
      </c>
      <c r="O357" s="16" t="s">
        <v>3144</v>
      </c>
      <c r="P357" s="16" t="s">
        <v>3144</v>
      </c>
      <c r="Q357" s="16" t="s">
        <v>58</v>
      </c>
      <c r="R357" s="16" t="s">
        <v>3144</v>
      </c>
    </row>
    <row r="358" spans="1:18" ht="15" customHeight="1" x14ac:dyDescent="0.2">
      <c r="A358" s="16">
        <v>357</v>
      </c>
      <c r="B358" s="16">
        <v>778</v>
      </c>
      <c r="C358" s="16" t="s">
        <v>1749</v>
      </c>
      <c r="D358" s="31">
        <v>110</v>
      </c>
      <c r="E358" s="33">
        <v>130</v>
      </c>
      <c r="F358" s="16">
        <f>(D358+E358)/2</f>
        <v>120</v>
      </c>
      <c r="G358" s="16" t="s">
        <v>3144</v>
      </c>
      <c r="H358" s="16" t="s">
        <v>1601</v>
      </c>
      <c r="I358" s="16" t="s">
        <v>2826</v>
      </c>
      <c r="J358" s="16" t="s">
        <v>2826</v>
      </c>
      <c r="K358" s="16" t="s">
        <v>289</v>
      </c>
      <c r="L358" s="16">
        <v>-1</v>
      </c>
      <c r="M358" s="16" t="s">
        <v>3144</v>
      </c>
      <c r="N358" s="16" t="s">
        <v>21</v>
      </c>
      <c r="O358" s="16" t="s">
        <v>3144</v>
      </c>
      <c r="P358" s="16" t="s">
        <v>3144</v>
      </c>
      <c r="Q358" s="16" t="s">
        <v>58</v>
      </c>
      <c r="R358" s="16" t="s">
        <v>3144</v>
      </c>
    </row>
    <row r="359" spans="1:18" ht="15" customHeight="1" x14ac:dyDescent="0.2">
      <c r="A359" s="16">
        <v>358</v>
      </c>
      <c r="B359" s="16">
        <v>821</v>
      </c>
      <c r="C359" s="16" t="s">
        <v>2265</v>
      </c>
      <c r="D359" s="31">
        <v>68</v>
      </c>
      <c r="E359" s="33">
        <v>129</v>
      </c>
      <c r="F359" s="16">
        <f>(D359+E359)/2</f>
        <v>98.5</v>
      </c>
      <c r="G359" s="16">
        <v>3.5</v>
      </c>
      <c r="H359" s="16" t="s">
        <v>3176</v>
      </c>
      <c r="I359" s="16" t="s">
        <v>2828</v>
      </c>
      <c r="J359" s="16" t="s">
        <v>2826</v>
      </c>
      <c r="K359" s="16" t="s">
        <v>30</v>
      </c>
      <c r="L359" s="16">
        <v>1970</v>
      </c>
      <c r="M359" s="16">
        <v>50</v>
      </c>
      <c r="N359" s="16" t="s">
        <v>65</v>
      </c>
      <c r="O359" s="16" t="s">
        <v>235</v>
      </c>
      <c r="P359" s="16" t="s">
        <v>91</v>
      </c>
      <c r="Q359" s="16" t="s">
        <v>113</v>
      </c>
      <c r="R359" s="16" t="s">
        <v>860</v>
      </c>
    </row>
    <row r="360" spans="1:18" ht="15" customHeight="1" x14ac:dyDescent="0.2">
      <c r="A360" s="16">
        <v>359</v>
      </c>
      <c r="B360" s="16">
        <v>43</v>
      </c>
      <c r="C360" s="16" t="s">
        <v>247</v>
      </c>
      <c r="D360" s="31">
        <v>68</v>
      </c>
      <c r="E360" s="33">
        <v>129</v>
      </c>
      <c r="F360" s="16">
        <f>(D360+E360)/2</f>
        <v>98.5</v>
      </c>
      <c r="G360" s="16">
        <v>3.6</v>
      </c>
      <c r="H360" s="16" t="s">
        <v>3311</v>
      </c>
      <c r="I360" s="16" t="s">
        <v>2828</v>
      </c>
      <c r="J360" s="16" t="s">
        <v>2864</v>
      </c>
      <c r="K360" s="16" t="s">
        <v>263</v>
      </c>
      <c r="L360" s="16">
        <v>-1</v>
      </c>
      <c r="M360" s="16" t="s">
        <v>3144</v>
      </c>
      <c r="N360" s="16" t="s">
        <v>21</v>
      </c>
      <c r="O360" s="16" t="s">
        <v>3144</v>
      </c>
      <c r="P360" s="16" t="s">
        <v>3144</v>
      </c>
      <c r="Q360" s="16" t="s">
        <v>264</v>
      </c>
      <c r="R360" s="16" t="s">
        <v>3144</v>
      </c>
    </row>
    <row r="361" spans="1:18" ht="15" customHeight="1" x14ac:dyDescent="0.2">
      <c r="A361" s="16">
        <v>360</v>
      </c>
      <c r="B361" s="16">
        <v>780</v>
      </c>
      <c r="C361" s="16" t="s">
        <v>2199</v>
      </c>
      <c r="D361" s="31">
        <v>71</v>
      </c>
      <c r="E361" s="33">
        <v>129</v>
      </c>
      <c r="F361" s="16">
        <f>(D361+E361)/2</f>
        <v>100</v>
      </c>
      <c r="G361" s="16">
        <v>3</v>
      </c>
      <c r="H361" s="16" t="s">
        <v>3312</v>
      </c>
      <c r="I361" s="16" t="s">
        <v>2864</v>
      </c>
      <c r="J361" s="16" t="s">
        <v>2826</v>
      </c>
      <c r="K361" s="16" t="s">
        <v>20</v>
      </c>
      <c r="L361" s="16">
        <v>1994</v>
      </c>
      <c r="M361" s="16">
        <v>26</v>
      </c>
      <c r="N361" s="16" t="s">
        <v>65</v>
      </c>
      <c r="O361" s="16" t="s">
        <v>124</v>
      </c>
      <c r="P361" s="16" t="s">
        <v>124</v>
      </c>
      <c r="Q361" s="16" t="s">
        <v>58</v>
      </c>
      <c r="R361" s="16" t="s">
        <v>2193</v>
      </c>
    </row>
    <row r="362" spans="1:18" ht="15" customHeight="1" x14ac:dyDescent="0.2">
      <c r="A362" s="16">
        <v>361</v>
      </c>
      <c r="B362" s="16">
        <v>291</v>
      </c>
      <c r="C362" s="16" t="s">
        <v>1183</v>
      </c>
      <c r="D362" s="31">
        <v>71</v>
      </c>
      <c r="E362" s="33">
        <v>129</v>
      </c>
      <c r="F362" s="16">
        <f>(D362+E362)/2</f>
        <v>100</v>
      </c>
      <c r="G362" s="16">
        <v>4.0999999999999996</v>
      </c>
      <c r="H362" s="16" t="s">
        <v>3313</v>
      </c>
      <c r="I362" s="16" t="s">
        <v>2828</v>
      </c>
      <c r="J362" s="16" t="s">
        <v>2837</v>
      </c>
      <c r="K362" s="16" t="s">
        <v>20</v>
      </c>
      <c r="L362" s="16">
        <v>2001</v>
      </c>
      <c r="M362" s="16">
        <v>19</v>
      </c>
      <c r="N362" s="16" t="s">
        <v>21</v>
      </c>
      <c r="O362" s="16" t="s">
        <v>90</v>
      </c>
      <c r="P362" s="16" t="s">
        <v>91</v>
      </c>
      <c r="Q362" s="16" t="s">
        <v>41</v>
      </c>
      <c r="R362" s="16" t="s">
        <v>1187</v>
      </c>
    </row>
    <row r="363" spans="1:18" ht="15" customHeight="1" x14ac:dyDescent="0.2">
      <c r="A363" s="16">
        <v>362</v>
      </c>
      <c r="B363" s="16">
        <v>156</v>
      </c>
      <c r="C363" s="16" t="s">
        <v>496</v>
      </c>
      <c r="D363" s="31">
        <v>72</v>
      </c>
      <c r="E363" s="33">
        <v>129</v>
      </c>
      <c r="F363" s="16">
        <f>(D363+E363)/2</f>
        <v>100.5</v>
      </c>
      <c r="G363" s="16">
        <v>4.3</v>
      </c>
      <c r="H363" s="16" t="s">
        <v>3314</v>
      </c>
      <c r="I363" s="16" t="s">
        <v>2828</v>
      </c>
      <c r="J363" s="16" t="s">
        <v>2882</v>
      </c>
      <c r="K363" s="16" t="s">
        <v>263</v>
      </c>
      <c r="L363" s="16">
        <v>2007</v>
      </c>
      <c r="M363" s="16">
        <v>13</v>
      </c>
      <c r="N363" s="16" t="s">
        <v>21</v>
      </c>
      <c r="O363" s="16" t="s">
        <v>22</v>
      </c>
      <c r="P363" s="16" t="s">
        <v>22</v>
      </c>
      <c r="Q363" s="16" t="s">
        <v>58</v>
      </c>
      <c r="R363" s="16" t="s">
        <v>3144</v>
      </c>
    </row>
    <row r="364" spans="1:18" ht="15" customHeight="1" x14ac:dyDescent="0.2">
      <c r="A364" s="16">
        <v>363</v>
      </c>
      <c r="B364" s="16">
        <v>119</v>
      </c>
      <c r="C364" s="16" t="s">
        <v>241</v>
      </c>
      <c r="D364" s="31">
        <v>80</v>
      </c>
      <c r="E364" s="33">
        <v>129</v>
      </c>
      <c r="F364" s="16">
        <f>(D364+E364)/2</f>
        <v>104.5</v>
      </c>
      <c r="G364" s="16">
        <v>3.3</v>
      </c>
      <c r="H364" s="16" t="s">
        <v>3315</v>
      </c>
      <c r="I364" s="16" t="s">
        <v>2826</v>
      </c>
      <c r="J364" s="16" t="s">
        <v>2903</v>
      </c>
      <c r="K364" s="16" t="s">
        <v>30</v>
      </c>
      <c r="L364" s="16">
        <v>1994</v>
      </c>
      <c r="M364" s="16">
        <v>26</v>
      </c>
      <c r="N364" s="16" t="s">
        <v>65</v>
      </c>
      <c r="O364" s="16" t="s">
        <v>597</v>
      </c>
      <c r="P364" s="16" t="s">
        <v>185</v>
      </c>
      <c r="Q364" s="16" t="s">
        <v>203</v>
      </c>
      <c r="R364" s="16" t="s">
        <v>3144</v>
      </c>
    </row>
    <row r="365" spans="1:18" ht="15" customHeight="1" x14ac:dyDescent="0.2">
      <c r="A365" s="16">
        <v>364</v>
      </c>
      <c r="B365" s="16">
        <v>526</v>
      </c>
      <c r="C365" s="16" t="s">
        <v>1781</v>
      </c>
      <c r="D365" s="31">
        <v>82</v>
      </c>
      <c r="E365" s="33">
        <v>129</v>
      </c>
      <c r="F365" s="16">
        <f>(D365+E365)/2</f>
        <v>105.5</v>
      </c>
      <c r="G365" s="16">
        <v>3.7</v>
      </c>
      <c r="H365" s="16" t="s">
        <v>3316</v>
      </c>
      <c r="I365" s="16" t="s">
        <v>3016</v>
      </c>
      <c r="J365" s="16" t="s">
        <v>2831</v>
      </c>
      <c r="K365" s="16" t="s">
        <v>20</v>
      </c>
      <c r="L365" s="16">
        <v>-1</v>
      </c>
      <c r="M365" s="16" t="s">
        <v>3144</v>
      </c>
      <c r="N365" s="16" t="s">
        <v>790</v>
      </c>
      <c r="O365" s="16" t="s">
        <v>791</v>
      </c>
      <c r="P365" s="16" t="s">
        <v>581</v>
      </c>
      <c r="Q365" s="16" t="s">
        <v>58</v>
      </c>
      <c r="R365" s="16" t="s">
        <v>3144</v>
      </c>
    </row>
    <row r="366" spans="1:18" ht="15" customHeight="1" x14ac:dyDescent="0.2">
      <c r="A366" s="16">
        <v>365</v>
      </c>
      <c r="B366" s="16">
        <v>789</v>
      </c>
      <c r="C366" s="16" t="s">
        <v>1781</v>
      </c>
      <c r="D366" s="31">
        <v>82</v>
      </c>
      <c r="E366" s="33">
        <v>129</v>
      </c>
      <c r="F366" s="16">
        <f>(D366+E366)/2</f>
        <v>105.5</v>
      </c>
      <c r="G366" s="16">
        <v>3.7</v>
      </c>
      <c r="H366" s="16" t="s">
        <v>3316</v>
      </c>
      <c r="I366" s="16" t="s">
        <v>2839</v>
      </c>
      <c r="J366" s="16" t="s">
        <v>2831</v>
      </c>
      <c r="K366" s="16" t="s">
        <v>20</v>
      </c>
      <c r="L366" s="16">
        <v>-1</v>
      </c>
      <c r="M366" s="16" t="s">
        <v>3144</v>
      </c>
      <c r="N366" s="16" t="s">
        <v>790</v>
      </c>
      <c r="O366" s="16" t="s">
        <v>791</v>
      </c>
      <c r="P366" s="16" t="s">
        <v>581</v>
      </c>
      <c r="Q366" s="16" t="s">
        <v>58</v>
      </c>
      <c r="R366" s="16" t="s">
        <v>3144</v>
      </c>
    </row>
    <row r="367" spans="1:18" ht="15" customHeight="1" x14ac:dyDescent="0.2">
      <c r="A367" s="16">
        <v>366</v>
      </c>
      <c r="B367" s="16">
        <v>229</v>
      </c>
      <c r="C367" s="16" t="s">
        <v>1003</v>
      </c>
      <c r="D367" s="31">
        <v>60</v>
      </c>
      <c r="E367" s="33">
        <v>127</v>
      </c>
      <c r="F367" s="16">
        <f>(D367+E367)/2</f>
        <v>93.5</v>
      </c>
      <c r="G367" s="16">
        <v>4</v>
      </c>
      <c r="H367" s="16" t="s">
        <v>3317</v>
      </c>
      <c r="I367" s="16" t="s">
        <v>2864</v>
      </c>
      <c r="J367" s="16" t="s">
        <v>2850</v>
      </c>
      <c r="K367" s="16" t="s">
        <v>56</v>
      </c>
      <c r="L367" s="16">
        <v>2002</v>
      </c>
      <c r="M367" s="16">
        <v>18</v>
      </c>
      <c r="N367" s="16" t="s">
        <v>21</v>
      </c>
      <c r="O367" s="16" t="s">
        <v>235</v>
      </c>
      <c r="P367" s="16" t="s">
        <v>91</v>
      </c>
      <c r="Q367" s="16" t="s">
        <v>411</v>
      </c>
      <c r="R367" s="16" t="s">
        <v>3144</v>
      </c>
    </row>
    <row r="368" spans="1:18" ht="15" customHeight="1" x14ac:dyDescent="0.2">
      <c r="A368" s="16">
        <v>367</v>
      </c>
      <c r="B368" s="16">
        <v>398</v>
      </c>
      <c r="C368" s="16" t="s">
        <v>1003</v>
      </c>
      <c r="D368" s="31">
        <v>60</v>
      </c>
      <c r="E368" s="33">
        <v>127</v>
      </c>
      <c r="F368" s="16">
        <f>(D368+E368)/2</f>
        <v>93.5</v>
      </c>
      <c r="G368" s="16">
        <v>4</v>
      </c>
      <c r="H368" s="16" t="s">
        <v>3317</v>
      </c>
      <c r="I368" s="16" t="s">
        <v>2826</v>
      </c>
      <c r="J368" s="16" t="s">
        <v>2850</v>
      </c>
      <c r="K368" s="16" t="s">
        <v>56</v>
      </c>
      <c r="L368" s="16">
        <v>2002</v>
      </c>
      <c r="M368" s="16">
        <v>18</v>
      </c>
      <c r="N368" s="16" t="s">
        <v>21</v>
      </c>
      <c r="O368" s="16" t="s">
        <v>235</v>
      </c>
      <c r="P368" s="16" t="s">
        <v>91</v>
      </c>
      <c r="Q368" s="16" t="s">
        <v>411</v>
      </c>
      <c r="R368" s="16" t="s">
        <v>3144</v>
      </c>
    </row>
    <row r="369" spans="1:18" ht="15" customHeight="1" x14ac:dyDescent="0.2">
      <c r="A369" s="16">
        <v>368</v>
      </c>
      <c r="B369" s="16">
        <v>563</v>
      </c>
      <c r="C369" s="16" t="s">
        <v>1003</v>
      </c>
      <c r="D369" s="31">
        <v>60</v>
      </c>
      <c r="E369" s="33">
        <v>127</v>
      </c>
      <c r="F369" s="16">
        <f>(D369+E369)/2</f>
        <v>93.5</v>
      </c>
      <c r="G369" s="16">
        <v>4</v>
      </c>
      <c r="H369" s="16" t="s">
        <v>3317</v>
      </c>
      <c r="I369" s="16" t="s">
        <v>2828</v>
      </c>
      <c r="J369" s="16" t="s">
        <v>2850</v>
      </c>
      <c r="K369" s="16" t="s">
        <v>56</v>
      </c>
      <c r="L369" s="16">
        <v>2002</v>
      </c>
      <c r="M369" s="16">
        <v>18</v>
      </c>
      <c r="N369" s="16" t="s">
        <v>21</v>
      </c>
      <c r="O369" s="16" t="s">
        <v>235</v>
      </c>
      <c r="P369" s="16" t="s">
        <v>91</v>
      </c>
      <c r="Q369" s="16" t="s">
        <v>411</v>
      </c>
      <c r="R369" s="16" t="s">
        <v>3144</v>
      </c>
    </row>
    <row r="370" spans="1:18" ht="15" customHeight="1" x14ac:dyDescent="0.2">
      <c r="A370" s="16">
        <v>369</v>
      </c>
      <c r="B370" s="16">
        <v>638</v>
      </c>
      <c r="C370" s="16" t="s">
        <v>2013</v>
      </c>
      <c r="D370" s="31">
        <v>63</v>
      </c>
      <c r="E370" s="33">
        <v>127</v>
      </c>
      <c r="F370" s="16">
        <f>(D370+E370)/2</f>
        <v>95</v>
      </c>
      <c r="G370" s="16">
        <v>3.9</v>
      </c>
      <c r="H370" s="16" t="s">
        <v>3202</v>
      </c>
      <c r="I370" s="16" t="s">
        <v>2828</v>
      </c>
      <c r="J370" s="16" t="s">
        <v>3089</v>
      </c>
      <c r="K370" s="16" t="s">
        <v>30</v>
      </c>
      <c r="L370" s="16">
        <v>1913</v>
      </c>
      <c r="M370" s="16">
        <v>107</v>
      </c>
      <c r="N370" s="16" t="s">
        <v>65</v>
      </c>
      <c r="O370" s="16" t="s">
        <v>124</v>
      </c>
      <c r="P370" s="16" t="s">
        <v>124</v>
      </c>
      <c r="Q370" s="16" t="s">
        <v>113</v>
      </c>
      <c r="R370" s="16" t="s">
        <v>1525</v>
      </c>
    </row>
    <row r="371" spans="1:18" ht="15" customHeight="1" x14ac:dyDescent="0.2">
      <c r="A371" s="16">
        <v>370</v>
      </c>
      <c r="B371" s="16">
        <v>858</v>
      </c>
      <c r="C371" s="16" t="s">
        <v>2013</v>
      </c>
      <c r="D371" s="31">
        <v>63</v>
      </c>
      <c r="E371" s="33">
        <v>127</v>
      </c>
      <c r="F371" s="16">
        <f>(D371+E371)/2</f>
        <v>95</v>
      </c>
      <c r="G371" s="16">
        <v>3.9</v>
      </c>
      <c r="H371" s="16" t="s">
        <v>3202</v>
      </c>
      <c r="I371" s="16" t="s">
        <v>2828</v>
      </c>
      <c r="J371" s="16" t="s">
        <v>3089</v>
      </c>
      <c r="K371" s="16" t="s">
        <v>30</v>
      </c>
      <c r="L371" s="16">
        <v>1913</v>
      </c>
      <c r="M371" s="16">
        <v>107</v>
      </c>
      <c r="N371" s="16" t="s">
        <v>65</v>
      </c>
      <c r="O371" s="16" t="s">
        <v>124</v>
      </c>
      <c r="P371" s="16" t="s">
        <v>124</v>
      </c>
      <c r="Q371" s="16" t="s">
        <v>113</v>
      </c>
      <c r="R371" s="16" t="s">
        <v>1525</v>
      </c>
    </row>
    <row r="372" spans="1:18" ht="15" customHeight="1" x14ac:dyDescent="0.2">
      <c r="A372" s="16">
        <v>371</v>
      </c>
      <c r="B372" s="16">
        <v>727</v>
      </c>
      <c r="C372" s="16" t="s">
        <v>668</v>
      </c>
      <c r="D372" s="31">
        <v>67</v>
      </c>
      <c r="E372" s="33">
        <v>127</v>
      </c>
      <c r="F372" s="16">
        <f>(D372+E372)/2</f>
        <v>97</v>
      </c>
      <c r="G372" s="16">
        <v>4</v>
      </c>
      <c r="H372" s="16" t="s">
        <v>3201</v>
      </c>
      <c r="I372" s="16" t="s">
        <v>2853</v>
      </c>
      <c r="J372" s="16" t="s">
        <v>2853</v>
      </c>
      <c r="K372" s="16" t="s">
        <v>20</v>
      </c>
      <c r="L372" s="16">
        <v>2012</v>
      </c>
      <c r="M372" s="16">
        <v>8</v>
      </c>
      <c r="N372" s="16" t="s">
        <v>21</v>
      </c>
      <c r="O372" s="16" t="s">
        <v>145</v>
      </c>
      <c r="P372" s="16" t="s">
        <v>91</v>
      </c>
      <c r="Q372" s="16" t="s">
        <v>41</v>
      </c>
      <c r="R372" s="16" t="s">
        <v>189</v>
      </c>
    </row>
    <row r="373" spans="1:18" ht="15" customHeight="1" x14ac:dyDescent="0.2">
      <c r="A373" s="16">
        <v>372</v>
      </c>
      <c r="B373" s="16">
        <v>246</v>
      </c>
      <c r="C373" s="16" t="s">
        <v>1071</v>
      </c>
      <c r="D373" s="31">
        <v>69</v>
      </c>
      <c r="E373" s="33">
        <v>127</v>
      </c>
      <c r="F373" s="16">
        <f>(D373+E373)/2</f>
        <v>98</v>
      </c>
      <c r="G373" s="16">
        <v>3</v>
      </c>
      <c r="H373" s="16" t="s">
        <v>3318</v>
      </c>
      <c r="I373" s="16" t="s">
        <v>2894</v>
      </c>
      <c r="J373" s="16" t="s">
        <v>2844</v>
      </c>
      <c r="K373" s="16" t="s">
        <v>30</v>
      </c>
      <c r="L373" s="16">
        <v>1958</v>
      </c>
      <c r="M373" s="16">
        <v>62</v>
      </c>
      <c r="N373" s="16" t="s">
        <v>21</v>
      </c>
      <c r="O373" s="16" t="s">
        <v>1076</v>
      </c>
      <c r="P373" s="16" t="s">
        <v>98</v>
      </c>
      <c r="Q373" s="16" t="s">
        <v>113</v>
      </c>
      <c r="R373" s="16" t="s">
        <v>1077</v>
      </c>
    </row>
    <row r="374" spans="1:18" ht="15" customHeight="1" x14ac:dyDescent="0.2">
      <c r="A374" s="16">
        <v>373</v>
      </c>
      <c r="B374" s="16">
        <v>443</v>
      </c>
      <c r="C374" s="16" t="s">
        <v>1071</v>
      </c>
      <c r="D374" s="31">
        <v>69</v>
      </c>
      <c r="E374" s="33">
        <v>127</v>
      </c>
      <c r="F374" s="16">
        <f>(D374+E374)/2</f>
        <v>98</v>
      </c>
      <c r="G374" s="16">
        <v>3</v>
      </c>
      <c r="H374" s="16" t="s">
        <v>3318</v>
      </c>
      <c r="I374" s="16" t="s">
        <v>2864</v>
      </c>
      <c r="J374" s="16" t="s">
        <v>2844</v>
      </c>
      <c r="K374" s="16" t="s">
        <v>30</v>
      </c>
      <c r="L374" s="16">
        <v>1958</v>
      </c>
      <c r="M374" s="16">
        <v>62</v>
      </c>
      <c r="N374" s="16" t="s">
        <v>21</v>
      </c>
      <c r="O374" s="16" t="s">
        <v>1076</v>
      </c>
      <c r="P374" s="16" t="s">
        <v>98</v>
      </c>
      <c r="Q374" s="16" t="s">
        <v>113</v>
      </c>
      <c r="R374" s="16" t="s">
        <v>1077</v>
      </c>
    </row>
    <row r="375" spans="1:18" ht="15" customHeight="1" x14ac:dyDescent="0.2">
      <c r="A375" s="16">
        <v>374</v>
      </c>
      <c r="B375" s="16">
        <v>666</v>
      </c>
      <c r="C375" s="16" t="s">
        <v>1071</v>
      </c>
      <c r="D375" s="31">
        <v>69</v>
      </c>
      <c r="E375" s="33">
        <v>127</v>
      </c>
      <c r="F375" s="16">
        <f>(D375+E375)/2</f>
        <v>98</v>
      </c>
      <c r="G375" s="16">
        <v>3</v>
      </c>
      <c r="H375" s="16" t="s">
        <v>3318</v>
      </c>
      <c r="I375" s="16" t="s">
        <v>2826</v>
      </c>
      <c r="J375" s="16" t="s">
        <v>2844</v>
      </c>
      <c r="K375" s="16" t="s">
        <v>30</v>
      </c>
      <c r="L375" s="16">
        <v>1958</v>
      </c>
      <c r="M375" s="16">
        <v>62</v>
      </c>
      <c r="N375" s="16" t="s">
        <v>21</v>
      </c>
      <c r="O375" s="16" t="s">
        <v>1076</v>
      </c>
      <c r="P375" s="16" t="s">
        <v>98</v>
      </c>
      <c r="Q375" s="16" t="s">
        <v>113</v>
      </c>
      <c r="R375" s="16" t="s">
        <v>1077</v>
      </c>
    </row>
    <row r="376" spans="1:18" ht="15" customHeight="1" x14ac:dyDescent="0.2">
      <c r="A376" s="16">
        <v>375</v>
      </c>
      <c r="B376" s="16">
        <v>902</v>
      </c>
      <c r="C376" s="16" t="s">
        <v>1071</v>
      </c>
      <c r="D376" s="31">
        <v>69</v>
      </c>
      <c r="E376" s="33">
        <v>127</v>
      </c>
      <c r="F376" s="16">
        <f>(D376+E376)/2</f>
        <v>98</v>
      </c>
      <c r="G376" s="16">
        <v>3</v>
      </c>
      <c r="H376" s="16" t="s">
        <v>3318</v>
      </c>
      <c r="I376" s="16" t="s">
        <v>2826</v>
      </c>
      <c r="J376" s="16" t="s">
        <v>2844</v>
      </c>
      <c r="K376" s="16" t="s">
        <v>30</v>
      </c>
      <c r="L376" s="16">
        <v>1958</v>
      </c>
      <c r="M376" s="16">
        <v>62</v>
      </c>
      <c r="N376" s="16" t="s">
        <v>21</v>
      </c>
      <c r="O376" s="16" t="s">
        <v>1076</v>
      </c>
      <c r="P376" s="16" t="s">
        <v>98</v>
      </c>
      <c r="Q376" s="16" t="s">
        <v>113</v>
      </c>
      <c r="R376" s="16" t="s">
        <v>1077</v>
      </c>
    </row>
    <row r="377" spans="1:18" ht="15" customHeight="1" x14ac:dyDescent="0.2">
      <c r="A377" s="16">
        <v>376</v>
      </c>
      <c r="B377" s="16">
        <v>542</v>
      </c>
      <c r="C377" s="16" t="s">
        <v>14</v>
      </c>
      <c r="D377" s="31">
        <v>75</v>
      </c>
      <c r="E377" s="33">
        <v>127</v>
      </c>
      <c r="F377" s="16">
        <f>(D377+E377)/2</f>
        <v>101</v>
      </c>
      <c r="G377" s="16">
        <v>5</v>
      </c>
      <c r="H377" s="16" t="s">
        <v>3319</v>
      </c>
      <c r="I377" s="16" t="s">
        <v>2934</v>
      </c>
      <c r="J377" s="16" t="s">
        <v>2853</v>
      </c>
      <c r="K377" s="16" t="s">
        <v>56</v>
      </c>
      <c r="L377" s="16">
        <v>2014</v>
      </c>
      <c r="M377" s="16">
        <v>6</v>
      </c>
      <c r="N377" s="16" t="s">
        <v>21</v>
      </c>
      <c r="O377" s="16" t="s">
        <v>22</v>
      </c>
      <c r="P377" s="16" t="s">
        <v>22</v>
      </c>
      <c r="Q377" s="16" t="s">
        <v>179</v>
      </c>
      <c r="R377" s="16" t="s">
        <v>3144</v>
      </c>
    </row>
    <row r="378" spans="1:18" ht="15" customHeight="1" x14ac:dyDescent="0.2">
      <c r="A378" s="16">
        <v>377</v>
      </c>
      <c r="B378" s="16">
        <v>579</v>
      </c>
      <c r="C378" s="16" t="s">
        <v>14</v>
      </c>
      <c r="D378" s="31">
        <v>76</v>
      </c>
      <c r="E378" s="33">
        <v>127</v>
      </c>
      <c r="F378" s="16">
        <f>(D378+E378)/2</f>
        <v>101.5</v>
      </c>
      <c r="G378" s="16">
        <v>3.4</v>
      </c>
      <c r="H378" s="16" t="s">
        <v>3320</v>
      </c>
      <c r="I378" s="16" t="s">
        <v>2828</v>
      </c>
      <c r="J378" s="16" t="s">
        <v>2853</v>
      </c>
      <c r="K378" s="16" t="s">
        <v>30</v>
      </c>
      <c r="L378" s="16">
        <v>1969</v>
      </c>
      <c r="M378" s="16">
        <v>51</v>
      </c>
      <c r="N378" s="16" t="s">
        <v>65</v>
      </c>
      <c r="O378" s="16" t="s">
        <v>22</v>
      </c>
      <c r="P378" s="16" t="s">
        <v>22</v>
      </c>
      <c r="Q378" s="16" t="s">
        <v>113</v>
      </c>
      <c r="R378" s="16" t="s">
        <v>3144</v>
      </c>
    </row>
    <row r="379" spans="1:18" ht="15" customHeight="1" x14ac:dyDescent="0.2">
      <c r="A379" s="16">
        <v>378</v>
      </c>
      <c r="B379" s="16">
        <v>884</v>
      </c>
      <c r="C379" s="16" t="s">
        <v>2322</v>
      </c>
      <c r="D379" s="31">
        <v>79</v>
      </c>
      <c r="E379" s="33">
        <v>127</v>
      </c>
      <c r="F379" s="16">
        <f>(D379+E379)/2</f>
        <v>103</v>
      </c>
      <c r="G379" s="16">
        <v>3.8</v>
      </c>
      <c r="H379" s="16" t="s">
        <v>3321</v>
      </c>
      <c r="I379" s="16" t="s">
        <v>2837</v>
      </c>
      <c r="J379" s="16" t="s">
        <v>3103</v>
      </c>
      <c r="K379" s="16" t="s">
        <v>64</v>
      </c>
      <c r="L379" s="16">
        <v>2005</v>
      </c>
      <c r="M379" s="16">
        <v>15</v>
      </c>
      <c r="N379" s="16" t="s">
        <v>131</v>
      </c>
      <c r="O379" s="16" t="s">
        <v>273</v>
      </c>
      <c r="P379" s="16" t="s">
        <v>185</v>
      </c>
      <c r="Q379" s="16" t="s">
        <v>80</v>
      </c>
      <c r="R379" s="16" t="s">
        <v>3144</v>
      </c>
    </row>
    <row r="380" spans="1:18" ht="15" customHeight="1" x14ac:dyDescent="0.2">
      <c r="A380" s="16">
        <v>379</v>
      </c>
      <c r="B380" s="16">
        <v>711</v>
      </c>
      <c r="C380" s="16" t="s">
        <v>2115</v>
      </c>
      <c r="D380" s="31">
        <v>61</v>
      </c>
      <c r="E380" s="33">
        <v>126</v>
      </c>
      <c r="F380" s="16">
        <f>(D380+E380)/2</f>
        <v>93.5</v>
      </c>
      <c r="G380" s="16">
        <v>3.6</v>
      </c>
      <c r="H380" s="16" t="s">
        <v>3322</v>
      </c>
      <c r="I380" s="16" t="s">
        <v>2826</v>
      </c>
      <c r="J380" s="16" t="s">
        <v>2853</v>
      </c>
      <c r="K380" s="16" t="s">
        <v>20</v>
      </c>
      <c r="L380" s="16">
        <v>1967</v>
      </c>
      <c r="M380" s="16">
        <v>53</v>
      </c>
      <c r="N380" s="16" t="s">
        <v>154</v>
      </c>
      <c r="O380" s="16" t="s">
        <v>543</v>
      </c>
      <c r="P380" s="16" t="s">
        <v>47</v>
      </c>
      <c r="Q380" s="16" t="s">
        <v>23</v>
      </c>
      <c r="R380" s="16" t="s">
        <v>3144</v>
      </c>
    </row>
    <row r="381" spans="1:18" ht="15" customHeight="1" x14ac:dyDescent="0.2">
      <c r="A381" s="16">
        <v>380</v>
      </c>
      <c r="B381" s="16">
        <v>955</v>
      </c>
      <c r="C381" s="16" t="s">
        <v>2115</v>
      </c>
      <c r="D381" s="31">
        <v>61</v>
      </c>
      <c r="E381" s="33">
        <v>126</v>
      </c>
      <c r="F381" s="16">
        <f>(D381+E381)/2</f>
        <v>93.5</v>
      </c>
      <c r="G381" s="16">
        <v>3.6</v>
      </c>
      <c r="H381" s="16" t="s">
        <v>3322</v>
      </c>
      <c r="I381" s="16" t="s">
        <v>2828</v>
      </c>
      <c r="J381" s="16" t="s">
        <v>2853</v>
      </c>
      <c r="K381" s="16" t="s">
        <v>20</v>
      </c>
      <c r="L381" s="16">
        <v>1967</v>
      </c>
      <c r="M381" s="16">
        <v>53</v>
      </c>
      <c r="N381" s="16" t="s">
        <v>154</v>
      </c>
      <c r="O381" s="16" t="s">
        <v>543</v>
      </c>
      <c r="P381" s="16" t="s">
        <v>47</v>
      </c>
      <c r="Q381" s="16" t="s">
        <v>23</v>
      </c>
      <c r="R381" s="16" t="s">
        <v>3144</v>
      </c>
    </row>
    <row r="382" spans="1:18" ht="15" customHeight="1" x14ac:dyDescent="0.2">
      <c r="A382" s="16">
        <v>381</v>
      </c>
      <c r="B382" s="16">
        <v>784</v>
      </c>
      <c r="C382" s="16" t="s">
        <v>247</v>
      </c>
      <c r="D382" s="31">
        <v>65</v>
      </c>
      <c r="E382" s="33">
        <v>126</v>
      </c>
      <c r="F382" s="16">
        <f>(D382+E382)/2</f>
        <v>95.5</v>
      </c>
      <c r="G382" s="16">
        <v>3.5</v>
      </c>
      <c r="H382" s="16" t="s">
        <v>3323</v>
      </c>
      <c r="I382" s="16" t="s">
        <v>2888</v>
      </c>
      <c r="J382" s="16" t="s">
        <v>2837</v>
      </c>
      <c r="K382" s="16" t="s">
        <v>64</v>
      </c>
      <c r="L382" s="16">
        <v>1995</v>
      </c>
      <c r="M382" s="16">
        <v>25</v>
      </c>
      <c r="N382" s="16" t="s">
        <v>21</v>
      </c>
      <c r="O382" s="16" t="s">
        <v>79</v>
      </c>
      <c r="P382" s="16" t="s">
        <v>40</v>
      </c>
      <c r="Q382" s="16" t="s">
        <v>23</v>
      </c>
      <c r="R382" s="16" t="s">
        <v>3144</v>
      </c>
    </row>
    <row r="383" spans="1:18" ht="15" customHeight="1" x14ac:dyDescent="0.2">
      <c r="A383" s="16">
        <v>382</v>
      </c>
      <c r="B383" s="16">
        <v>305</v>
      </c>
      <c r="C383" s="16" t="s">
        <v>1221</v>
      </c>
      <c r="D383" s="31">
        <v>74</v>
      </c>
      <c r="E383" s="33">
        <v>126</v>
      </c>
      <c r="F383" s="16">
        <f>(D383+E383)/2</f>
        <v>100</v>
      </c>
      <c r="G383" s="16">
        <v>3.4</v>
      </c>
      <c r="H383" s="16" t="s">
        <v>3324</v>
      </c>
      <c r="I383" s="16" t="s">
        <v>2831</v>
      </c>
      <c r="J383" s="16" t="s">
        <v>2907</v>
      </c>
      <c r="K383" s="16" t="s">
        <v>20</v>
      </c>
      <c r="L383" s="16">
        <v>1939</v>
      </c>
      <c r="M383" s="16">
        <v>81</v>
      </c>
      <c r="N383" s="16" t="s">
        <v>154</v>
      </c>
      <c r="O383" s="16" t="s">
        <v>155</v>
      </c>
      <c r="P383" s="16" t="s">
        <v>156</v>
      </c>
      <c r="Q383" s="16" t="s">
        <v>58</v>
      </c>
      <c r="R383" s="16" t="s">
        <v>1226</v>
      </c>
    </row>
    <row r="384" spans="1:18" ht="15" customHeight="1" x14ac:dyDescent="0.2">
      <c r="A384" s="16">
        <v>383</v>
      </c>
      <c r="B384" s="16">
        <v>589</v>
      </c>
      <c r="C384" s="16" t="s">
        <v>14</v>
      </c>
      <c r="D384" s="31">
        <v>75</v>
      </c>
      <c r="E384" s="33">
        <v>126</v>
      </c>
      <c r="F384" s="16">
        <f>(D384+E384)/2</f>
        <v>100.5</v>
      </c>
      <c r="G384" s="16">
        <v>4.2</v>
      </c>
      <c r="H384" s="16" t="s">
        <v>3325</v>
      </c>
      <c r="I384" s="16" t="s">
        <v>2828</v>
      </c>
      <c r="J384" s="16" t="s">
        <v>2864</v>
      </c>
      <c r="K384" s="16" t="s">
        <v>64</v>
      </c>
      <c r="L384" s="16">
        <v>1885</v>
      </c>
      <c r="M384" s="16">
        <v>135</v>
      </c>
      <c r="N384" s="16" t="s">
        <v>21</v>
      </c>
      <c r="O384" s="16" t="s">
        <v>72</v>
      </c>
      <c r="P384" s="16" t="s">
        <v>73</v>
      </c>
      <c r="Q384" s="16" t="s">
        <v>23</v>
      </c>
      <c r="R384" s="16" t="s">
        <v>3144</v>
      </c>
    </row>
    <row r="385" spans="1:18" ht="15" customHeight="1" x14ac:dyDescent="0.2">
      <c r="A385" s="16">
        <v>384</v>
      </c>
      <c r="B385" s="16">
        <v>350</v>
      </c>
      <c r="C385" s="16" t="s">
        <v>14</v>
      </c>
      <c r="D385" s="31">
        <v>76</v>
      </c>
      <c r="E385" s="33">
        <v>126</v>
      </c>
      <c r="F385" s="16">
        <f>(D385+E385)/2</f>
        <v>101</v>
      </c>
      <c r="G385" s="16">
        <v>2.2999999999999998</v>
      </c>
      <c r="H385" s="16" t="s">
        <v>3326</v>
      </c>
      <c r="I385" s="16" t="s">
        <v>2917</v>
      </c>
      <c r="J385" s="16" t="s">
        <v>2911</v>
      </c>
      <c r="K385" s="16" t="s">
        <v>64</v>
      </c>
      <c r="L385" s="16">
        <v>2003</v>
      </c>
      <c r="M385" s="16">
        <v>17</v>
      </c>
      <c r="N385" s="16" t="s">
        <v>65</v>
      </c>
      <c r="O385" s="16" t="s">
        <v>124</v>
      </c>
      <c r="P385" s="16" t="s">
        <v>124</v>
      </c>
      <c r="Q385" s="16" t="s">
        <v>41</v>
      </c>
      <c r="R385" s="16" t="s">
        <v>3144</v>
      </c>
    </row>
    <row r="386" spans="1:18" ht="15" customHeight="1" x14ac:dyDescent="0.2">
      <c r="A386" s="16">
        <v>385</v>
      </c>
      <c r="B386" s="16">
        <v>312</v>
      </c>
      <c r="C386" s="16" t="s">
        <v>14</v>
      </c>
      <c r="D386" s="31">
        <v>78</v>
      </c>
      <c r="E386" s="33">
        <v>126</v>
      </c>
      <c r="F386" s="16">
        <f>(D386+E386)/2</f>
        <v>102</v>
      </c>
      <c r="G386" s="16">
        <v>3.7</v>
      </c>
      <c r="H386" s="16" t="s">
        <v>3327</v>
      </c>
      <c r="I386" s="16" t="s">
        <v>2864</v>
      </c>
      <c r="J386" s="16" t="s">
        <v>2853</v>
      </c>
      <c r="K386" s="16" t="s">
        <v>46</v>
      </c>
      <c r="L386" s="16">
        <v>2004</v>
      </c>
      <c r="M386" s="16">
        <v>16</v>
      </c>
      <c r="N386" s="16" t="s">
        <v>65</v>
      </c>
      <c r="O386" s="16" t="s">
        <v>155</v>
      </c>
      <c r="P386" s="16" t="s">
        <v>156</v>
      </c>
      <c r="Q386" s="16" t="s">
        <v>203</v>
      </c>
      <c r="R386" s="16" t="s">
        <v>1246</v>
      </c>
    </row>
    <row r="387" spans="1:18" ht="15" customHeight="1" x14ac:dyDescent="0.2">
      <c r="A387" s="16">
        <v>386</v>
      </c>
      <c r="B387" s="16">
        <v>928</v>
      </c>
      <c r="C387" s="16" t="s">
        <v>2373</v>
      </c>
      <c r="D387" s="31">
        <v>59</v>
      </c>
      <c r="E387" s="33">
        <v>125</v>
      </c>
      <c r="F387" s="16">
        <f>(D387+E387)/2</f>
        <v>92</v>
      </c>
      <c r="G387" s="16">
        <v>4</v>
      </c>
      <c r="H387" s="16" t="s">
        <v>3328</v>
      </c>
      <c r="I387" s="16" t="s">
        <v>2826</v>
      </c>
      <c r="J387" s="16" t="s">
        <v>2826</v>
      </c>
      <c r="K387" s="16" t="s">
        <v>20</v>
      </c>
      <c r="L387" s="16">
        <v>2006</v>
      </c>
      <c r="M387" s="16">
        <v>14</v>
      </c>
      <c r="N387" s="16" t="s">
        <v>21</v>
      </c>
      <c r="O387" s="16" t="s">
        <v>124</v>
      </c>
      <c r="P387" s="16" t="s">
        <v>124</v>
      </c>
      <c r="Q387" s="16" t="s">
        <v>58</v>
      </c>
      <c r="R387" s="16" t="s">
        <v>2377</v>
      </c>
    </row>
    <row r="388" spans="1:18" ht="15" customHeight="1" x14ac:dyDescent="0.2">
      <c r="A388" s="16">
        <v>387</v>
      </c>
      <c r="B388" s="16">
        <v>132</v>
      </c>
      <c r="C388" s="16" t="s">
        <v>247</v>
      </c>
      <c r="D388" s="31">
        <v>65</v>
      </c>
      <c r="E388" s="33">
        <v>125</v>
      </c>
      <c r="F388" s="16">
        <f>(D388+E388)/2</f>
        <v>95</v>
      </c>
      <c r="G388" s="16">
        <v>4.7</v>
      </c>
      <c r="H388" s="16" t="s">
        <v>3329</v>
      </c>
      <c r="I388" s="16" t="s">
        <v>2828</v>
      </c>
      <c r="J388" s="16" t="s">
        <v>2897</v>
      </c>
      <c r="K388" s="16" t="s">
        <v>56</v>
      </c>
      <c r="L388" s="16">
        <v>1996</v>
      </c>
      <c r="M388" s="16">
        <v>24</v>
      </c>
      <c r="N388" s="16" t="s">
        <v>21</v>
      </c>
      <c r="O388" s="16" t="s">
        <v>79</v>
      </c>
      <c r="P388" s="16" t="s">
        <v>40</v>
      </c>
      <c r="Q388" s="16" t="s">
        <v>80</v>
      </c>
      <c r="R388" s="16" t="s">
        <v>648</v>
      </c>
    </row>
    <row r="389" spans="1:18" ht="15" customHeight="1" x14ac:dyDescent="0.2">
      <c r="A389" s="16">
        <v>388</v>
      </c>
      <c r="B389" s="16">
        <v>825</v>
      </c>
      <c r="C389" s="16" t="s">
        <v>2278</v>
      </c>
      <c r="D389" s="31">
        <v>68</v>
      </c>
      <c r="E389" s="33">
        <v>125</v>
      </c>
      <c r="F389" s="16">
        <f>(D389+E389)/2</f>
        <v>96.5</v>
      </c>
      <c r="G389" s="16">
        <v>3.8</v>
      </c>
      <c r="H389" s="16" t="s">
        <v>3238</v>
      </c>
      <c r="I389" s="16" t="s">
        <v>2826</v>
      </c>
      <c r="J389" s="16" t="s">
        <v>2864</v>
      </c>
      <c r="K389" s="16" t="s">
        <v>20</v>
      </c>
      <c r="L389" s="16">
        <v>2008</v>
      </c>
      <c r="M389" s="16">
        <v>12</v>
      </c>
      <c r="N389" s="16" t="s">
        <v>65</v>
      </c>
      <c r="O389" s="16" t="s">
        <v>124</v>
      </c>
      <c r="P389" s="16" t="s">
        <v>124</v>
      </c>
      <c r="Q389" s="16" t="s">
        <v>23</v>
      </c>
      <c r="R389" s="16" t="s">
        <v>3144</v>
      </c>
    </row>
    <row r="390" spans="1:18" ht="15" customHeight="1" x14ac:dyDescent="0.2">
      <c r="A390" s="16">
        <v>389</v>
      </c>
      <c r="B390" s="16">
        <v>172</v>
      </c>
      <c r="C390" s="16" t="s">
        <v>290</v>
      </c>
      <c r="D390" s="31">
        <v>75</v>
      </c>
      <c r="E390" s="33">
        <v>125</v>
      </c>
      <c r="F390" s="16">
        <f>(D390+E390)/2</f>
        <v>100</v>
      </c>
      <c r="G390" s="16">
        <v>3.8</v>
      </c>
      <c r="H390" s="16" t="s">
        <v>3330</v>
      </c>
      <c r="I390" s="16" t="s">
        <v>2826</v>
      </c>
      <c r="J390" s="16" t="s">
        <v>2868</v>
      </c>
      <c r="K390" s="16" t="s">
        <v>64</v>
      </c>
      <c r="L390" s="16">
        <v>1987</v>
      </c>
      <c r="M390" s="16">
        <v>33</v>
      </c>
      <c r="N390" s="16" t="s">
        <v>21</v>
      </c>
      <c r="O390" s="16" t="s">
        <v>57</v>
      </c>
      <c r="P390" s="16" t="s">
        <v>40</v>
      </c>
      <c r="Q390" s="16" t="s">
        <v>41</v>
      </c>
      <c r="R390" s="16" t="s">
        <v>802</v>
      </c>
    </row>
    <row r="391" spans="1:18" ht="15" customHeight="1" x14ac:dyDescent="0.2">
      <c r="A391" s="16">
        <v>390</v>
      </c>
      <c r="B391" s="16">
        <v>255</v>
      </c>
      <c r="C391" s="16" t="s">
        <v>1101</v>
      </c>
      <c r="D391" s="31">
        <v>76</v>
      </c>
      <c r="E391" s="33">
        <v>125</v>
      </c>
      <c r="F391" s="16">
        <f>(D391+E391)/2</f>
        <v>100.5</v>
      </c>
      <c r="G391" s="16">
        <v>4.8</v>
      </c>
      <c r="H391" s="16" t="s">
        <v>3331</v>
      </c>
      <c r="I391" s="16" t="s">
        <v>2828</v>
      </c>
      <c r="J391" s="16" t="s">
        <v>2848</v>
      </c>
      <c r="K391" s="16" t="s">
        <v>46</v>
      </c>
      <c r="L391" s="16">
        <v>1925</v>
      </c>
      <c r="M391" s="16">
        <v>95</v>
      </c>
      <c r="N391" s="16" t="s">
        <v>21</v>
      </c>
      <c r="O391" s="16" t="s">
        <v>155</v>
      </c>
      <c r="P391" s="16" t="s">
        <v>156</v>
      </c>
      <c r="Q391" s="16" t="s">
        <v>67</v>
      </c>
      <c r="R391" s="16" t="s">
        <v>3144</v>
      </c>
    </row>
    <row r="392" spans="1:18" ht="15" customHeight="1" x14ac:dyDescent="0.2">
      <c r="A392" s="16">
        <v>391</v>
      </c>
      <c r="B392" s="16">
        <v>421</v>
      </c>
      <c r="C392" s="16" t="s">
        <v>247</v>
      </c>
      <c r="D392" s="31">
        <v>65</v>
      </c>
      <c r="E392" s="33">
        <v>124</v>
      </c>
      <c r="F392" s="16">
        <f>(D392+E392)/2</f>
        <v>94.5</v>
      </c>
      <c r="G392" s="16">
        <v>3.5</v>
      </c>
      <c r="H392" s="16" t="s">
        <v>3332</v>
      </c>
      <c r="I392" s="16" t="s">
        <v>2859</v>
      </c>
      <c r="J392" s="16" t="s">
        <v>2826</v>
      </c>
      <c r="K392" s="16" t="s">
        <v>20</v>
      </c>
      <c r="L392" s="16">
        <v>2013</v>
      </c>
      <c r="M392" s="16">
        <v>7</v>
      </c>
      <c r="N392" s="16" t="s">
        <v>21</v>
      </c>
      <c r="O392" s="16" t="s">
        <v>32</v>
      </c>
      <c r="P392" s="16" t="s">
        <v>33</v>
      </c>
      <c r="Q392" s="16" t="s">
        <v>58</v>
      </c>
      <c r="R392" s="16" t="s">
        <v>3144</v>
      </c>
    </row>
    <row r="393" spans="1:18" ht="15" customHeight="1" x14ac:dyDescent="0.2">
      <c r="A393" s="16">
        <v>392</v>
      </c>
      <c r="B393" s="16">
        <v>617</v>
      </c>
      <c r="C393" s="16" t="s">
        <v>247</v>
      </c>
      <c r="D393" s="31">
        <v>65</v>
      </c>
      <c r="E393" s="33">
        <v>124</v>
      </c>
      <c r="F393" s="16">
        <f>(D393+E393)/2</f>
        <v>94.5</v>
      </c>
      <c r="G393" s="16">
        <v>3.5</v>
      </c>
      <c r="H393" s="16" t="s">
        <v>3332</v>
      </c>
      <c r="I393" s="16" t="s">
        <v>2828</v>
      </c>
      <c r="J393" s="16" t="s">
        <v>2826</v>
      </c>
      <c r="K393" s="16" t="s">
        <v>20</v>
      </c>
      <c r="L393" s="16">
        <v>2013</v>
      </c>
      <c r="M393" s="16">
        <v>7</v>
      </c>
      <c r="N393" s="16" t="s">
        <v>21</v>
      </c>
      <c r="O393" s="16" t="s">
        <v>32</v>
      </c>
      <c r="P393" s="16" t="s">
        <v>33</v>
      </c>
      <c r="Q393" s="16" t="s">
        <v>58</v>
      </c>
      <c r="R393" s="16" t="s">
        <v>3144</v>
      </c>
    </row>
    <row r="394" spans="1:18" ht="15" customHeight="1" x14ac:dyDescent="0.2">
      <c r="A394" s="16">
        <v>393</v>
      </c>
      <c r="B394" s="16">
        <v>836</v>
      </c>
      <c r="C394" s="16" t="s">
        <v>247</v>
      </c>
      <c r="D394" s="31">
        <v>65</v>
      </c>
      <c r="E394" s="33">
        <v>124</v>
      </c>
      <c r="F394" s="16">
        <f>(D394+E394)/2</f>
        <v>94.5</v>
      </c>
      <c r="G394" s="16">
        <v>3.5</v>
      </c>
      <c r="H394" s="16" t="s">
        <v>3332</v>
      </c>
      <c r="I394" s="16" t="s">
        <v>2853</v>
      </c>
      <c r="J394" s="16" t="s">
        <v>2826</v>
      </c>
      <c r="K394" s="16" t="s">
        <v>20</v>
      </c>
      <c r="L394" s="16">
        <v>2013</v>
      </c>
      <c r="M394" s="16">
        <v>7</v>
      </c>
      <c r="N394" s="16" t="s">
        <v>21</v>
      </c>
      <c r="O394" s="16" t="s">
        <v>32</v>
      </c>
      <c r="P394" s="16" t="s">
        <v>33</v>
      </c>
      <c r="Q394" s="16" t="s">
        <v>58</v>
      </c>
      <c r="R394" s="16" t="s">
        <v>3144</v>
      </c>
    </row>
    <row r="395" spans="1:18" ht="15" customHeight="1" x14ac:dyDescent="0.2">
      <c r="A395" s="16">
        <v>394</v>
      </c>
      <c r="B395" s="16">
        <v>643</v>
      </c>
      <c r="C395" s="16" t="s">
        <v>14</v>
      </c>
      <c r="D395" s="31">
        <v>71</v>
      </c>
      <c r="E395" s="33">
        <v>124</v>
      </c>
      <c r="F395" s="16">
        <f>(D395+E395)/2</f>
        <v>97.5</v>
      </c>
      <c r="G395" s="16">
        <v>4</v>
      </c>
      <c r="H395" s="16" t="s">
        <v>3333</v>
      </c>
      <c r="I395" s="16" t="s">
        <v>2850</v>
      </c>
      <c r="J395" s="16" t="s">
        <v>2828</v>
      </c>
      <c r="K395" s="16" t="s">
        <v>20</v>
      </c>
      <c r="L395" s="16">
        <v>2007</v>
      </c>
      <c r="M395" s="16">
        <v>13</v>
      </c>
      <c r="N395" s="16" t="s">
        <v>21</v>
      </c>
      <c r="O395" s="16" t="s">
        <v>2022</v>
      </c>
      <c r="P395" s="16" t="s">
        <v>1916</v>
      </c>
      <c r="Q395" s="16" t="s">
        <v>58</v>
      </c>
      <c r="R395" s="16" t="s">
        <v>2023</v>
      </c>
    </row>
    <row r="396" spans="1:18" ht="15" customHeight="1" x14ac:dyDescent="0.2">
      <c r="A396" s="16">
        <v>395</v>
      </c>
      <c r="B396" s="16">
        <v>868</v>
      </c>
      <c r="C396" s="16" t="s">
        <v>14</v>
      </c>
      <c r="D396" s="31">
        <v>71</v>
      </c>
      <c r="E396" s="33">
        <v>124</v>
      </c>
      <c r="F396" s="16">
        <f>(D396+E396)/2</f>
        <v>97.5</v>
      </c>
      <c r="G396" s="16">
        <v>4</v>
      </c>
      <c r="H396" s="16" t="s">
        <v>3333</v>
      </c>
      <c r="I396" s="16" t="s">
        <v>2850</v>
      </c>
      <c r="J396" s="16" t="s">
        <v>2828</v>
      </c>
      <c r="K396" s="16" t="s">
        <v>20</v>
      </c>
      <c r="L396" s="16">
        <v>2007</v>
      </c>
      <c r="M396" s="16">
        <v>13</v>
      </c>
      <c r="N396" s="16" t="s">
        <v>21</v>
      </c>
      <c r="O396" s="16" t="s">
        <v>2022</v>
      </c>
      <c r="P396" s="16" t="s">
        <v>1916</v>
      </c>
      <c r="Q396" s="16" t="s">
        <v>58</v>
      </c>
      <c r="R396" s="16" t="s">
        <v>2023</v>
      </c>
    </row>
    <row r="397" spans="1:18" ht="15" customHeight="1" x14ac:dyDescent="0.2">
      <c r="A397" s="16">
        <v>396</v>
      </c>
      <c r="B397" s="16">
        <v>207</v>
      </c>
      <c r="C397" s="16" t="s">
        <v>241</v>
      </c>
      <c r="D397" s="31">
        <v>73</v>
      </c>
      <c r="E397" s="33">
        <v>124</v>
      </c>
      <c r="F397" s="16">
        <f>(D397+E397)/2</f>
        <v>98.5</v>
      </c>
      <c r="G397" s="16">
        <v>3.3</v>
      </c>
      <c r="H397" s="16" t="s">
        <v>3334</v>
      </c>
      <c r="I397" s="16" t="s">
        <v>2826</v>
      </c>
      <c r="J397" s="16" t="s">
        <v>2864</v>
      </c>
      <c r="K397" s="16" t="s">
        <v>46</v>
      </c>
      <c r="L397" s="16">
        <v>1982</v>
      </c>
      <c r="M397" s="16">
        <v>38</v>
      </c>
      <c r="N397" s="16" t="s">
        <v>21</v>
      </c>
      <c r="O397" s="16" t="s">
        <v>155</v>
      </c>
      <c r="P397" s="16" t="s">
        <v>156</v>
      </c>
      <c r="Q397" s="16" t="s">
        <v>179</v>
      </c>
      <c r="R397" s="16" t="s">
        <v>926</v>
      </c>
    </row>
    <row r="398" spans="1:18" ht="15" customHeight="1" x14ac:dyDescent="0.2">
      <c r="A398" s="16">
        <v>397</v>
      </c>
      <c r="B398" s="16">
        <v>333</v>
      </c>
      <c r="C398" s="16" t="s">
        <v>241</v>
      </c>
      <c r="D398" s="31">
        <v>73</v>
      </c>
      <c r="E398" s="33">
        <v>124</v>
      </c>
      <c r="F398" s="16">
        <f>(D398+E398)/2</f>
        <v>98.5</v>
      </c>
      <c r="G398" s="16">
        <v>3.3</v>
      </c>
      <c r="H398" s="16" t="s">
        <v>3334</v>
      </c>
      <c r="I398" s="16" t="s">
        <v>2828</v>
      </c>
      <c r="J398" s="16" t="s">
        <v>2864</v>
      </c>
      <c r="K398" s="16" t="s">
        <v>46</v>
      </c>
      <c r="L398" s="16">
        <v>1982</v>
      </c>
      <c r="M398" s="16">
        <v>38</v>
      </c>
      <c r="N398" s="16" t="s">
        <v>21</v>
      </c>
      <c r="O398" s="16" t="s">
        <v>155</v>
      </c>
      <c r="P398" s="16" t="s">
        <v>156</v>
      </c>
      <c r="Q398" s="16" t="s">
        <v>179</v>
      </c>
      <c r="R398" s="16" t="s">
        <v>926</v>
      </c>
    </row>
    <row r="399" spans="1:18" ht="15" customHeight="1" x14ac:dyDescent="0.2">
      <c r="A399" s="16">
        <v>398</v>
      </c>
      <c r="B399" s="16">
        <v>824</v>
      </c>
      <c r="C399" s="16" t="s">
        <v>2275</v>
      </c>
      <c r="D399" s="31">
        <v>74</v>
      </c>
      <c r="E399" s="33">
        <v>124</v>
      </c>
      <c r="F399" s="16">
        <f>(D399+E399)/2</f>
        <v>99</v>
      </c>
      <c r="G399" s="16">
        <v>3.7</v>
      </c>
      <c r="H399" s="16" t="s">
        <v>3335</v>
      </c>
      <c r="I399" s="16" t="s">
        <v>2864</v>
      </c>
      <c r="J399" s="16" t="s">
        <v>2864</v>
      </c>
      <c r="K399" s="16" t="s">
        <v>30</v>
      </c>
      <c r="L399" s="16">
        <v>1922</v>
      </c>
      <c r="M399" s="16">
        <v>98</v>
      </c>
      <c r="N399" s="16" t="s">
        <v>65</v>
      </c>
      <c r="O399" s="16" t="s">
        <v>22</v>
      </c>
      <c r="P399" s="16" t="s">
        <v>22</v>
      </c>
      <c r="Q399" s="16" t="s">
        <v>113</v>
      </c>
      <c r="R399" s="16" t="s">
        <v>3144</v>
      </c>
    </row>
    <row r="400" spans="1:18" ht="15" customHeight="1" x14ac:dyDescent="0.2">
      <c r="A400" s="16">
        <v>399</v>
      </c>
      <c r="B400" s="16">
        <v>108</v>
      </c>
      <c r="C400" s="16" t="s">
        <v>14</v>
      </c>
      <c r="D400" s="31">
        <v>74</v>
      </c>
      <c r="E400" s="33">
        <v>124</v>
      </c>
      <c r="F400" s="16">
        <f>(D400+E400)/2</f>
        <v>99</v>
      </c>
      <c r="G400" s="16">
        <v>3.9</v>
      </c>
      <c r="H400" s="16" t="s">
        <v>3280</v>
      </c>
      <c r="I400" s="16" t="s">
        <v>2826</v>
      </c>
      <c r="J400" s="16" t="s">
        <v>2853</v>
      </c>
      <c r="K400" s="16" t="s">
        <v>20</v>
      </c>
      <c r="L400" s="16">
        <v>2010</v>
      </c>
      <c r="M400" s="16">
        <v>10</v>
      </c>
      <c r="N400" s="16" t="s">
        <v>21</v>
      </c>
      <c r="O400" s="16" t="s">
        <v>230</v>
      </c>
      <c r="P400" s="16" t="s">
        <v>91</v>
      </c>
      <c r="Q400" s="16" t="s">
        <v>41</v>
      </c>
      <c r="R400" s="16" t="s">
        <v>439</v>
      </c>
    </row>
    <row r="401" spans="1:18" ht="15" customHeight="1" x14ac:dyDescent="0.2">
      <c r="A401" s="16">
        <v>400</v>
      </c>
      <c r="B401" s="16">
        <v>447</v>
      </c>
      <c r="C401" s="16" t="s">
        <v>247</v>
      </c>
      <c r="D401" s="31">
        <v>74</v>
      </c>
      <c r="E401" s="33">
        <v>124</v>
      </c>
      <c r="F401" s="16">
        <f>(D401+E401)/2</f>
        <v>99</v>
      </c>
      <c r="G401" s="16">
        <v>4</v>
      </c>
      <c r="H401" s="16" t="s">
        <v>3336</v>
      </c>
      <c r="I401" s="16" t="s">
        <v>2974</v>
      </c>
      <c r="J401" s="16" t="s">
        <v>2882</v>
      </c>
      <c r="K401" s="16" t="s">
        <v>20</v>
      </c>
      <c r="L401" s="16">
        <v>1915</v>
      </c>
      <c r="M401" s="16">
        <v>105</v>
      </c>
      <c r="N401" s="16" t="s">
        <v>154</v>
      </c>
      <c r="O401" s="16" t="s">
        <v>155</v>
      </c>
      <c r="P401" s="16" t="s">
        <v>156</v>
      </c>
      <c r="Q401" s="16" t="s">
        <v>50</v>
      </c>
      <c r="R401" s="16" t="s">
        <v>3144</v>
      </c>
    </row>
    <row r="402" spans="1:18" ht="15" customHeight="1" x14ac:dyDescent="0.2">
      <c r="A402" s="16">
        <v>401</v>
      </c>
      <c r="B402" s="16">
        <v>670</v>
      </c>
      <c r="C402" s="16" t="s">
        <v>247</v>
      </c>
      <c r="D402" s="31">
        <v>74</v>
      </c>
      <c r="E402" s="33">
        <v>124</v>
      </c>
      <c r="F402" s="16">
        <f>(D402+E402)/2</f>
        <v>99</v>
      </c>
      <c r="G402" s="16">
        <v>4</v>
      </c>
      <c r="H402" s="16" t="s">
        <v>3336</v>
      </c>
      <c r="I402" s="16" t="s">
        <v>2826</v>
      </c>
      <c r="J402" s="16" t="s">
        <v>2882</v>
      </c>
      <c r="K402" s="16" t="s">
        <v>20</v>
      </c>
      <c r="L402" s="16">
        <v>1915</v>
      </c>
      <c r="M402" s="16">
        <v>105</v>
      </c>
      <c r="N402" s="16" t="s">
        <v>154</v>
      </c>
      <c r="O402" s="16" t="s">
        <v>155</v>
      </c>
      <c r="P402" s="16" t="s">
        <v>156</v>
      </c>
      <c r="Q402" s="16" t="s">
        <v>50</v>
      </c>
      <c r="R402" s="16" t="s">
        <v>3144</v>
      </c>
    </row>
    <row r="403" spans="1:18" ht="15" customHeight="1" x14ac:dyDescent="0.2">
      <c r="A403" s="16">
        <v>402</v>
      </c>
      <c r="B403" s="16">
        <v>907</v>
      </c>
      <c r="C403" s="16" t="s">
        <v>247</v>
      </c>
      <c r="D403" s="31">
        <v>74</v>
      </c>
      <c r="E403" s="33">
        <v>124</v>
      </c>
      <c r="F403" s="16">
        <f>(D403+E403)/2</f>
        <v>99</v>
      </c>
      <c r="G403" s="16">
        <v>4</v>
      </c>
      <c r="H403" s="16" t="s">
        <v>3336</v>
      </c>
      <c r="I403" s="16" t="s">
        <v>2831</v>
      </c>
      <c r="J403" s="16" t="s">
        <v>2882</v>
      </c>
      <c r="K403" s="16" t="s">
        <v>20</v>
      </c>
      <c r="L403" s="16">
        <v>1915</v>
      </c>
      <c r="M403" s="16">
        <v>105</v>
      </c>
      <c r="N403" s="16" t="s">
        <v>154</v>
      </c>
      <c r="O403" s="16" t="s">
        <v>155</v>
      </c>
      <c r="P403" s="16" t="s">
        <v>156</v>
      </c>
      <c r="Q403" s="16" t="s">
        <v>50</v>
      </c>
      <c r="R403" s="16" t="s">
        <v>3144</v>
      </c>
    </row>
    <row r="404" spans="1:18" ht="15" customHeight="1" x14ac:dyDescent="0.2">
      <c r="A404" s="16">
        <v>403</v>
      </c>
      <c r="B404" s="16">
        <v>27</v>
      </c>
      <c r="C404" s="16" t="s">
        <v>14</v>
      </c>
      <c r="D404" s="31">
        <v>75</v>
      </c>
      <c r="E404" s="33">
        <v>124</v>
      </c>
      <c r="F404" s="16">
        <f>(D404+E404)/2</f>
        <v>99.5</v>
      </c>
      <c r="G404" s="16">
        <v>3.5</v>
      </c>
      <c r="H404" s="16" t="s">
        <v>3337</v>
      </c>
      <c r="I404" s="16" t="s">
        <v>2831</v>
      </c>
      <c r="J404" s="16" t="s">
        <v>2826</v>
      </c>
      <c r="K404" s="16" t="s">
        <v>46</v>
      </c>
      <c r="L404" s="16">
        <v>1952</v>
      </c>
      <c r="M404" s="16">
        <v>68</v>
      </c>
      <c r="N404" s="16" t="s">
        <v>21</v>
      </c>
      <c r="O404" s="16" t="s">
        <v>72</v>
      </c>
      <c r="P404" s="16" t="s">
        <v>73</v>
      </c>
      <c r="Q404" s="16" t="s">
        <v>41</v>
      </c>
      <c r="R404" s="16" t="s">
        <v>3144</v>
      </c>
    </row>
    <row r="405" spans="1:18" ht="15" customHeight="1" x14ac:dyDescent="0.2">
      <c r="A405" s="16">
        <v>404</v>
      </c>
      <c r="B405" s="16">
        <v>348</v>
      </c>
      <c r="C405" s="16" t="s">
        <v>14</v>
      </c>
      <c r="D405" s="31">
        <v>75</v>
      </c>
      <c r="E405" s="33">
        <v>124</v>
      </c>
      <c r="F405" s="16">
        <f>(D405+E405)/2</f>
        <v>99.5</v>
      </c>
      <c r="G405" s="16">
        <v>3.5</v>
      </c>
      <c r="H405" s="16" t="s">
        <v>3337</v>
      </c>
      <c r="I405" s="16" t="s">
        <v>2837</v>
      </c>
      <c r="J405" s="16" t="s">
        <v>2826</v>
      </c>
      <c r="K405" s="16" t="s">
        <v>46</v>
      </c>
      <c r="L405" s="16">
        <v>1952</v>
      </c>
      <c r="M405" s="16">
        <v>68</v>
      </c>
      <c r="N405" s="16" t="s">
        <v>21</v>
      </c>
      <c r="O405" s="16" t="s">
        <v>72</v>
      </c>
      <c r="P405" s="16" t="s">
        <v>73</v>
      </c>
      <c r="Q405" s="16" t="s">
        <v>41</v>
      </c>
      <c r="R405" s="16" t="s">
        <v>3144</v>
      </c>
    </row>
    <row r="406" spans="1:18" ht="15" customHeight="1" x14ac:dyDescent="0.2">
      <c r="A406" s="16">
        <v>405</v>
      </c>
      <c r="B406" s="16">
        <v>138</v>
      </c>
      <c r="C406" s="16" t="s">
        <v>14</v>
      </c>
      <c r="D406" s="31">
        <v>77</v>
      </c>
      <c r="E406" s="33">
        <v>124</v>
      </c>
      <c r="F406" s="16">
        <f>(D406+E406)/2</f>
        <v>100.5</v>
      </c>
      <c r="G406" s="16">
        <v>4.4000000000000004</v>
      </c>
      <c r="H406" s="16" t="s">
        <v>3338</v>
      </c>
      <c r="I406" s="16" t="s">
        <v>2826</v>
      </c>
      <c r="J406" s="16" t="s">
        <v>2864</v>
      </c>
      <c r="K406" s="16" t="s">
        <v>64</v>
      </c>
      <c r="L406" s="16">
        <v>1999</v>
      </c>
      <c r="M406" s="16">
        <v>21</v>
      </c>
      <c r="N406" s="16" t="s">
        <v>21</v>
      </c>
      <c r="O406" s="16" t="s">
        <v>145</v>
      </c>
      <c r="P406" s="16" t="s">
        <v>91</v>
      </c>
      <c r="Q406" s="16" t="s">
        <v>58</v>
      </c>
      <c r="R406" s="16" t="s">
        <v>3144</v>
      </c>
    </row>
    <row r="407" spans="1:18" ht="15" customHeight="1" x14ac:dyDescent="0.2">
      <c r="A407" s="16">
        <v>406</v>
      </c>
      <c r="B407" s="16">
        <v>223</v>
      </c>
      <c r="C407" s="16" t="s">
        <v>981</v>
      </c>
      <c r="D407" s="31">
        <v>60</v>
      </c>
      <c r="E407" s="33">
        <v>123</v>
      </c>
      <c r="F407" s="16">
        <f>(D407+E407)/2</f>
        <v>91.5</v>
      </c>
      <c r="G407" s="16">
        <v>2.9</v>
      </c>
      <c r="H407" s="16" t="s">
        <v>3339</v>
      </c>
      <c r="I407" s="16" t="s">
        <v>2944</v>
      </c>
      <c r="J407" s="16" t="s">
        <v>2864</v>
      </c>
      <c r="K407" s="16" t="s">
        <v>64</v>
      </c>
      <c r="L407" s="16">
        <v>-1</v>
      </c>
      <c r="M407" s="16" t="s">
        <v>3144</v>
      </c>
      <c r="N407" s="16" t="s">
        <v>65</v>
      </c>
      <c r="O407" s="16" t="s">
        <v>124</v>
      </c>
      <c r="P407" s="16" t="s">
        <v>124</v>
      </c>
      <c r="Q407" s="16" t="s">
        <v>58</v>
      </c>
      <c r="R407" s="16" t="s">
        <v>3144</v>
      </c>
    </row>
    <row r="408" spans="1:18" ht="15" customHeight="1" x14ac:dyDescent="0.2">
      <c r="A408" s="16">
        <v>407</v>
      </c>
      <c r="B408" s="16">
        <v>383</v>
      </c>
      <c r="C408" s="16" t="s">
        <v>981</v>
      </c>
      <c r="D408" s="31">
        <v>60</v>
      </c>
      <c r="E408" s="33">
        <v>123</v>
      </c>
      <c r="F408" s="16">
        <f>(D408+E408)/2</f>
        <v>91.5</v>
      </c>
      <c r="G408" s="16">
        <v>2.9</v>
      </c>
      <c r="H408" s="16" t="s">
        <v>3339</v>
      </c>
      <c r="I408" s="16" t="s">
        <v>2828</v>
      </c>
      <c r="J408" s="16" t="s">
        <v>2864</v>
      </c>
      <c r="K408" s="16" t="s">
        <v>64</v>
      </c>
      <c r="L408" s="16">
        <v>-1</v>
      </c>
      <c r="M408" s="16" t="s">
        <v>3144</v>
      </c>
      <c r="N408" s="16" t="s">
        <v>65</v>
      </c>
      <c r="O408" s="16" t="s">
        <v>124</v>
      </c>
      <c r="P408" s="16" t="s">
        <v>124</v>
      </c>
      <c r="Q408" s="16" t="s">
        <v>58</v>
      </c>
      <c r="R408" s="16" t="s">
        <v>3144</v>
      </c>
    </row>
    <row r="409" spans="1:18" ht="15" customHeight="1" x14ac:dyDescent="0.2">
      <c r="A409" s="16">
        <v>408</v>
      </c>
      <c r="B409" s="16">
        <v>831</v>
      </c>
      <c r="C409" s="16" t="s">
        <v>2288</v>
      </c>
      <c r="D409" s="31">
        <v>61</v>
      </c>
      <c r="E409" s="33">
        <v>123</v>
      </c>
      <c r="F409" s="16">
        <f>(D409+E409)/2</f>
        <v>92</v>
      </c>
      <c r="G409" s="16">
        <v>3.9</v>
      </c>
      <c r="H409" s="16" t="s">
        <v>3202</v>
      </c>
      <c r="I409" s="16" t="s">
        <v>2864</v>
      </c>
      <c r="J409" s="16" t="s">
        <v>3089</v>
      </c>
      <c r="K409" s="16" t="s">
        <v>30</v>
      </c>
      <c r="L409" s="16">
        <v>1913</v>
      </c>
      <c r="M409" s="16">
        <v>107</v>
      </c>
      <c r="N409" s="16" t="s">
        <v>65</v>
      </c>
      <c r="O409" s="16" t="s">
        <v>124</v>
      </c>
      <c r="P409" s="16" t="s">
        <v>124</v>
      </c>
      <c r="Q409" s="16" t="s">
        <v>113</v>
      </c>
      <c r="R409" s="16" t="s">
        <v>1525</v>
      </c>
    </row>
    <row r="410" spans="1:18" ht="15" customHeight="1" x14ac:dyDescent="0.2">
      <c r="A410" s="16">
        <v>409</v>
      </c>
      <c r="B410" s="16">
        <v>520</v>
      </c>
      <c r="C410" s="16" t="s">
        <v>1757</v>
      </c>
      <c r="D410" s="31">
        <v>66</v>
      </c>
      <c r="E410" s="33">
        <v>123</v>
      </c>
      <c r="F410" s="16">
        <f>(D410+E410)/2</f>
        <v>94.5</v>
      </c>
      <c r="G410" s="16">
        <v>4.7</v>
      </c>
      <c r="H410" s="16" t="s">
        <v>3340</v>
      </c>
      <c r="I410" s="16" t="s">
        <v>2850</v>
      </c>
      <c r="J410" s="16" t="s">
        <v>2826</v>
      </c>
      <c r="K410" s="16" t="s">
        <v>56</v>
      </c>
      <c r="L410" s="16">
        <v>2006</v>
      </c>
      <c r="M410" s="16">
        <v>14</v>
      </c>
      <c r="N410" s="16" t="s">
        <v>21</v>
      </c>
      <c r="O410" s="16" t="s">
        <v>320</v>
      </c>
      <c r="P410" s="16" t="s">
        <v>40</v>
      </c>
      <c r="Q410" s="16" t="s">
        <v>138</v>
      </c>
      <c r="R410" s="16" t="s">
        <v>3144</v>
      </c>
    </row>
    <row r="411" spans="1:18" ht="15" customHeight="1" x14ac:dyDescent="0.2">
      <c r="A411" s="16">
        <v>410</v>
      </c>
      <c r="B411" s="16">
        <v>781</v>
      </c>
      <c r="C411" s="16" t="s">
        <v>1757</v>
      </c>
      <c r="D411" s="31">
        <v>66</v>
      </c>
      <c r="E411" s="33">
        <v>123</v>
      </c>
      <c r="F411" s="16">
        <f>(D411+E411)/2</f>
        <v>94.5</v>
      </c>
      <c r="G411" s="16">
        <v>4.7</v>
      </c>
      <c r="H411" s="16" t="s">
        <v>3340</v>
      </c>
      <c r="I411" s="16" t="s">
        <v>2864</v>
      </c>
      <c r="J411" s="16" t="s">
        <v>2826</v>
      </c>
      <c r="K411" s="16" t="s">
        <v>56</v>
      </c>
      <c r="L411" s="16">
        <v>2006</v>
      </c>
      <c r="M411" s="16">
        <v>14</v>
      </c>
      <c r="N411" s="16" t="s">
        <v>21</v>
      </c>
      <c r="O411" s="16" t="s">
        <v>320</v>
      </c>
      <c r="P411" s="16" t="s">
        <v>40</v>
      </c>
      <c r="Q411" s="16" t="s">
        <v>138</v>
      </c>
      <c r="R411" s="16" t="s">
        <v>3144</v>
      </c>
    </row>
    <row r="412" spans="1:18" ht="15" customHeight="1" x14ac:dyDescent="0.2">
      <c r="A412" s="16">
        <v>411</v>
      </c>
      <c r="B412" s="16">
        <v>118</v>
      </c>
      <c r="C412" s="16" t="s">
        <v>247</v>
      </c>
      <c r="D412" s="31">
        <v>68</v>
      </c>
      <c r="E412" s="33">
        <v>123</v>
      </c>
      <c r="F412" s="16">
        <f>(D412+E412)/2</f>
        <v>95.5</v>
      </c>
      <c r="G412" s="16">
        <v>3.9</v>
      </c>
      <c r="H412" s="16" t="s">
        <v>3341</v>
      </c>
      <c r="I412" s="16" t="s">
        <v>2828</v>
      </c>
      <c r="J412" s="16" t="s">
        <v>2853</v>
      </c>
      <c r="K412" s="16" t="s">
        <v>46</v>
      </c>
      <c r="L412" s="16">
        <v>1997</v>
      </c>
      <c r="M412" s="16">
        <v>23</v>
      </c>
      <c r="N412" s="16" t="s">
        <v>21</v>
      </c>
      <c r="O412" s="16" t="s">
        <v>230</v>
      </c>
      <c r="P412" s="16" t="s">
        <v>91</v>
      </c>
      <c r="Q412" s="16" t="s">
        <v>41</v>
      </c>
      <c r="R412" s="16" t="s">
        <v>592</v>
      </c>
    </row>
    <row r="413" spans="1:18" ht="15" customHeight="1" x14ac:dyDescent="0.2">
      <c r="A413" s="16">
        <v>412</v>
      </c>
      <c r="B413" s="16">
        <v>157</v>
      </c>
      <c r="C413" s="16" t="s">
        <v>746</v>
      </c>
      <c r="D413" s="31">
        <v>71</v>
      </c>
      <c r="E413" s="33">
        <v>123</v>
      </c>
      <c r="F413" s="16">
        <f>(D413+E413)/2</f>
        <v>97</v>
      </c>
      <c r="G413" s="16">
        <v>3.4</v>
      </c>
      <c r="H413" s="16" t="s">
        <v>3298</v>
      </c>
      <c r="I413" s="16" t="s">
        <v>2826</v>
      </c>
      <c r="J413" s="16" t="s">
        <v>3089</v>
      </c>
      <c r="K413" s="16" t="s">
        <v>46</v>
      </c>
      <c r="L413" s="16">
        <v>1943</v>
      </c>
      <c r="M413" s="16">
        <v>77</v>
      </c>
      <c r="N413" s="16" t="s">
        <v>21</v>
      </c>
      <c r="O413" s="16" t="s">
        <v>79</v>
      </c>
      <c r="P413" s="16" t="s">
        <v>40</v>
      </c>
      <c r="Q413" s="16" t="s">
        <v>41</v>
      </c>
      <c r="R413" s="16" t="s">
        <v>750</v>
      </c>
    </row>
    <row r="414" spans="1:18" ht="15" customHeight="1" x14ac:dyDescent="0.2">
      <c r="A414" s="16">
        <v>413</v>
      </c>
      <c r="B414" s="16">
        <v>107</v>
      </c>
      <c r="C414" s="16" t="s">
        <v>14</v>
      </c>
      <c r="D414" s="31">
        <v>72</v>
      </c>
      <c r="E414" s="33">
        <v>123</v>
      </c>
      <c r="F414" s="16">
        <f>(D414+E414)/2</f>
        <v>97.5</v>
      </c>
      <c r="G414" s="16">
        <v>3.2</v>
      </c>
      <c r="H414" s="16" t="s">
        <v>3306</v>
      </c>
      <c r="I414" s="16" t="s">
        <v>2826</v>
      </c>
      <c r="J414" s="16" t="s">
        <v>2864</v>
      </c>
      <c r="K414" s="16" t="s">
        <v>104</v>
      </c>
      <c r="L414" s="16">
        <v>1958</v>
      </c>
      <c r="M414" s="16">
        <v>62</v>
      </c>
      <c r="N414" s="16" t="s">
        <v>154</v>
      </c>
      <c r="O414" s="16" t="s">
        <v>543</v>
      </c>
      <c r="P414" s="16" t="s">
        <v>47</v>
      </c>
      <c r="Q414" s="16" t="s">
        <v>67</v>
      </c>
      <c r="R414" s="16" t="s">
        <v>544</v>
      </c>
    </row>
    <row r="415" spans="1:18" ht="15" customHeight="1" x14ac:dyDescent="0.2">
      <c r="A415" s="16">
        <v>414</v>
      </c>
      <c r="B415" s="16">
        <v>175</v>
      </c>
      <c r="C415" s="16" t="s">
        <v>813</v>
      </c>
      <c r="D415" s="31">
        <v>74</v>
      </c>
      <c r="E415" s="33">
        <v>123</v>
      </c>
      <c r="F415" s="16">
        <f>(D415+E415)/2</f>
        <v>98.5</v>
      </c>
      <c r="G415" s="16">
        <v>3.8</v>
      </c>
      <c r="H415" s="16" t="s">
        <v>3262</v>
      </c>
      <c r="I415" s="16" t="s">
        <v>2828</v>
      </c>
      <c r="J415" s="16" t="s">
        <v>2934</v>
      </c>
      <c r="K415" s="16" t="s">
        <v>46</v>
      </c>
      <c r="L415" s="16">
        <v>1965</v>
      </c>
      <c r="M415" s="16">
        <v>55</v>
      </c>
      <c r="N415" s="16" t="s">
        <v>47</v>
      </c>
      <c r="O415" s="16" t="s">
        <v>48</v>
      </c>
      <c r="P415" s="16" t="s">
        <v>49</v>
      </c>
      <c r="Q415" s="16" t="s">
        <v>50</v>
      </c>
      <c r="R415" s="16" t="s">
        <v>51</v>
      </c>
    </row>
    <row r="416" spans="1:18" ht="15" customHeight="1" x14ac:dyDescent="0.2">
      <c r="A416" s="16">
        <v>415</v>
      </c>
      <c r="B416" s="16">
        <v>330</v>
      </c>
      <c r="C416" s="16" t="s">
        <v>14</v>
      </c>
      <c r="D416" s="31">
        <v>70</v>
      </c>
      <c r="E416" s="33">
        <v>122</v>
      </c>
      <c r="F416" s="16">
        <f>(D416+E416)/2</f>
        <v>96</v>
      </c>
      <c r="G416" s="16">
        <v>3.5</v>
      </c>
      <c r="H416" s="16" t="s">
        <v>3342</v>
      </c>
      <c r="I416" s="16" t="s">
        <v>2864</v>
      </c>
      <c r="J416" s="16" t="s">
        <v>2853</v>
      </c>
      <c r="K416" s="16" t="s">
        <v>104</v>
      </c>
      <c r="L416" s="16">
        <v>1850</v>
      </c>
      <c r="M416" s="16">
        <v>170</v>
      </c>
      <c r="N416" s="16" t="s">
        <v>65</v>
      </c>
      <c r="O416" s="16" t="s">
        <v>22</v>
      </c>
      <c r="P416" s="16" t="s">
        <v>22</v>
      </c>
      <c r="Q416" s="16" t="s">
        <v>50</v>
      </c>
      <c r="R416" s="16" t="s">
        <v>3144</v>
      </c>
    </row>
    <row r="417" spans="1:18" ht="15" customHeight="1" x14ac:dyDescent="0.2">
      <c r="A417" s="16">
        <v>416</v>
      </c>
      <c r="B417" s="16">
        <v>82</v>
      </c>
      <c r="C417" s="16" t="s">
        <v>14</v>
      </c>
      <c r="D417" s="31">
        <v>74</v>
      </c>
      <c r="E417" s="33">
        <v>122</v>
      </c>
      <c r="F417" s="16">
        <f>(D417+E417)/2</f>
        <v>98</v>
      </c>
      <c r="G417" s="16">
        <v>3.1</v>
      </c>
      <c r="H417" s="16" t="s">
        <v>3343</v>
      </c>
      <c r="I417" s="16" t="s">
        <v>2839</v>
      </c>
      <c r="J417" s="16" t="s">
        <v>3147</v>
      </c>
      <c r="K417" s="16" t="s">
        <v>46</v>
      </c>
      <c r="L417" s="16">
        <v>1860</v>
      </c>
      <c r="M417" s="16">
        <v>160</v>
      </c>
      <c r="N417" s="16" t="s">
        <v>21</v>
      </c>
      <c r="O417" s="16" t="s">
        <v>445</v>
      </c>
      <c r="P417" s="16" t="s">
        <v>365</v>
      </c>
      <c r="Q417" s="16" t="s">
        <v>67</v>
      </c>
      <c r="R417" s="16" t="s">
        <v>446</v>
      </c>
    </row>
    <row r="418" spans="1:18" ht="15" customHeight="1" x14ac:dyDescent="0.2">
      <c r="A418" s="16">
        <v>417</v>
      </c>
      <c r="B418" s="16">
        <v>646</v>
      </c>
      <c r="C418" s="16" t="s">
        <v>14</v>
      </c>
      <c r="D418" s="31">
        <v>69</v>
      </c>
      <c r="E418" s="33">
        <v>121</v>
      </c>
      <c r="F418" s="16">
        <f>(D418+E418)/2</f>
        <v>95</v>
      </c>
      <c r="G418" s="16">
        <v>3.4</v>
      </c>
      <c r="H418" s="16" t="s">
        <v>3344</v>
      </c>
      <c r="I418" s="16" t="s">
        <v>2828</v>
      </c>
      <c r="J418" s="16" t="s">
        <v>2917</v>
      </c>
      <c r="K418" s="16" t="s">
        <v>64</v>
      </c>
      <c r="L418" s="16">
        <v>2011</v>
      </c>
      <c r="M418" s="16">
        <v>9</v>
      </c>
      <c r="N418" s="16" t="s">
        <v>21</v>
      </c>
      <c r="O418" s="16" t="s">
        <v>32</v>
      </c>
      <c r="P418" s="16" t="s">
        <v>33</v>
      </c>
      <c r="Q418" s="16" t="s">
        <v>58</v>
      </c>
      <c r="R418" s="16" t="s">
        <v>2028</v>
      </c>
    </row>
    <row r="419" spans="1:18" ht="15" customHeight="1" x14ac:dyDescent="0.2">
      <c r="A419" s="16">
        <v>418</v>
      </c>
      <c r="B419" s="16">
        <v>867</v>
      </c>
      <c r="C419" s="16" t="s">
        <v>14</v>
      </c>
      <c r="D419" s="31">
        <v>69</v>
      </c>
      <c r="E419" s="33">
        <v>121</v>
      </c>
      <c r="F419" s="16">
        <f>(D419+E419)/2</f>
        <v>95</v>
      </c>
      <c r="G419" s="16">
        <v>3.4</v>
      </c>
      <c r="H419" s="16" t="s">
        <v>3344</v>
      </c>
      <c r="I419" s="16" t="s">
        <v>2837</v>
      </c>
      <c r="J419" s="16" t="s">
        <v>2917</v>
      </c>
      <c r="K419" s="16" t="s">
        <v>64</v>
      </c>
      <c r="L419" s="16">
        <v>2011</v>
      </c>
      <c r="M419" s="16">
        <v>9</v>
      </c>
      <c r="N419" s="16" t="s">
        <v>21</v>
      </c>
      <c r="O419" s="16" t="s">
        <v>32</v>
      </c>
      <c r="P419" s="16" t="s">
        <v>33</v>
      </c>
      <c r="Q419" s="16" t="s">
        <v>58</v>
      </c>
      <c r="R419" s="16" t="s">
        <v>2028</v>
      </c>
    </row>
    <row r="420" spans="1:18" ht="15" customHeight="1" x14ac:dyDescent="0.2">
      <c r="A420" s="16">
        <v>419</v>
      </c>
      <c r="B420" s="16">
        <v>839</v>
      </c>
      <c r="C420" s="16" t="s">
        <v>14</v>
      </c>
      <c r="D420" s="31">
        <v>71</v>
      </c>
      <c r="E420" s="33">
        <v>121</v>
      </c>
      <c r="F420" s="16">
        <f>(D420+E420)/2</f>
        <v>96</v>
      </c>
      <c r="G420" s="16">
        <v>3.5</v>
      </c>
      <c r="H420" s="16" t="s">
        <v>3345</v>
      </c>
      <c r="I420" s="16" t="s">
        <v>2826</v>
      </c>
      <c r="J420" s="16" t="s">
        <v>2824</v>
      </c>
      <c r="K420" s="16" t="s">
        <v>263</v>
      </c>
      <c r="L420" s="16">
        <v>-1</v>
      </c>
      <c r="M420" s="16" t="s">
        <v>3144</v>
      </c>
      <c r="N420" s="16" t="s">
        <v>1969</v>
      </c>
      <c r="O420" s="16" t="s">
        <v>3150</v>
      </c>
      <c r="P420" s="16" t="s">
        <v>581</v>
      </c>
      <c r="Q420" s="16" t="s">
        <v>411</v>
      </c>
      <c r="R420" s="16" t="s">
        <v>3144</v>
      </c>
    </row>
    <row r="421" spans="1:18" ht="15" customHeight="1" x14ac:dyDescent="0.2">
      <c r="A421" s="16">
        <v>420</v>
      </c>
      <c r="B421" s="16">
        <v>863</v>
      </c>
      <c r="C421" s="16" t="s">
        <v>14</v>
      </c>
      <c r="D421" s="31">
        <v>72</v>
      </c>
      <c r="E421" s="33">
        <v>121</v>
      </c>
      <c r="F421" s="16">
        <f>(D421+E421)/2</f>
        <v>96.5</v>
      </c>
      <c r="G421" s="16">
        <v>3.4</v>
      </c>
      <c r="H421" s="16" t="s">
        <v>3346</v>
      </c>
      <c r="I421" s="16" t="s">
        <v>2844</v>
      </c>
      <c r="J421" s="16" t="s">
        <v>2831</v>
      </c>
      <c r="K421" s="16" t="s">
        <v>56</v>
      </c>
      <c r="L421" s="16">
        <v>1997</v>
      </c>
      <c r="M421" s="16">
        <v>23</v>
      </c>
      <c r="N421" s="16" t="s">
        <v>21</v>
      </c>
      <c r="O421" s="16" t="s">
        <v>79</v>
      </c>
      <c r="P421" s="16" t="s">
        <v>40</v>
      </c>
      <c r="Q421" s="16" t="s">
        <v>179</v>
      </c>
      <c r="R421" s="16" t="s">
        <v>3144</v>
      </c>
    </row>
    <row r="422" spans="1:18" ht="15" customHeight="1" x14ac:dyDescent="0.2">
      <c r="A422" s="16">
        <v>421</v>
      </c>
      <c r="B422" s="16">
        <v>560</v>
      </c>
      <c r="C422" s="16" t="s">
        <v>247</v>
      </c>
      <c r="D422" s="31">
        <v>63</v>
      </c>
      <c r="E422" s="33">
        <v>120</v>
      </c>
      <c r="F422" s="16">
        <f>(D422+E422)/2</f>
        <v>91.5</v>
      </c>
      <c r="G422" s="16">
        <v>3.2</v>
      </c>
      <c r="H422" s="16" t="s">
        <v>3193</v>
      </c>
      <c r="I422" s="16" t="s">
        <v>2841</v>
      </c>
      <c r="J422" s="16" t="s">
        <v>2839</v>
      </c>
      <c r="K422" s="16" t="s">
        <v>263</v>
      </c>
      <c r="L422" s="16">
        <v>-1</v>
      </c>
      <c r="M422" s="16" t="s">
        <v>3144</v>
      </c>
      <c r="N422" s="16" t="s">
        <v>21</v>
      </c>
      <c r="O422" s="16" t="s">
        <v>320</v>
      </c>
      <c r="P422" s="16" t="s">
        <v>40</v>
      </c>
      <c r="Q422" s="16" t="s">
        <v>411</v>
      </c>
      <c r="R422" s="16" t="s">
        <v>3144</v>
      </c>
    </row>
    <row r="423" spans="1:18" ht="15" customHeight="1" x14ac:dyDescent="0.2">
      <c r="A423" s="16">
        <v>422</v>
      </c>
      <c r="B423" s="16">
        <v>264</v>
      </c>
      <c r="C423" s="16" t="s">
        <v>115</v>
      </c>
      <c r="D423" s="31">
        <v>65</v>
      </c>
      <c r="E423" s="33">
        <v>120</v>
      </c>
      <c r="F423" s="16">
        <f>(D423+E423)/2</f>
        <v>92.5</v>
      </c>
      <c r="G423" s="16">
        <v>3.1</v>
      </c>
      <c r="H423" s="16" t="s">
        <v>3259</v>
      </c>
      <c r="I423" s="16" t="s">
        <v>2828</v>
      </c>
      <c r="J423" s="16" t="s">
        <v>3058</v>
      </c>
      <c r="K423" s="16" t="s">
        <v>46</v>
      </c>
      <c r="L423" s="16">
        <v>1997</v>
      </c>
      <c r="M423" s="16">
        <v>23</v>
      </c>
      <c r="N423" s="16" t="s">
        <v>65</v>
      </c>
      <c r="O423" s="16" t="s">
        <v>1053</v>
      </c>
      <c r="P423" s="16" t="s">
        <v>133</v>
      </c>
      <c r="Q423" s="16" t="s">
        <v>113</v>
      </c>
      <c r="R423" s="16" t="s">
        <v>1128</v>
      </c>
    </row>
    <row r="424" spans="1:18" ht="15" customHeight="1" x14ac:dyDescent="0.2">
      <c r="A424" s="16">
        <v>423</v>
      </c>
      <c r="B424" s="16">
        <v>32</v>
      </c>
      <c r="C424" s="16" t="s">
        <v>14</v>
      </c>
      <c r="D424" s="31">
        <v>72</v>
      </c>
      <c r="E424" s="33">
        <v>120</v>
      </c>
      <c r="F424" s="16">
        <f>(D424+E424)/2</f>
        <v>96</v>
      </c>
      <c r="G424" s="16">
        <v>3.6</v>
      </c>
      <c r="H424" s="16" t="s">
        <v>3347</v>
      </c>
      <c r="I424" s="16" t="s">
        <v>2882</v>
      </c>
      <c r="J424" s="16" t="s">
        <v>2903</v>
      </c>
      <c r="K424" s="16" t="s">
        <v>46</v>
      </c>
      <c r="L424" s="16">
        <v>1997</v>
      </c>
      <c r="M424" s="16">
        <v>23</v>
      </c>
      <c r="N424" s="16" t="s">
        <v>21</v>
      </c>
      <c r="O424" s="16" t="s">
        <v>66</v>
      </c>
      <c r="P424" s="16" t="s">
        <v>66</v>
      </c>
      <c r="Q424" s="16" t="s">
        <v>50</v>
      </c>
      <c r="R424" s="16" t="s">
        <v>3144</v>
      </c>
    </row>
    <row r="425" spans="1:18" ht="15" customHeight="1" x14ac:dyDescent="0.2">
      <c r="A425" s="16">
        <v>424</v>
      </c>
      <c r="B425" s="16">
        <v>349</v>
      </c>
      <c r="C425" s="16" t="s">
        <v>14</v>
      </c>
      <c r="D425" s="31">
        <v>72</v>
      </c>
      <c r="E425" s="33">
        <v>120</v>
      </c>
      <c r="F425" s="16">
        <f>(D425+E425)/2</f>
        <v>96</v>
      </c>
      <c r="G425" s="16">
        <v>3.6</v>
      </c>
      <c r="H425" s="16" t="s">
        <v>3347</v>
      </c>
      <c r="I425" s="16" t="s">
        <v>2914</v>
      </c>
      <c r="J425" s="16" t="s">
        <v>2903</v>
      </c>
      <c r="K425" s="16" t="s">
        <v>46</v>
      </c>
      <c r="L425" s="16">
        <v>1997</v>
      </c>
      <c r="M425" s="16">
        <v>23</v>
      </c>
      <c r="N425" s="16" t="s">
        <v>21</v>
      </c>
      <c r="O425" s="16" t="s">
        <v>66</v>
      </c>
      <c r="P425" s="16" t="s">
        <v>66</v>
      </c>
      <c r="Q425" s="16" t="s">
        <v>50</v>
      </c>
      <c r="R425" s="16" t="s">
        <v>3144</v>
      </c>
    </row>
    <row r="426" spans="1:18" ht="15" customHeight="1" x14ac:dyDescent="0.2">
      <c r="A426" s="16">
        <v>425</v>
      </c>
      <c r="B426" s="16">
        <v>162</v>
      </c>
      <c r="C426" s="16" t="s">
        <v>247</v>
      </c>
      <c r="D426" s="31">
        <v>80</v>
      </c>
      <c r="E426" s="33">
        <v>120</v>
      </c>
      <c r="F426" s="16">
        <f>(D426+E426)/2</f>
        <v>100</v>
      </c>
      <c r="G426" s="16">
        <v>4.3</v>
      </c>
      <c r="H426" s="16" t="s">
        <v>3348</v>
      </c>
      <c r="I426" s="16" t="s">
        <v>2824</v>
      </c>
      <c r="J426" s="16" t="s">
        <v>2837</v>
      </c>
      <c r="K426" s="16" t="s">
        <v>56</v>
      </c>
      <c r="L426" s="16">
        <v>2008</v>
      </c>
      <c r="M426" s="16">
        <v>12</v>
      </c>
      <c r="N426" s="16" t="s">
        <v>21</v>
      </c>
      <c r="O426" s="16" t="s">
        <v>235</v>
      </c>
      <c r="P426" s="16" t="s">
        <v>91</v>
      </c>
      <c r="Q426" s="16" t="s">
        <v>179</v>
      </c>
      <c r="R426" s="16" t="s">
        <v>479</v>
      </c>
    </row>
    <row r="427" spans="1:18" ht="15" customHeight="1" x14ac:dyDescent="0.2">
      <c r="A427" s="16">
        <v>426</v>
      </c>
      <c r="B427" s="16">
        <v>471</v>
      </c>
      <c r="C427" s="16" t="s">
        <v>1593</v>
      </c>
      <c r="D427" s="31">
        <v>61</v>
      </c>
      <c r="E427" s="33">
        <v>119</v>
      </c>
      <c r="F427" s="16">
        <f>(D427+E427)/2</f>
        <v>90</v>
      </c>
      <c r="G427" s="16">
        <v>3.4</v>
      </c>
      <c r="H427" s="16" t="s">
        <v>3349</v>
      </c>
      <c r="I427" s="16" t="s">
        <v>2826</v>
      </c>
      <c r="J427" s="16" t="s">
        <v>2864</v>
      </c>
      <c r="K427" s="16" t="s">
        <v>46</v>
      </c>
      <c r="L427" s="16">
        <v>1988</v>
      </c>
      <c r="M427" s="16">
        <v>32</v>
      </c>
      <c r="N427" s="16" t="s">
        <v>21</v>
      </c>
      <c r="O427" s="16" t="s">
        <v>155</v>
      </c>
      <c r="P427" s="16" t="s">
        <v>156</v>
      </c>
      <c r="Q427" s="16" t="s">
        <v>41</v>
      </c>
      <c r="R427" s="16" t="s">
        <v>3144</v>
      </c>
    </row>
    <row r="428" spans="1:18" ht="15" customHeight="1" x14ac:dyDescent="0.2">
      <c r="A428" s="16">
        <v>427</v>
      </c>
      <c r="B428" s="16">
        <v>702</v>
      </c>
      <c r="C428" s="16" t="s">
        <v>1593</v>
      </c>
      <c r="D428" s="31">
        <v>61</v>
      </c>
      <c r="E428" s="33">
        <v>119</v>
      </c>
      <c r="F428" s="16">
        <f>(D428+E428)/2</f>
        <v>90</v>
      </c>
      <c r="G428" s="16">
        <v>3.4</v>
      </c>
      <c r="H428" s="16" t="s">
        <v>3349</v>
      </c>
      <c r="I428" s="16" t="s">
        <v>2853</v>
      </c>
      <c r="J428" s="16" t="s">
        <v>2864</v>
      </c>
      <c r="K428" s="16" t="s">
        <v>46</v>
      </c>
      <c r="L428" s="16">
        <v>1988</v>
      </c>
      <c r="M428" s="16">
        <v>32</v>
      </c>
      <c r="N428" s="16" t="s">
        <v>21</v>
      </c>
      <c r="O428" s="16" t="s">
        <v>155</v>
      </c>
      <c r="P428" s="16" t="s">
        <v>156</v>
      </c>
      <c r="Q428" s="16" t="s">
        <v>41</v>
      </c>
      <c r="R428" s="16" t="s">
        <v>3144</v>
      </c>
    </row>
    <row r="429" spans="1:18" ht="15" customHeight="1" x14ac:dyDescent="0.2">
      <c r="A429" s="16">
        <v>428</v>
      </c>
      <c r="B429" s="16">
        <v>944</v>
      </c>
      <c r="C429" s="16" t="s">
        <v>1593</v>
      </c>
      <c r="D429" s="31">
        <v>61</v>
      </c>
      <c r="E429" s="33">
        <v>119</v>
      </c>
      <c r="F429" s="16">
        <f>(D429+E429)/2</f>
        <v>90</v>
      </c>
      <c r="G429" s="16">
        <v>3.4</v>
      </c>
      <c r="H429" s="16" t="s">
        <v>3349</v>
      </c>
      <c r="I429" s="16" t="s">
        <v>2828</v>
      </c>
      <c r="J429" s="16" t="s">
        <v>2864</v>
      </c>
      <c r="K429" s="16" t="s">
        <v>46</v>
      </c>
      <c r="L429" s="16">
        <v>1988</v>
      </c>
      <c r="M429" s="16">
        <v>32</v>
      </c>
      <c r="N429" s="16" t="s">
        <v>21</v>
      </c>
      <c r="O429" s="16" t="s">
        <v>155</v>
      </c>
      <c r="P429" s="16" t="s">
        <v>156</v>
      </c>
      <c r="Q429" s="16" t="s">
        <v>41</v>
      </c>
      <c r="R429" s="16" t="s">
        <v>3144</v>
      </c>
    </row>
    <row r="430" spans="1:18" ht="15" customHeight="1" x14ac:dyDescent="0.2">
      <c r="A430" s="16">
        <v>429</v>
      </c>
      <c r="B430" s="16">
        <v>658</v>
      </c>
      <c r="C430" s="16" t="s">
        <v>2045</v>
      </c>
      <c r="D430" s="31">
        <v>62</v>
      </c>
      <c r="E430" s="33">
        <v>119</v>
      </c>
      <c r="F430" s="16">
        <f>(D430+E430)/2</f>
        <v>90.5</v>
      </c>
      <c r="G430" s="16">
        <v>3.9</v>
      </c>
      <c r="H430" s="16" t="s">
        <v>3350</v>
      </c>
      <c r="I430" s="16" t="s">
        <v>2864</v>
      </c>
      <c r="J430" s="16" t="s">
        <v>3089</v>
      </c>
      <c r="K430" s="16" t="s">
        <v>30</v>
      </c>
      <c r="L430" s="16">
        <v>1830</v>
      </c>
      <c r="M430" s="16">
        <v>190</v>
      </c>
      <c r="N430" s="16" t="s">
        <v>65</v>
      </c>
      <c r="O430" s="16" t="s">
        <v>124</v>
      </c>
      <c r="P430" s="16" t="s">
        <v>124</v>
      </c>
      <c r="Q430" s="16" t="s">
        <v>113</v>
      </c>
      <c r="R430" s="16" t="s">
        <v>2049</v>
      </c>
    </row>
    <row r="431" spans="1:18" ht="15" customHeight="1" x14ac:dyDescent="0.2">
      <c r="A431" s="16">
        <v>430</v>
      </c>
      <c r="B431" s="16">
        <v>886</v>
      </c>
      <c r="C431" s="16" t="s">
        <v>2045</v>
      </c>
      <c r="D431" s="31">
        <v>62</v>
      </c>
      <c r="E431" s="33">
        <v>119</v>
      </c>
      <c r="F431" s="16">
        <f>(D431+E431)/2</f>
        <v>90.5</v>
      </c>
      <c r="G431" s="16">
        <v>3.9</v>
      </c>
      <c r="H431" s="16" t="s">
        <v>3350</v>
      </c>
      <c r="I431" s="16" t="s">
        <v>2864</v>
      </c>
      <c r="J431" s="16" t="s">
        <v>3089</v>
      </c>
      <c r="K431" s="16" t="s">
        <v>30</v>
      </c>
      <c r="L431" s="16">
        <v>1830</v>
      </c>
      <c r="M431" s="16">
        <v>190</v>
      </c>
      <c r="N431" s="16" t="s">
        <v>65</v>
      </c>
      <c r="O431" s="16" t="s">
        <v>124</v>
      </c>
      <c r="P431" s="16" t="s">
        <v>124</v>
      </c>
      <c r="Q431" s="16" t="s">
        <v>113</v>
      </c>
      <c r="R431" s="16" t="s">
        <v>2049</v>
      </c>
    </row>
    <row r="432" spans="1:18" ht="15" customHeight="1" x14ac:dyDescent="0.2">
      <c r="A432" s="16">
        <v>431</v>
      </c>
      <c r="B432" s="16">
        <v>379</v>
      </c>
      <c r="C432" s="16" t="s">
        <v>1383</v>
      </c>
      <c r="D432" s="31">
        <v>62</v>
      </c>
      <c r="E432" s="33">
        <v>119</v>
      </c>
      <c r="F432" s="16">
        <f>(D432+E432)/2</f>
        <v>90.5</v>
      </c>
      <c r="G432" s="16">
        <v>4.4000000000000004</v>
      </c>
      <c r="H432" s="16" t="s">
        <v>3266</v>
      </c>
      <c r="I432" s="16" t="s">
        <v>2826</v>
      </c>
      <c r="J432" s="16" t="s">
        <v>2826</v>
      </c>
      <c r="K432" s="16" t="s">
        <v>263</v>
      </c>
      <c r="L432" s="16">
        <v>2015</v>
      </c>
      <c r="M432" s="16">
        <v>5</v>
      </c>
      <c r="N432" s="16" t="s">
        <v>21</v>
      </c>
      <c r="O432" s="16" t="s">
        <v>145</v>
      </c>
      <c r="P432" s="16" t="s">
        <v>91</v>
      </c>
      <c r="Q432" s="16" t="s">
        <v>58</v>
      </c>
      <c r="R432" s="16" t="s">
        <v>3144</v>
      </c>
    </row>
    <row r="433" spans="1:18" ht="15" customHeight="1" x14ac:dyDescent="0.2">
      <c r="A433" s="16">
        <v>432</v>
      </c>
      <c r="B433" s="16">
        <v>388</v>
      </c>
      <c r="C433" s="16" t="s">
        <v>247</v>
      </c>
      <c r="D433" s="31">
        <v>65</v>
      </c>
      <c r="E433" s="33">
        <v>119</v>
      </c>
      <c r="F433" s="16">
        <f>(D433+E433)/2</f>
        <v>92</v>
      </c>
      <c r="G433" s="16">
        <v>3.6</v>
      </c>
      <c r="H433" s="16" t="s">
        <v>3186</v>
      </c>
      <c r="I433" s="16" t="s">
        <v>2826</v>
      </c>
      <c r="J433" s="16" t="s">
        <v>2864</v>
      </c>
      <c r="K433" s="16" t="s">
        <v>104</v>
      </c>
      <c r="L433" s="16">
        <v>1851</v>
      </c>
      <c r="M433" s="16">
        <v>169</v>
      </c>
      <c r="N433" s="16" t="s">
        <v>21</v>
      </c>
      <c r="O433" s="16" t="s">
        <v>155</v>
      </c>
      <c r="P433" s="16" t="s">
        <v>156</v>
      </c>
      <c r="Q433" s="16" t="s">
        <v>113</v>
      </c>
      <c r="R433" s="16" t="s">
        <v>3144</v>
      </c>
    </row>
    <row r="434" spans="1:18" ht="15" customHeight="1" x14ac:dyDescent="0.2">
      <c r="A434" s="16">
        <v>433</v>
      </c>
      <c r="B434" s="16">
        <v>543</v>
      </c>
      <c r="C434" s="16" t="s">
        <v>247</v>
      </c>
      <c r="D434" s="31">
        <v>65</v>
      </c>
      <c r="E434" s="33">
        <v>119</v>
      </c>
      <c r="F434" s="16">
        <f>(D434+E434)/2</f>
        <v>92</v>
      </c>
      <c r="G434" s="16">
        <v>3.6</v>
      </c>
      <c r="H434" s="16" t="s">
        <v>3186</v>
      </c>
      <c r="I434" s="16" t="s">
        <v>2828</v>
      </c>
      <c r="J434" s="16" t="s">
        <v>2864</v>
      </c>
      <c r="K434" s="16" t="s">
        <v>104</v>
      </c>
      <c r="L434" s="16">
        <v>1851</v>
      </c>
      <c r="M434" s="16">
        <v>169</v>
      </c>
      <c r="N434" s="16" t="s">
        <v>21</v>
      </c>
      <c r="O434" s="16" t="s">
        <v>155</v>
      </c>
      <c r="P434" s="16" t="s">
        <v>156</v>
      </c>
      <c r="Q434" s="16" t="s">
        <v>113</v>
      </c>
      <c r="R434" s="16" t="s">
        <v>3144</v>
      </c>
    </row>
    <row r="435" spans="1:18" ht="15" customHeight="1" x14ac:dyDescent="0.2">
      <c r="A435" s="16">
        <v>434</v>
      </c>
      <c r="B435" s="16">
        <v>309</v>
      </c>
      <c r="C435" s="16" t="s">
        <v>1235</v>
      </c>
      <c r="D435" s="31">
        <v>67</v>
      </c>
      <c r="E435" s="33">
        <v>119</v>
      </c>
      <c r="F435" s="16">
        <f>(D435+E435)/2</f>
        <v>93</v>
      </c>
      <c r="G435" s="16">
        <v>3.4</v>
      </c>
      <c r="H435" s="16" t="s">
        <v>3351</v>
      </c>
      <c r="I435" s="16" t="s">
        <v>2826</v>
      </c>
      <c r="J435" s="16" t="s">
        <v>2853</v>
      </c>
      <c r="K435" s="16" t="s">
        <v>64</v>
      </c>
      <c r="L435" s="16">
        <v>2006</v>
      </c>
      <c r="M435" s="16">
        <v>14</v>
      </c>
      <c r="N435" s="16" t="s">
        <v>21</v>
      </c>
      <c r="O435" s="16" t="s">
        <v>79</v>
      </c>
      <c r="P435" s="16" t="s">
        <v>40</v>
      </c>
      <c r="Q435" s="16" t="s">
        <v>23</v>
      </c>
      <c r="R435" s="16" t="s">
        <v>3144</v>
      </c>
    </row>
    <row r="436" spans="1:18" ht="15" customHeight="1" x14ac:dyDescent="0.2">
      <c r="A436" s="16">
        <v>435</v>
      </c>
      <c r="B436" s="16">
        <v>725</v>
      </c>
      <c r="C436" s="16" t="s">
        <v>608</v>
      </c>
      <c r="D436" s="31">
        <v>69</v>
      </c>
      <c r="E436" s="33">
        <v>119</v>
      </c>
      <c r="F436" s="16">
        <f>(D436+E436)/2</f>
        <v>94</v>
      </c>
      <c r="G436" s="16">
        <v>4</v>
      </c>
      <c r="H436" s="16" t="s">
        <v>3201</v>
      </c>
      <c r="I436" s="16" t="s">
        <v>2826</v>
      </c>
      <c r="J436" s="16" t="s">
        <v>2853</v>
      </c>
      <c r="K436" s="16" t="s">
        <v>20</v>
      </c>
      <c r="L436" s="16">
        <v>2012</v>
      </c>
      <c r="M436" s="16">
        <v>8</v>
      </c>
      <c r="N436" s="16" t="s">
        <v>21</v>
      </c>
      <c r="O436" s="16" t="s">
        <v>145</v>
      </c>
      <c r="P436" s="16" t="s">
        <v>91</v>
      </c>
      <c r="Q436" s="16" t="s">
        <v>41</v>
      </c>
      <c r="R436" s="16" t="s">
        <v>189</v>
      </c>
    </row>
    <row r="437" spans="1:18" ht="15" customHeight="1" x14ac:dyDescent="0.2">
      <c r="A437" s="16">
        <v>436</v>
      </c>
      <c r="B437" s="16">
        <v>5</v>
      </c>
      <c r="C437" s="16" t="s">
        <v>14</v>
      </c>
      <c r="D437" s="31">
        <v>71</v>
      </c>
      <c r="E437" s="33">
        <v>119</v>
      </c>
      <c r="F437" s="16">
        <f>(D437+E437)/2</f>
        <v>95</v>
      </c>
      <c r="G437" s="16">
        <v>3.4</v>
      </c>
      <c r="H437" s="16" t="s">
        <v>3352</v>
      </c>
      <c r="I437" s="16" t="s">
        <v>2828</v>
      </c>
      <c r="J437" s="16" t="s">
        <v>2831</v>
      </c>
      <c r="K437" s="16" t="s">
        <v>64</v>
      </c>
      <c r="L437" s="16">
        <v>2000</v>
      </c>
      <c r="M437" s="16">
        <v>20</v>
      </c>
      <c r="N437" s="16" t="s">
        <v>65</v>
      </c>
      <c r="O437" s="16" t="s">
        <v>66</v>
      </c>
      <c r="P437" s="16" t="s">
        <v>66</v>
      </c>
      <c r="Q437" s="16" t="s">
        <v>67</v>
      </c>
      <c r="R437" s="16" t="s">
        <v>68</v>
      </c>
    </row>
    <row r="438" spans="1:18" ht="15" customHeight="1" x14ac:dyDescent="0.2">
      <c r="A438" s="16">
        <v>437</v>
      </c>
      <c r="B438" s="16">
        <v>63</v>
      </c>
      <c r="C438" s="16" t="s">
        <v>14</v>
      </c>
      <c r="D438" s="31">
        <v>71</v>
      </c>
      <c r="E438" s="33">
        <v>119</v>
      </c>
      <c r="F438" s="16">
        <f>(D438+E438)/2</f>
        <v>95</v>
      </c>
      <c r="G438" s="16">
        <v>3.4</v>
      </c>
      <c r="H438" s="16" t="s">
        <v>3352</v>
      </c>
      <c r="I438" s="16" t="s">
        <v>2844</v>
      </c>
      <c r="J438" s="16" t="s">
        <v>2831</v>
      </c>
      <c r="K438" s="16" t="s">
        <v>64</v>
      </c>
      <c r="L438" s="16">
        <v>2000</v>
      </c>
      <c r="M438" s="16">
        <v>20</v>
      </c>
      <c r="N438" s="16" t="s">
        <v>65</v>
      </c>
      <c r="O438" s="16" t="s">
        <v>66</v>
      </c>
      <c r="P438" s="16" t="s">
        <v>66</v>
      </c>
      <c r="Q438" s="16" t="s">
        <v>67</v>
      </c>
      <c r="R438" s="16" t="s">
        <v>68</v>
      </c>
    </row>
    <row r="439" spans="1:18" ht="15" customHeight="1" x14ac:dyDescent="0.2">
      <c r="A439" s="16">
        <v>438</v>
      </c>
      <c r="B439" s="16">
        <v>21</v>
      </c>
      <c r="C439" s="16" t="s">
        <v>161</v>
      </c>
      <c r="D439" s="31">
        <v>73</v>
      </c>
      <c r="E439" s="33">
        <v>119</v>
      </c>
      <c r="F439" s="16">
        <f>(D439+E439)/2</f>
        <v>96</v>
      </c>
      <c r="G439" s="16">
        <v>3.9</v>
      </c>
      <c r="H439" s="16" t="s">
        <v>3353</v>
      </c>
      <c r="I439" s="16" t="s">
        <v>2844</v>
      </c>
      <c r="J439" s="16" t="s">
        <v>2826</v>
      </c>
      <c r="K439" s="16" t="s">
        <v>64</v>
      </c>
      <c r="L439" s="16">
        <v>2013</v>
      </c>
      <c r="M439" s="16">
        <v>7</v>
      </c>
      <c r="N439" s="16" t="s">
        <v>21</v>
      </c>
      <c r="O439" s="16" t="s">
        <v>165</v>
      </c>
      <c r="P439" s="16" t="s">
        <v>156</v>
      </c>
      <c r="Q439" s="16" t="s">
        <v>58</v>
      </c>
      <c r="R439" s="16" t="s">
        <v>3144</v>
      </c>
    </row>
    <row r="440" spans="1:18" ht="15" customHeight="1" x14ac:dyDescent="0.2">
      <c r="A440" s="16">
        <v>439</v>
      </c>
      <c r="B440" s="16">
        <v>190</v>
      </c>
      <c r="C440" s="16" t="s">
        <v>161</v>
      </c>
      <c r="D440" s="31">
        <v>73</v>
      </c>
      <c r="E440" s="33">
        <v>119</v>
      </c>
      <c r="F440" s="16">
        <f>(D440+E440)/2</f>
        <v>96</v>
      </c>
      <c r="G440" s="16">
        <v>3.9</v>
      </c>
      <c r="H440" s="16" t="s">
        <v>3353</v>
      </c>
      <c r="I440" s="16" t="s">
        <v>2828</v>
      </c>
      <c r="J440" s="16" t="s">
        <v>2826</v>
      </c>
      <c r="K440" s="16" t="s">
        <v>64</v>
      </c>
      <c r="L440" s="16">
        <v>2013</v>
      </c>
      <c r="M440" s="16">
        <v>7</v>
      </c>
      <c r="N440" s="16" t="s">
        <v>21</v>
      </c>
      <c r="O440" s="16" t="s">
        <v>165</v>
      </c>
      <c r="P440" s="16" t="s">
        <v>156</v>
      </c>
      <c r="Q440" s="16" t="s">
        <v>58</v>
      </c>
      <c r="R440" s="16" t="s">
        <v>3144</v>
      </c>
    </row>
    <row r="441" spans="1:18" ht="15" customHeight="1" x14ac:dyDescent="0.2">
      <c r="A441" s="16">
        <v>440</v>
      </c>
      <c r="B441" s="16">
        <v>293</v>
      </c>
      <c r="C441" s="16" t="s">
        <v>14</v>
      </c>
      <c r="D441" s="31">
        <v>74</v>
      </c>
      <c r="E441" s="33">
        <v>119</v>
      </c>
      <c r="F441" s="16">
        <f>(D441+E441)/2</f>
        <v>96.5</v>
      </c>
      <c r="G441" s="16">
        <v>2.5</v>
      </c>
      <c r="H441" s="16" t="s">
        <v>3354</v>
      </c>
      <c r="I441" s="16" t="s">
        <v>2882</v>
      </c>
      <c r="J441" s="16" t="s">
        <v>2853</v>
      </c>
      <c r="K441" s="16" t="s">
        <v>46</v>
      </c>
      <c r="L441" s="16">
        <v>1999</v>
      </c>
      <c r="M441" s="16">
        <v>21</v>
      </c>
      <c r="N441" s="16" t="s">
        <v>65</v>
      </c>
      <c r="O441" s="16" t="s">
        <v>57</v>
      </c>
      <c r="P441" s="16" t="s">
        <v>40</v>
      </c>
      <c r="Q441" s="16" t="s">
        <v>67</v>
      </c>
      <c r="R441" s="16" t="s">
        <v>1192</v>
      </c>
    </row>
    <row r="442" spans="1:18" ht="15" customHeight="1" x14ac:dyDescent="0.2">
      <c r="A442" s="16">
        <v>441</v>
      </c>
      <c r="B442" s="16">
        <v>85</v>
      </c>
      <c r="C442" s="16" t="s">
        <v>81</v>
      </c>
      <c r="D442" s="31">
        <v>57</v>
      </c>
      <c r="E442" s="33">
        <v>118</v>
      </c>
      <c r="F442" s="16">
        <f>(D442+E442)/2</f>
        <v>87.5</v>
      </c>
      <c r="G442" s="16">
        <v>1.9</v>
      </c>
      <c r="H442" s="16" t="s">
        <v>3355</v>
      </c>
      <c r="I442" s="16" t="s">
        <v>2882</v>
      </c>
      <c r="J442" s="16" t="s">
        <v>2864</v>
      </c>
      <c r="K442" s="16" t="s">
        <v>56</v>
      </c>
      <c r="L442" s="16">
        <v>2000</v>
      </c>
      <c r="M442" s="16">
        <v>20</v>
      </c>
      <c r="N442" s="16" t="s">
        <v>21</v>
      </c>
      <c r="O442" s="16" t="s">
        <v>124</v>
      </c>
      <c r="P442" s="16" t="s">
        <v>124</v>
      </c>
      <c r="Q442" s="16" t="s">
        <v>179</v>
      </c>
      <c r="R442" s="16" t="s">
        <v>3144</v>
      </c>
    </row>
    <row r="443" spans="1:18" ht="15" customHeight="1" x14ac:dyDescent="0.2">
      <c r="A443" s="16">
        <v>442</v>
      </c>
      <c r="B443" s="16">
        <v>147</v>
      </c>
      <c r="C443" s="16" t="s">
        <v>708</v>
      </c>
      <c r="D443" s="31">
        <v>61</v>
      </c>
      <c r="E443" s="33">
        <v>118</v>
      </c>
      <c r="F443" s="16">
        <f>(D443+E443)/2</f>
        <v>89.5</v>
      </c>
      <c r="G443" s="16">
        <v>3.7</v>
      </c>
      <c r="H443" s="16" t="s">
        <v>3178</v>
      </c>
      <c r="I443" s="16" t="s">
        <v>2848</v>
      </c>
      <c r="J443" s="16" t="s">
        <v>2826</v>
      </c>
      <c r="K443" s="16" t="s">
        <v>30</v>
      </c>
      <c r="L443" s="16">
        <v>1958</v>
      </c>
      <c r="M443" s="16">
        <v>62</v>
      </c>
      <c r="N443" s="16" t="s">
        <v>65</v>
      </c>
      <c r="O443" s="16" t="s">
        <v>230</v>
      </c>
      <c r="P443" s="16" t="s">
        <v>91</v>
      </c>
      <c r="Q443" s="16" t="s">
        <v>113</v>
      </c>
      <c r="R443" s="16" t="s">
        <v>296</v>
      </c>
    </row>
    <row r="444" spans="1:18" ht="15" customHeight="1" x14ac:dyDescent="0.2">
      <c r="A444" s="16">
        <v>443</v>
      </c>
      <c r="B444" s="16">
        <v>595</v>
      </c>
      <c r="C444" s="16" t="s">
        <v>14</v>
      </c>
      <c r="D444" s="31">
        <v>70</v>
      </c>
      <c r="E444" s="33">
        <v>118</v>
      </c>
      <c r="F444" s="16">
        <f>(D444+E444)/2</f>
        <v>94</v>
      </c>
      <c r="G444" s="16">
        <v>4.5999999999999996</v>
      </c>
      <c r="H444" s="16" t="s">
        <v>3356</v>
      </c>
      <c r="I444" s="16" t="s">
        <v>2844</v>
      </c>
      <c r="J444" s="16" t="s">
        <v>2844</v>
      </c>
      <c r="K444" s="16" t="s">
        <v>56</v>
      </c>
      <c r="L444" s="16">
        <v>-1</v>
      </c>
      <c r="M444" s="16" t="s">
        <v>3144</v>
      </c>
      <c r="N444" s="16" t="s">
        <v>21</v>
      </c>
      <c r="O444" s="16" t="s">
        <v>79</v>
      </c>
      <c r="P444" s="16" t="s">
        <v>40</v>
      </c>
      <c r="Q444" s="16" t="s">
        <v>411</v>
      </c>
      <c r="R444" s="16" t="s">
        <v>3144</v>
      </c>
    </row>
    <row r="445" spans="1:18" ht="15" customHeight="1" x14ac:dyDescent="0.2">
      <c r="A445" s="16">
        <v>444</v>
      </c>
      <c r="B445" s="16">
        <v>51</v>
      </c>
      <c r="C445" s="16" t="s">
        <v>302</v>
      </c>
      <c r="D445" s="31">
        <v>56</v>
      </c>
      <c r="E445" s="33">
        <v>117</v>
      </c>
      <c r="F445" s="16">
        <f>(D445+E445)/2</f>
        <v>86.5</v>
      </c>
      <c r="G445" s="16">
        <v>4.7</v>
      </c>
      <c r="H445" s="16" t="s">
        <v>3357</v>
      </c>
      <c r="I445" s="16" t="s">
        <v>2850</v>
      </c>
      <c r="J445" s="16" t="s">
        <v>2853</v>
      </c>
      <c r="K445" s="16" t="s">
        <v>20</v>
      </c>
      <c r="L445" s="16">
        <v>1999</v>
      </c>
      <c r="M445" s="16">
        <v>21</v>
      </c>
      <c r="N445" s="16" t="s">
        <v>21</v>
      </c>
      <c r="O445" s="16" t="s">
        <v>22</v>
      </c>
      <c r="P445" s="16" t="s">
        <v>22</v>
      </c>
      <c r="Q445" s="16" t="s">
        <v>41</v>
      </c>
      <c r="R445" s="16" t="s">
        <v>307</v>
      </c>
    </row>
    <row r="446" spans="1:18" ht="15" customHeight="1" x14ac:dyDescent="0.2">
      <c r="A446" s="16">
        <v>445</v>
      </c>
      <c r="B446" s="16">
        <v>730</v>
      </c>
      <c r="C446" s="16" t="s">
        <v>2141</v>
      </c>
      <c r="D446" s="31">
        <v>66</v>
      </c>
      <c r="E446" s="33">
        <v>117</v>
      </c>
      <c r="F446" s="16">
        <f>(D446+E446)/2</f>
        <v>91.5</v>
      </c>
      <c r="G446" s="16">
        <v>3.6</v>
      </c>
      <c r="H446" s="16" t="s">
        <v>3186</v>
      </c>
      <c r="I446" s="16" t="s">
        <v>2864</v>
      </c>
      <c r="J446" s="16" t="s">
        <v>2864</v>
      </c>
      <c r="K446" s="16" t="s">
        <v>104</v>
      </c>
      <c r="L446" s="16">
        <v>1851</v>
      </c>
      <c r="M446" s="16">
        <v>169</v>
      </c>
      <c r="N446" s="16" t="s">
        <v>21</v>
      </c>
      <c r="O446" s="16" t="s">
        <v>155</v>
      </c>
      <c r="P446" s="16" t="s">
        <v>156</v>
      </c>
      <c r="Q446" s="16" t="s">
        <v>113</v>
      </c>
      <c r="R446" s="16" t="s">
        <v>3144</v>
      </c>
    </row>
    <row r="447" spans="1:18" ht="15" customHeight="1" x14ac:dyDescent="0.2">
      <c r="A447" s="16">
        <v>446</v>
      </c>
      <c r="B447" s="16">
        <v>371</v>
      </c>
      <c r="C447" s="16" t="s">
        <v>247</v>
      </c>
      <c r="D447" s="31">
        <v>67</v>
      </c>
      <c r="E447" s="33">
        <v>117</v>
      </c>
      <c r="F447" s="16">
        <f>(D447+E447)/2</f>
        <v>92</v>
      </c>
      <c r="G447" s="16">
        <v>4.0999999999999996</v>
      </c>
      <c r="H447" s="16" t="s">
        <v>3358</v>
      </c>
      <c r="I447" s="16" t="s">
        <v>2837</v>
      </c>
      <c r="J447" s="16" t="s">
        <v>2853</v>
      </c>
      <c r="K447" s="16" t="s">
        <v>104</v>
      </c>
      <c r="L447" s="16">
        <v>1968</v>
      </c>
      <c r="M447" s="16">
        <v>52</v>
      </c>
      <c r="N447" s="16" t="s">
        <v>65</v>
      </c>
      <c r="O447" s="16" t="s">
        <v>105</v>
      </c>
      <c r="P447" s="16" t="s">
        <v>40</v>
      </c>
      <c r="Q447" s="16" t="s">
        <v>67</v>
      </c>
      <c r="R447" s="16" t="s">
        <v>3144</v>
      </c>
    </row>
    <row r="448" spans="1:18" ht="15" customHeight="1" x14ac:dyDescent="0.2">
      <c r="A448" s="16">
        <v>447</v>
      </c>
      <c r="B448" s="16">
        <v>310</v>
      </c>
      <c r="C448" s="16" t="s">
        <v>14</v>
      </c>
      <c r="D448" s="31">
        <v>72</v>
      </c>
      <c r="E448" s="33">
        <v>117</v>
      </c>
      <c r="F448" s="16">
        <f>(D448+E448)/2</f>
        <v>94.5</v>
      </c>
      <c r="G448" s="16">
        <v>3</v>
      </c>
      <c r="H448" s="16" t="s">
        <v>3359</v>
      </c>
      <c r="I448" s="16" t="s">
        <v>2828</v>
      </c>
      <c r="J448" s="16" t="s">
        <v>2890</v>
      </c>
      <c r="K448" s="16" t="s">
        <v>46</v>
      </c>
      <c r="L448" s="16">
        <v>1887</v>
      </c>
      <c r="M448" s="16">
        <v>133</v>
      </c>
      <c r="N448" s="16" t="s">
        <v>21</v>
      </c>
      <c r="O448" s="16" t="s">
        <v>165</v>
      </c>
      <c r="P448" s="16" t="s">
        <v>156</v>
      </c>
      <c r="Q448" s="16" t="s">
        <v>34</v>
      </c>
      <c r="R448" s="16" t="s">
        <v>3144</v>
      </c>
    </row>
    <row r="449" spans="1:18" ht="15" customHeight="1" x14ac:dyDescent="0.2">
      <c r="A449" s="16">
        <v>448</v>
      </c>
      <c r="B449" s="16">
        <v>106</v>
      </c>
      <c r="C449" s="16" t="s">
        <v>267</v>
      </c>
      <c r="D449" s="31">
        <v>55</v>
      </c>
      <c r="E449" s="33">
        <v>116</v>
      </c>
      <c r="F449" s="16">
        <f>(D449+E449)/2</f>
        <v>85.5</v>
      </c>
      <c r="G449" s="16">
        <v>3.4</v>
      </c>
      <c r="H449" s="16" t="s">
        <v>3360</v>
      </c>
      <c r="I449" s="16" t="s">
        <v>2828</v>
      </c>
      <c r="J449" s="16" t="s">
        <v>2853</v>
      </c>
      <c r="K449" s="16" t="s">
        <v>30</v>
      </c>
      <c r="L449" s="16">
        <v>1996</v>
      </c>
      <c r="M449" s="16">
        <v>24</v>
      </c>
      <c r="N449" s="16" t="s">
        <v>131</v>
      </c>
      <c r="O449" s="16" t="s">
        <v>230</v>
      </c>
      <c r="P449" s="16" t="s">
        <v>91</v>
      </c>
      <c r="Q449" s="16" t="s">
        <v>113</v>
      </c>
      <c r="R449" s="16" t="s">
        <v>537</v>
      </c>
    </row>
    <row r="450" spans="1:18" ht="15" customHeight="1" x14ac:dyDescent="0.2">
      <c r="A450" s="16">
        <v>449</v>
      </c>
      <c r="B450" s="16">
        <v>768</v>
      </c>
      <c r="C450" s="16" t="s">
        <v>2189</v>
      </c>
      <c r="D450" s="31">
        <v>59</v>
      </c>
      <c r="E450" s="33">
        <v>116</v>
      </c>
      <c r="F450" s="16">
        <f>(D450+E450)/2</f>
        <v>87.5</v>
      </c>
      <c r="G450" s="16">
        <v>3</v>
      </c>
      <c r="H450" s="16" t="s">
        <v>3312</v>
      </c>
      <c r="I450" s="16" t="s">
        <v>2864</v>
      </c>
      <c r="J450" s="16" t="s">
        <v>2826</v>
      </c>
      <c r="K450" s="16" t="s">
        <v>20</v>
      </c>
      <c r="L450" s="16">
        <v>1994</v>
      </c>
      <c r="M450" s="16">
        <v>26</v>
      </c>
      <c r="N450" s="16" t="s">
        <v>65</v>
      </c>
      <c r="O450" s="16" t="s">
        <v>124</v>
      </c>
      <c r="P450" s="16" t="s">
        <v>124</v>
      </c>
      <c r="Q450" s="16" t="s">
        <v>58</v>
      </c>
      <c r="R450" s="16" t="s">
        <v>2193</v>
      </c>
    </row>
    <row r="451" spans="1:18" ht="15" customHeight="1" x14ac:dyDescent="0.2">
      <c r="A451" s="16">
        <v>450</v>
      </c>
      <c r="B451" s="16">
        <v>201</v>
      </c>
      <c r="C451" s="16" t="s">
        <v>899</v>
      </c>
      <c r="D451" s="31">
        <v>59</v>
      </c>
      <c r="E451" s="33">
        <v>116</v>
      </c>
      <c r="F451" s="16">
        <f>(D451+E451)/2</f>
        <v>87.5</v>
      </c>
      <c r="G451" s="16">
        <v>4.3</v>
      </c>
      <c r="H451" s="16" t="s">
        <v>3361</v>
      </c>
      <c r="I451" s="16" t="s">
        <v>2826</v>
      </c>
      <c r="J451" s="16" t="s">
        <v>2903</v>
      </c>
      <c r="K451" s="16" t="s">
        <v>64</v>
      </c>
      <c r="L451" s="16">
        <v>1967</v>
      </c>
      <c r="M451" s="16">
        <v>53</v>
      </c>
      <c r="N451" s="16" t="s">
        <v>21</v>
      </c>
      <c r="O451" s="16" t="s">
        <v>57</v>
      </c>
      <c r="P451" s="16" t="s">
        <v>40</v>
      </c>
      <c r="Q451" s="16" t="s">
        <v>58</v>
      </c>
      <c r="R451" s="16" t="s">
        <v>3144</v>
      </c>
    </row>
    <row r="452" spans="1:18" ht="15" customHeight="1" x14ac:dyDescent="0.2">
      <c r="A452" s="16">
        <v>451</v>
      </c>
      <c r="B452" s="16">
        <v>314</v>
      </c>
      <c r="C452" s="16" t="s">
        <v>899</v>
      </c>
      <c r="D452" s="31">
        <v>59</v>
      </c>
      <c r="E452" s="33">
        <v>116</v>
      </c>
      <c r="F452" s="16">
        <f>(D452+E452)/2</f>
        <v>87.5</v>
      </c>
      <c r="G452" s="16">
        <v>4.3</v>
      </c>
      <c r="H452" s="16" t="s">
        <v>3361</v>
      </c>
      <c r="I452" s="16" t="s">
        <v>2826</v>
      </c>
      <c r="J452" s="16" t="s">
        <v>2903</v>
      </c>
      <c r="K452" s="16" t="s">
        <v>64</v>
      </c>
      <c r="L452" s="16">
        <v>1967</v>
      </c>
      <c r="M452" s="16">
        <v>53</v>
      </c>
      <c r="N452" s="16" t="s">
        <v>21</v>
      </c>
      <c r="O452" s="16" t="s">
        <v>57</v>
      </c>
      <c r="P452" s="16" t="s">
        <v>40</v>
      </c>
      <c r="Q452" s="16" t="s">
        <v>58</v>
      </c>
      <c r="R452" s="16" t="s">
        <v>3144</v>
      </c>
    </row>
    <row r="453" spans="1:18" ht="15" customHeight="1" x14ac:dyDescent="0.2">
      <c r="A453" s="16">
        <v>452</v>
      </c>
      <c r="B453" s="16">
        <v>234</v>
      </c>
      <c r="C453" s="16" t="s">
        <v>1022</v>
      </c>
      <c r="D453" s="31">
        <v>54</v>
      </c>
      <c r="E453" s="33">
        <v>115</v>
      </c>
      <c r="F453" s="16">
        <f>(D453+E453)/2</f>
        <v>84.5</v>
      </c>
      <c r="G453" s="16">
        <v>3.3</v>
      </c>
      <c r="H453" s="16" t="s">
        <v>3362</v>
      </c>
      <c r="I453" s="16" t="s">
        <v>2850</v>
      </c>
      <c r="J453" s="16" t="s">
        <v>2828</v>
      </c>
      <c r="K453" s="16" t="s">
        <v>30</v>
      </c>
      <c r="L453" s="16">
        <v>2014</v>
      </c>
      <c r="M453" s="16">
        <v>6</v>
      </c>
      <c r="N453" s="16" t="s">
        <v>86</v>
      </c>
      <c r="O453" s="16" t="s">
        <v>32</v>
      </c>
      <c r="P453" s="16" t="s">
        <v>33</v>
      </c>
      <c r="Q453" s="16" t="s">
        <v>50</v>
      </c>
      <c r="R453" s="16" t="s">
        <v>3144</v>
      </c>
    </row>
    <row r="454" spans="1:18" ht="15" customHeight="1" x14ac:dyDescent="0.2">
      <c r="A454" s="16">
        <v>453</v>
      </c>
      <c r="B454" s="16">
        <v>409</v>
      </c>
      <c r="C454" s="16" t="s">
        <v>1022</v>
      </c>
      <c r="D454" s="31">
        <v>54</v>
      </c>
      <c r="E454" s="33">
        <v>115</v>
      </c>
      <c r="F454" s="16">
        <f>(D454+E454)/2</f>
        <v>84.5</v>
      </c>
      <c r="G454" s="16">
        <v>3.3</v>
      </c>
      <c r="H454" s="16" t="s">
        <v>3362</v>
      </c>
      <c r="I454" s="16" t="s">
        <v>2846</v>
      </c>
      <c r="J454" s="16" t="s">
        <v>2828</v>
      </c>
      <c r="K454" s="16" t="s">
        <v>30</v>
      </c>
      <c r="L454" s="16">
        <v>2014</v>
      </c>
      <c r="M454" s="16">
        <v>6</v>
      </c>
      <c r="N454" s="16" t="s">
        <v>86</v>
      </c>
      <c r="O454" s="16" t="s">
        <v>32</v>
      </c>
      <c r="P454" s="16" t="s">
        <v>33</v>
      </c>
      <c r="Q454" s="16" t="s">
        <v>50</v>
      </c>
      <c r="R454" s="16" t="s">
        <v>3144</v>
      </c>
    </row>
    <row r="455" spans="1:18" ht="15" customHeight="1" x14ac:dyDescent="0.2">
      <c r="A455" s="16">
        <v>454</v>
      </c>
      <c r="B455" s="16">
        <v>599</v>
      </c>
      <c r="C455" s="16" t="s">
        <v>1022</v>
      </c>
      <c r="D455" s="31">
        <v>54</v>
      </c>
      <c r="E455" s="33">
        <v>115</v>
      </c>
      <c r="F455" s="16">
        <f>(D455+E455)/2</f>
        <v>84.5</v>
      </c>
      <c r="G455" s="16">
        <v>3.3</v>
      </c>
      <c r="H455" s="16" t="s">
        <v>3362</v>
      </c>
      <c r="I455" s="16" t="s">
        <v>2914</v>
      </c>
      <c r="J455" s="16" t="s">
        <v>2828</v>
      </c>
      <c r="K455" s="16" t="s">
        <v>30</v>
      </c>
      <c r="L455" s="16">
        <v>2014</v>
      </c>
      <c r="M455" s="16">
        <v>6</v>
      </c>
      <c r="N455" s="16" t="s">
        <v>86</v>
      </c>
      <c r="O455" s="16" t="s">
        <v>32</v>
      </c>
      <c r="P455" s="16" t="s">
        <v>33</v>
      </c>
      <c r="Q455" s="16" t="s">
        <v>50</v>
      </c>
      <c r="R455" s="16" t="s">
        <v>3144</v>
      </c>
    </row>
    <row r="456" spans="1:18" ht="15" customHeight="1" x14ac:dyDescent="0.2">
      <c r="A456" s="16">
        <v>455</v>
      </c>
      <c r="B456" s="16">
        <v>228</v>
      </c>
      <c r="C456" s="16" t="s">
        <v>1000</v>
      </c>
      <c r="D456" s="31">
        <v>54</v>
      </c>
      <c r="E456" s="33">
        <v>115</v>
      </c>
      <c r="F456" s="16">
        <f>(D456+E456)/2</f>
        <v>84.5</v>
      </c>
      <c r="G456" s="16">
        <v>3.3</v>
      </c>
      <c r="H456" s="16" t="s">
        <v>3362</v>
      </c>
      <c r="I456" s="16" t="s">
        <v>2824</v>
      </c>
      <c r="J456" s="16" t="s">
        <v>2828</v>
      </c>
      <c r="K456" s="16" t="s">
        <v>30</v>
      </c>
      <c r="L456" s="16">
        <v>2014</v>
      </c>
      <c r="M456" s="16">
        <v>6</v>
      </c>
      <c r="N456" s="16" t="s">
        <v>86</v>
      </c>
      <c r="O456" s="16" t="s">
        <v>32</v>
      </c>
      <c r="P456" s="16" t="s">
        <v>33</v>
      </c>
      <c r="Q456" s="16" t="s">
        <v>50</v>
      </c>
      <c r="R456" s="16" t="s">
        <v>3144</v>
      </c>
    </row>
    <row r="457" spans="1:18" ht="15" customHeight="1" x14ac:dyDescent="0.2">
      <c r="A457" s="16">
        <v>456</v>
      </c>
      <c r="B457" s="16">
        <v>392</v>
      </c>
      <c r="C457" s="16" t="s">
        <v>1000</v>
      </c>
      <c r="D457" s="31">
        <v>54</v>
      </c>
      <c r="E457" s="33">
        <v>115</v>
      </c>
      <c r="F457" s="16">
        <f>(D457+E457)/2</f>
        <v>84.5</v>
      </c>
      <c r="G457" s="16">
        <v>3.3</v>
      </c>
      <c r="H457" s="16" t="s">
        <v>3362</v>
      </c>
      <c r="I457" s="16" t="s">
        <v>2868</v>
      </c>
      <c r="J457" s="16" t="s">
        <v>2828</v>
      </c>
      <c r="K457" s="16" t="s">
        <v>30</v>
      </c>
      <c r="L457" s="16">
        <v>2014</v>
      </c>
      <c r="M457" s="16">
        <v>6</v>
      </c>
      <c r="N457" s="16" t="s">
        <v>86</v>
      </c>
      <c r="O457" s="16" t="s">
        <v>32</v>
      </c>
      <c r="P457" s="16" t="s">
        <v>33</v>
      </c>
      <c r="Q457" s="16" t="s">
        <v>50</v>
      </c>
      <c r="R457" s="16" t="s">
        <v>3144</v>
      </c>
    </row>
    <row r="458" spans="1:18" ht="15" customHeight="1" x14ac:dyDescent="0.2">
      <c r="A458" s="16">
        <v>457</v>
      </c>
      <c r="B458" s="16">
        <v>552</v>
      </c>
      <c r="C458" s="16" t="s">
        <v>1000</v>
      </c>
      <c r="D458" s="31">
        <v>54</v>
      </c>
      <c r="E458" s="33">
        <v>115</v>
      </c>
      <c r="F458" s="16">
        <f>(D458+E458)/2</f>
        <v>84.5</v>
      </c>
      <c r="G458" s="16">
        <v>3.3</v>
      </c>
      <c r="H458" s="16" t="s">
        <v>3362</v>
      </c>
      <c r="I458" s="16" t="s">
        <v>2864</v>
      </c>
      <c r="J458" s="16" t="s">
        <v>2828</v>
      </c>
      <c r="K458" s="16" t="s">
        <v>30</v>
      </c>
      <c r="L458" s="16">
        <v>2014</v>
      </c>
      <c r="M458" s="16">
        <v>6</v>
      </c>
      <c r="N458" s="16" t="s">
        <v>86</v>
      </c>
      <c r="O458" s="16" t="s">
        <v>32</v>
      </c>
      <c r="P458" s="16" t="s">
        <v>33</v>
      </c>
      <c r="Q458" s="16" t="s">
        <v>50</v>
      </c>
      <c r="R458" s="16" t="s">
        <v>3144</v>
      </c>
    </row>
    <row r="459" spans="1:18" ht="15" customHeight="1" x14ac:dyDescent="0.2">
      <c r="A459" s="16">
        <v>458</v>
      </c>
      <c r="B459" s="16">
        <v>166</v>
      </c>
      <c r="C459" s="16" t="s">
        <v>773</v>
      </c>
      <c r="D459" s="31">
        <v>59</v>
      </c>
      <c r="E459" s="33">
        <v>115</v>
      </c>
      <c r="F459" s="16">
        <f>(D459+E459)/2</f>
        <v>87</v>
      </c>
      <c r="G459" s="16">
        <v>4.2</v>
      </c>
      <c r="H459" s="16" t="s">
        <v>3274</v>
      </c>
      <c r="I459" s="16" t="s">
        <v>2864</v>
      </c>
      <c r="J459" s="16" t="s">
        <v>2824</v>
      </c>
      <c r="K459" s="16" t="s">
        <v>30</v>
      </c>
      <c r="L459" s="16">
        <v>-1</v>
      </c>
      <c r="M459" s="16" t="s">
        <v>3144</v>
      </c>
      <c r="N459" s="16" t="s">
        <v>154</v>
      </c>
      <c r="O459" s="16" t="s">
        <v>779</v>
      </c>
      <c r="P459" s="16" t="s">
        <v>780</v>
      </c>
      <c r="Q459" s="16" t="s">
        <v>58</v>
      </c>
      <c r="R459" s="16" t="s">
        <v>3144</v>
      </c>
    </row>
    <row r="460" spans="1:18" ht="15" customHeight="1" x14ac:dyDescent="0.2">
      <c r="A460" s="16">
        <v>459</v>
      </c>
      <c r="B460" s="16">
        <v>92</v>
      </c>
      <c r="C460" s="16" t="s">
        <v>247</v>
      </c>
      <c r="D460" s="31">
        <v>60</v>
      </c>
      <c r="E460" s="33">
        <v>114</v>
      </c>
      <c r="F460" s="16">
        <f>(D460+E460)/2</f>
        <v>87</v>
      </c>
      <c r="G460" s="16">
        <v>4</v>
      </c>
      <c r="H460" s="16" t="s">
        <v>3363</v>
      </c>
      <c r="I460" s="16" t="s">
        <v>2884</v>
      </c>
      <c r="J460" s="16" t="s">
        <v>2853</v>
      </c>
      <c r="K460" s="16" t="s">
        <v>64</v>
      </c>
      <c r="L460" s="16">
        <v>2002</v>
      </c>
      <c r="M460" s="16">
        <v>18</v>
      </c>
      <c r="N460" s="16" t="s">
        <v>21</v>
      </c>
      <c r="O460" s="16" t="s">
        <v>79</v>
      </c>
      <c r="P460" s="16" t="s">
        <v>40</v>
      </c>
      <c r="Q460" s="16" t="s">
        <v>23</v>
      </c>
      <c r="R460" s="16" t="s">
        <v>3144</v>
      </c>
    </row>
    <row r="461" spans="1:18" ht="15" customHeight="1" x14ac:dyDescent="0.2">
      <c r="A461" s="16">
        <v>460</v>
      </c>
      <c r="B461" s="16">
        <v>170</v>
      </c>
      <c r="C461" s="16" t="s">
        <v>247</v>
      </c>
      <c r="D461" s="31">
        <v>60</v>
      </c>
      <c r="E461" s="33">
        <v>114</v>
      </c>
      <c r="F461" s="16">
        <f>(D461+E461)/2</f>
        <v>87</v>
      </c>
      <c r="G461" s="16">
        <v>3.9</v>
      </c>
      <c r="H461" s="16" t="s">
        <v>3364</v>
      </c>
      <c r="I461" s="16" t="s">
        <v>2859</v>
      </c>
      <c r="J461" s="16" t="s">
        <v>2934</v>
      </c>
      <c r="K461" s="16" t="s">
        <v>30</v>
      </c>
      <c r="L461" s="16">
        <v>2000</v>
      </c>
      <c r="M461" s="16">
        <v>20</v>
      </c>
      <c r="N461" s="16" t="s">
        <v>21</v>
      </c>
      <c r="O461" s="16" t="s">
        <v>230</v>
      </c>
      <c r="P461" s="16" t="s">
        <v>91</v>
      </c>
      <c r="Q461" s="16" t="s">
        <v>34</v>
      </c>
      <c r="R461" s="16" t="s">
        <v>796</v>
      </c>
    </row>
    <row r="462" spans="1:18" ht="15" customHeight="1" x14ac:dyDescent="0.2">
      <c r="A462" s="16">
        <v>461</v>
      </c>
      <c r="B462" s="16">
        <v>290</v>
      </c>
      <c r="C462" s="16" t="s">
        <v>247</v>
      </c>
      <c r="D462" s="31">
        <v>62</v>
      </c>
      <c r="E462" s="33">
        <v>114</v>
      </c>
      <c r="F462" s="16">
        <f>(D462+E462)/2</f>
        <v>88</v>
      </c>
      <c r="G462" s="16">
        <v>4.4000000000000004</v>
      </c>
      <c r="H462" s="16" t="s">
        <v>3300</v>
      </c>
      <c r="I462" s="16" t="s">
        <v>2828</v>
      </c>
      <c r="J462" s="16" t="s">
        <v>2826</v>
      </c>
      <c r="K462" s="16" t="s">
        <v>46</v>
      </c>
      <c r="L462" s="16">
        <v>2006</v>
      </c>
      <c r="M462" s="16">
        <v>14</v>
      </c>
      <c r="N462" s="16" t="s">
        <v>65</v>
      </c>
      <c r="O462" s="16" t="s">
        <v>90</v>
      </c>
      <c r="P462" s="16" t="s">
        <v>91</v>
      </c>
      <c r="Q462" s="16" t="s">
        <v>41</v>
      </c>
      <c r="R462" s="16" t="s">
        <v>1182</v>
      </c>
    </row>
    <row r="463" spans="1:18" ht="15" customHeight="1" x14ac:dyDescent="0.2">
      <c r="A463" s="16">
        <v>462</v>
      </c>
      <c r="B463" s="16">
        <v>54</v>
      </c>
      <c r="C463" s="16" t="s">
        <v>14</v>
      </c>
      <c r="D463" s="31">
        <v>68</v>
      </c>
      <c r="E463" s="33">
        <v>114</v>
      </c>
      <c r="F463" s="16">
        <f>(D463+E463)/2</f>
        <v>91</v>
      </c>
      <c r="G463" s="16">
        <v>3.8</v>
      </c>
      <c r="H463" s="16" t="s">
        <v>3365</v>
      </c>
      <c r="I463" s="16" t="s">
        <v>2837</v>
      </c>
      <c r="J463" s="16" t="s">
        <v>2859</v>
      </c>
      <c r="K463" s="16" t="s">
        <v>20</v>
      </c>
      <c r="L463" s="16">
        <v>1984</v>
      </c>
      <c r="M463" s="16">
        <v>36</v>
      </c>
      <c r="N463" s="16" t="s">
        <v>131</v>
      </c>
      <c r="O463" s="16" t="s">
        <v>57</v>
      </c>
      <c r="P463" s="16" t="s">
        <v>40</v>
      </c>
      <c r="Q463" s="16" t="s">
        <v>58</v>
      </c>
      <c r="R463" s="16" t="s">
        <v>3144</v>
      </c>
    </row>
    <row r="464" spans="1:18" ht="15" customHeight="1" x14ac:dyDescent="0.2">
      <c r="A464" s="16">
        <v>463</v>
      </c>
      <c r="B464" s="16">
        <v>476</v>
      </c>
      <c r="C464" s="16" t="s">
        <v>14</v>
      </c>
      <c r="D464" s="31">
        <v>68</v>
      </c>
      <c r="E464" s="33">
        <v>114</v>
      </c>
      <c r="F464" s="16">
        <f>(D464+E464)/2</f>
        <v>91</v>
      </c>
      <c r="G464" s="16">
        <v>3.8</v>
      </c>
      <c r="H464" s="16" t="s">
        <v>3365</v>
      </c>
      <c r="I464" s="16" t="s">
        <v>2853</v>
      </c>
      <c r="J464" s="16" t="s">
        <v>2859</v>
      </c>
      <c r="K464" s="16" t="s">
        <v>20</v>
      </c>
      <c r="L464" s="16">
        <v>1984</v>
      </c>
      <c r="M464" s="16">
        <v>36</v>
      </c>
      <c r="N464" s="16" t="s">
        <v>131</v>
      </c>
      <c r="O464" s="16" t="s">
        <v>57</v>
      </c>
      <c r="P464" s="16" t="s">
        <v>40</v>
      </c>
      <c r="Q464" s="16" t="s">
        <v>58</v>
      </c>
      <c r="R464" s="16" t="s">
        <v>3144</v>
      </c>
    </row>
    <row r="465" spans="1:18" ht="15" customHeight="1" x14ac:dyDescent="0.2">
      <c r="A465" s="16">
        <v>464</v>
      </c>
      <c r="B465" s="16">
        <v>822</v>
      </c>
      <c r="C465" s="16" t="s">
        <v>2267</v>
      </c>
      <c r="D465" s="31">
        <v>48</v>
      </c>
      <c r="E465" s="33">
        <v>113</v>
      </c>
      <c r="F465" s="16">
        <f>(D465+E465)/2</f>
        <v>80.5</v>
      </c>
      <c r="G465" s="16">
        <v>2.7</v>
      </c>
      <c r="H465" s="16" t="s">
        <v>3366</v>
      </c>
      <c r="I465" s="16" t="s">
        <v>2826</v>
      </c>
      <c r="J465" s="16" t="s">
        <v>2850</v>
      </c>
      <c r="K465" s="16" t="s">
        <v>64</v>
      </c>
      <c r="L465" s="16">
        <v>1961</v>
      </c>
      <c r="M465" s="16">
        <v>59</v>
      </c>
      <c r="N465" s="16" t="s">
        <v>21</v>
      </c>
      <c r="O465" s="16" t="s">
        <v>124</v>
      </c>
      <c r="P465" s="16" t="s">
        <v>124</v>
      </c>
      <c r="Q465" s="16" t="s">
        <v>80</v>
      </c>
      <c r="R465" s="16" t="s">
        <v>3144</v>
      </c>
    </row>
    <row r="466" spans="1:18" ht="15" customHeight="1" x14ac:dyDescent="0.2">
      <c r="A466" s="16">
        <v>465</v>
      </c>
      <c r="B466" s="16">
        <v>250</v>
      </c>
      <c r="C466" s="16" t="s">
        <v>1087</v>
      </c>
      <c r="D466" s="31">
        <v>49</v>
      </c>
      <c r="E466" s="33">
        <v>113</v>
      </c>
      <c r="F466" s="16">
        <f>(D466+E466)/2</f>
        <v>81</v>
      </c>
      <c r="G466" s="16">
        <v>2.7</v>
      </c>
      <c r="H466" s="16" t="s">
        <v>3366</v>
      </c>
      <c r="I466" s="16" t="s">
        <v>2864</v>
      </c>
      <c r="J466" s="16" t="s">
        <v>2850</v>
      </c>
      <c r="K466" s="16" t="s">
        <v>64</v>
      </c>
      <c r="L466" s="16">
        <v>1961</v>
      </c>
      <c r="M466" s="16">
        <v>59</v>
      </c>
      <c r="N466" s="16" t="s">
        <v>21</v>
      </c>
      <c r="O466" s="16" t="s">
        <v>124</v>
      </c>
      <c r="P466" s="16" t="s">
        <v>124</v>
      </c>
      <c r="Q466" s="16" t="s">
        <v>80</v>
      </c>
      <c r="R466" s="16" t="s">
        <v>3144</v>
      </c>
    </row>
    <row r="467" spans="1:18" ht="15" customHeight="1" x14ac:dyDescent="0.2">
      <c r="A467" s="16">
        <v>466</v>
      </c>
      <c r="B467" s="16">
        <v>455</v>
      </c>
      <c r="C467" s="16" t="s">
        <v>1087</v>
      </c>
      <c r="D467" s="31">
        <v>49</v>
      </c>
      <c r="E467" s="33">
        <v>113</v>
      </c>
      <c r="F467" s="16">
        <f>(D467+E467)/2</f>
        <v>81</v>
      </c>
      <c r="G467" s="16">
        <v>2.7</v>
      </c>
      <c r="H467" s="16" t="s">
        <v>3366</v>
      </c>
      <c r="I467" s="16" t="s">
        <v>2914</v>
      </c>
      <c r="J467" s="16" t="s">
        <v>2850</v>
      </c>
      <c r="K467" s="16" t="s">
        <v>64</v>
      </c>
      <c r="L467" s="16">
        <v>1961</v>
      </c>
      <c r="M467" s="16">
        <v>59</v>
      </c>
      <c r="N467" s="16" t="s">
        <v>21</v>
      </c>
      <c r="O467" s="16" t="s">
        <v>124</v>
      </c>
      <c r="P467" s="16" t="s">
        <v>124</v>
      </c>
      <c r="Q467" s="16" t="s">
        <v>80</v>
      </c>
      <c r="R467" s="16" t="s">
        <v>3144</v>
      </c>
    </row>
    <row r="468" spans="1:18" ht="15" customHeight="1" x14ac:dyDescent="0.2">
      <c r="A468" s="16">
        <v>467</v>
      </c>
      <c r="B468" s="16">
        <v>681</v>
      </c>
      <c r="C468" s="16" t="s">
        <v>1087</v>
      </c>
      <c r="D468" s="31">
        <v>49</v>
      </c>
      <c r="E468" s="33">
        <v>113</v>
      </c>
      <c r="F468" s="16">
        <f>(D468+E468)/2</f>
        <v>81</v>
      </c>
      <c r="G468" s="16">
        <v>2.7</v>
      </c>
      <c r="H468" s="16" t="s">
        <v>3366</v>
      </c>
      <c r="I468" s="16" t="s">
        <v>2826</v>
      </c>
      <c r="J468" s="16" t="s">
        <v>2850</v>
      </c>
      <c r="K468" s="16" t="s">
        <v>64</v>
      </c>
      <c r="L468" s="16">
        <v>1961</v>
      </c>
      <c r="M468" s="16">
        <v>59</v>
      </c>
      <c r="N468" s="16" t="s">
        <v>21</v>
      </c>
      <c r="O468" s="16" t="s">
        <v>124</v>
      </c>
      <c r="P468" s="16" t="s">
        <v>124</v>
      </c>
      <c r="Q468" s="16" t="s">
        <v>80</v>
      </c>
      <c r="R468" s="16" t="s">
        <v>3144</v>
      </c>
    </row>
    <row r="469" spans="1:18" ht="15" customHeight="1" x14ac:dyDescent="0.2">
      <c r="A469" s="16">
        <v>468</v>
      </c>
      <c r="B469" s="16">
        <v>921</v>
      </c>
      <c r="C469" s="16" t="s">
        <v>1087</v>
      </c>
      <c r="D469" s="31">
        <v>49</v>
      </c>
      <c r="E469" s="33">
        <v>113</v>
      </c>
      <c r="F469" s="16">
        <f>(D469+E469)/2</f>
        <v>81</v>
      </c>
      <c r="G469" s="16">
        <v>2.7</v>
      </c>
      <c r="H469" s="16" t="s">
        <v>3366</v>
      </c>
      <c r="I469" s="16" t="s">
        <v>2828</v>
      </c>
      <c r="J469" s="16" t="s">
        <v>2850</v>
      </c>
      <c r="K469" s="16" t="s">
        <v>64</v>
      </c>
      <c r="L469" s="16">
        <v>1961</v>
      </c>
      <c r="M469" s="16">
        <v>59</v>
      </c>
      <c r="N469" s="16" t="s">
        <v>21</v>
      </c>
      <c r="O469" s="16" t="s">
        <v>124</v>
      </c>
      <c r="P469" s="16" t="s">
        <v>124</v>
      </c>
      <c r="Q469" s="16" t="s">
        <v>80</v>
      </c>
      <c r="R469" s="16" t="s">
        <v>3144</v>
      </c>
    </row>
    <row r="470" spans="1:18" ht="15" customHeight="1" x14ac:dyDescent="0.2">
      <c r="A470" s="16">
        <v>469</v>
      </c>
      <c r="B470" s="16">
        <v>500</v>
      </c>
      <c r="C470" s="16" t="s">
        <v>1690</v>
      </c>
      <c r="D470" s="31">
        <v>49</v>
      </c>
      <c r="E470" s="33">
        <v>113</v>
      </c>
      <c r="F470" s="16">
        <f>(D470+E470)/2</f>
        <v>81</v>
      </c>
      <c r="G470" s="16">
        <v>2.7</v>
      </c>
      <c r="H470" s="16" t="s">
        <v>3366</v>
      </c>
      <c r="I470" s="16" t="s">
        <v>2826</v>
      </c>
      <c r="J470" s="16" t="s">
        <v>2850</v>
      </c>
      <c r="K470" s="16" t="s">
        <v>64</v>
      </c>
      <c r="L470" s="16">
        <v>1961</v>
      </c>
      <c r="M470" s="16">
        <v>59</v>
      </c>
      <c r="N470" s="16" t="s">
        <v>21</v>
      </c>
      <c r="O470" s="16" t="s">
        <v>124</v>
      </c>
      <c r="P470" s="16" t="s">
        <v>124</v>
      </c>
      <c r="Q470" s="16" t="s">
        <v>80</v>
      </c>
      <c r="R470" s="16" t="s">
        <v>3144</v>
      </c>
    </row>
    <row r="471" spans="1:18" ht="15" customHeight="1" x14ac:dyDescent="0.2">
      <c r="A471" s="16">
        <v>470</v>
      </c>
      <c r="B471" s="16">
        <v>751</v>
      </c>
      <c r="C471" s="16" t="s">
        <v>1690</v>
      </c>
      <c r="D471" s="31">
        <v>49</v>
      </c>
      <c r="E471" s="33">
        <v>113</v>
      </c>
      <c r="F471" s="16">
        <f>(D471+E471)/2</f>
        <v>81</v>
      </c>
      <c r="G471" s="16">
        <v>2.7</v>
      </c>
      <c r="H471" s="16" t="s">
        <v>3366</v>
      </c>
      <c r="I471" s="16" t="s">
        <v>2841</v>
      </c>
      <c r="J471" s="16" t="s">
        <v>2850</v>
      </c>
      <c r="K471" s="16" t="s">
        <v>64</v>
      </c>
      <c r="L471" s="16">
        <v>1961</v>
      </c>
      <c r="M471" s="16">
        <v>59</v>
      </c>
      <c r="N471" s="16" t="s">
        <v>21</v>
      </c>
      <c r="O471" s="16" t="s">
        <v>124</v>
      </c>
      <c r="P471" s="16" t="s">
        <v>124</v>
      </c>
      <c r="Q471" s="16" t="s">
        <v>80</v>
      </c>
      <c r="R471" s="16" t="s">
        <v>3144</v>
      </c>
    </row>
    <row r="472" spans="1:18" ht="15" customHeight="1" x14ac:dyDescent="0.2">
      <c r="A472" s="16">
        <v>471</v>
      </c>
      <c r="B472" s="16">
        <v>45</v>
      </c>
      <c r="C472" s="16" t="s">
        <v>267</v>
      </c>
      <c r="D472" s="31">
        <v>52</v>
      </c>
      <c r="E472" s="33">
        <v>113</v>
      </c>
      <c r="F472" s="16">
        <f>(D472+E472)/2</f>
        <v>82.5</v>
      </c>
      <c r="G472" s="16">
        <v>3.4</v>
      </c>
      <c r="H472" s="16" t="s">
        <v>3367</v>
      </c>
      <c r="I472" s="16" t="s">
        <v>2841</v>
      </c>
      <c r="J472" s="16" t="s">
        <v>2917</v>
      </c>
      <c r="K472" s="16" t="s">
        <v>104</v>
      </c>
      <c r="L472" s="16">
        <v>2015</v>
      </c>
      <c r="M472" s="16">
        <v>5</v>
      </c>
      <c r="N472" s="16" t="s">
        <v>65</v>
      </c>
      <c r="O472" s="16" t="s">
        <v>273</v>
      </c>
      <c r="P472" s="16" t="s">
        <v>185</v>
      </c>
      <c r="Q472" s="16" t="s">
        <v>34</v>
      </c>
      <c r="R472" s="16" t="s">
        <v>274</v>
      </c>
    </row>
    <row r="473" spans="1:18" ht="15" customHeight="1" x14ac:dyDescent="0.2">
      <c r="A473" s="16">
        <v>472</v>
      </c>
      <c r="B473" s="16">
        <v>428</v>
      </c>
      <c r="C473" s="16" t="s">
        <v>1484</v>
      </c>
      <c r="D473" s="31">
        <v>61</v>
      </c>
      <c r="E473" s="33">
        <v>113</v>
      </c>
      <c r="F473" s="16">
        <f>(D473+E473)/2</f>
        <v>87</v>
      </c>
      <c r="G473" s="16">
        <v>3.7</v>
      </c>
      <c r="H473" s="16" t="s">
        <v>3368</v>
      </c>
      <c r="I473" s="16" t="s">
        <v>2826</v>
      </c>
      <c r="J473" s="16" t="s">
        <v>2837</v>
      </c>
      <c r="K473" s="16" t="s">
        <v>20</v>
      </c>
      <c r="L473" s="16">
        <v>1973</v>
      </c>
      <c r="M473" s="16">
        <v>47</v>
      </c>
      <c r="N473" s="16" t="s">
        <v>65</v>
      </c>
      <c r="O473" s="16" t="s">
        <v>1489</v>
      </c>
      <c r="P473" s="16" t="s">
        <v>73</v>
      </c>
      <c r="Q473" s="16" t="s">
        <v>50</v>
      </c>
      <c r="R473" s="16" t="s">
        <v>3144</v>
      </c>
    </row>
    <row r="474" spans="1:18" ht="15" customHeight="1" x14ac:dyDescent="0.2">
      <c r="A474" s="16">
        <v>473</v>
      </c>
      <c r="B474" s="16">
        <v>629</v>
      </c>
      <c r="C474" s="16" t="s">
        <v>1484</v>
      </c>
      <c r="D474" s="31">
        <v>61</v>
      </c>
      <c r="E474" s="33">
        <v>113</v>
      </c>
      <c r="F474" s="16">
        <f>(D474+E474)/2</f>
        <v>87</v>
      </c>
      <c r="G474" s="16">
        <v>3.7</v>
      </c>
      <c r="H474" s="16" t="s">
        <v>3368</v>
      </c>
      <c r="I474" s="16" t="s">
        <v>2864</v>
      </c>
      <c r="J474" s="16" t="s">
        <v>2837</v>
      </c>
      <c r="K474" s="16" t="s">
        <v>20</v>
      </c>
      <c r="L474" s="16">
        <v>1973</v>
      </c>
      <c r="M474" s="16">
        <v>47</v>
      </c>
      <c r="N474" s="16" t="s">
        <v>65</v>
      </c>
      <c r="O474" s="16" t="s">
        <v>1489</v>
      </c>
      <c r="P474" s="16" t="s">
        <v>73</v>
      </c>
      <c r="Q474" s="16" t="s">
        <v>50</v>
      </c>
      <c r="R474" s="16" t="s">
        <v>3144</v>
      </c>
    </row>
    <row r="475" spans="1:18" ht="15" customHeight="1" x14ac:dyDescent="0.2">
      <c r="A475" s="16">
        <v>474</v>
      </c>
      <c r="B475" s="16">
        <v>852</v>
      </c>
      <c r="C475" s="16" t="s">
        <v>1484</v>
      </c>
      <c r="D475" s="31">
        <v>61</v>
      </c>
      <c r="E475" s="33">
        <v>113</v>
      </c>
      <c r="F475" s="16">
        <f>(D475+E475)/2</f>
        <v>87</v>
      </c>
      <c r="G475" s="16">
        <v>3.7</v>
      </c>
      <c r="H475" s="16" t="s">
        <v>3368</v>
      </c>
      <c r="I475" s="16" t="s">
        <v>2864</v>
      </c>
      <c r="J475" s="16" t="s">
        <v>2837</v>
      </c>
      <c r="K475" s="16" t="s">
        <v>20</v>
      </c>
      <c r="L475" s="16">
        <v>1973</v>
      </c>
      <c r="M475" s="16">
        <v>47</v>
      </c>
      <c r="N475" s="16" t="s">
        <v>65</v>
      </c>
      <c r="O475" s="16" t="s">
        <v>1489</v>
      </c>
      <c r="P475" s="16" t="s">
        <v>73</v>
      </c>
      <c r="Q475" s="16" t="s">
        <v>50</v>
      </c>
      <c r="R475" s="16" t="s">
        <v>3144</v>
      </c>
    </row>
    <row r="476" spans="1:18" ht="15" customHeight="1" x14ac:dyDescent="0.2">
      <c r="A476" s="16">
        <v>475</v>
      </c>
      <c r="B476" s="16">
        <v>948</v>
      </c>
      <c r="C476" s="16" t="s">
        <v>247</v>
      </c>
      <c r="D476" s="31">
        <v>62</v>
      </c>
      <c r="E476" s="33">
        <v>113</v>
      </c>
      <c r="F476" s="16">
        <f>(D476+E476)/2</f>
        <v>87.5</v>
      </c>
      <c r="G476" s="16">
        <v>3.9</v>
      </c>
      <c r="H476" s="16" t="s">
        <v>3369</v>
      </c>
      <c r="I476" s="16" t="s">
        <v>2826</v>
      </c>
      <c r="J476" s="16" t="s">
        <v>2826</v>
      </c>
      <c r="K476" s="16" t="s">
        <v>64</v>
      </c>
      <c r="L476" s="16">
        <v>2011</v>
      </c>
      <c r="M476" s="16">
        <v>9</v>
      </c>
      <c r="N476" s="16" t="s">
        <v>21</v>
      </c>
      <c r="O476" s="16" t="s">
        <v>90</v>
      </c>
      <c r="P476" s="16" t="s">
        <v>91</v>
      </c>
      <c r="Q476" s="16" t="s">
        <v>41</v>
      </c>
      <c r="R476" s="16" t="s">
        <v>2384</v>
      </c>
    </row>
    <row r="477" spans="1:18" ht="15" customHeight="1" x14ac:dyDescent="0.2">
      <c r="A477" s="16">
        <v>476</v>
      </c>
      <c r="B477" s="16">
        <v>901</v>
      </c>
      <c r="C477" s="16" t="s">
        <v>14</v>
      </c>
      <c r="D477" s="31">
        <v>65</v>
      </c>
      <c r="E477" s="33">
        <v>113</v>
      </c>
      <c r="F477" s="16">
        <f>(D477+E477)/2</f>
        <v>89</v>
      </c>
      <c r="G477" s="16">
        <v>3.4</v>
      </c>
      <c r="H477" s="16" t="s">
        <v>3370</v>
      </c>
      <c r="I477" s="16" t="s">
        <v>2839</v>
      </c>
      <c r="J477" s="16" t="s">
        <v>2882</v>
      </c>
      <c r="K477" s="16" t="s">
        <v>56</v>
      </c>
      <c r="L477" s="16">
        <v>-1</v>
      </c>
      <c r="M477" s="16" t="s">
        <v>3144</v>
      </c>
      <c r="N477" s="16" t="s">
        <v>21</v>
      </c>
      <c r="O477" s="16" t="s">
        <v>230</v>
      </c>
      <c r="P477" s="16" t="s">
        <v>91</v>
      </c>
      <c r="Q477" s="16" t="s">
        <v>411</v>
      </c>
      <c r="R477" s="16" t="s">
        <v>3144</v>
      </c>
    </row>
    <row r="478" spans="1:18" ht="15" customHeight="1" x14ac:dyDescent="0.2">
      <c r="A478" s="16">
        <v>477</v>
      </c>
      <c r="B478" s="16">
        <v>153</v>
      </c>
      <c r="C478" s="16" t="s">
        <v>727</v>
      </c>
      <c r="D478" s="31">
        <v>51</v>
      </c>
      <c r="E478" s="33">
        <v>112</v>
      </c>
      <c r="F478" s="16">
        <f>(D478+E478)/2</f>
        <v>81.5</v>
      </c>
      <c r="G478" s="16">
        <v>2.9</v>
      </c>
      <c r="H478" s="16" t="s">
        <v>3371</v>
      </c>
      <c r="I478" s="16" t="s">
        <v>2864</v>
      </c>
      <c r="J478" s="16" t="s">
        <v>2826</v>
      </c>
      <c r="K478" s="16" t="s">
        <v>46</v>
      </c>
      <c r="L478" s="16">
        <v>1971</v>
      </c>
      <c r="M478" s="16">
        <v>49</v>
      </c>
      <c r="N478" s="16" t="s">
        <v>21</v>
      </c>
      <c r="O478" s="16" t="s">
        <v>273</v>
      </c>
      <c r="P478" s="16" t="s">
        <v>185</v>
      </c>
      <c r="Q478" s="16" t="s">
        <v>67</v>
      </c>
      <c r="R478" s="16" t="s">
        <v>733</v>
      </c>
    </row>
    <row r="479" spans="1:18" ht="15" customHeight="1" x14ac:dyDescent="0.2">
      <c r="A479" s="16">
        <v>478</v>
      </c>
      <c r="B479" s="16">
        <v>653</v>
      </c>
      <c r="C479" s="16" t="s">
        <v>2036</v>
      </c>
      <c r="D479" s="31">
        <v>59</v>
      </c>
      <c r="E479" s="33">
        <v>112</v>
      </c>
      <c r="F479" s="16">
        <f>(D479+E479)/2</f>
        <v>85.5</v>
      </c>
      <c r="G479" s="16">
        <v>4.2</v>
      </c>
      <c r="H479" s="16" t="s">
        <v>3294</v>
      </c>
      <c r="I479" s="16" t="s">
        <v>2864</v>
      </c>
      <c r="J479" s="16" t="s">
        <v>2837</v>
      </c>
      <c r="K479" s="16" t="s">
        <v>64</v>
      </c>
      <c r="L479" s="16">
        <v>2008</v>
      </c>
      <c r="M479" s="16">
        <v>12</v>
      </c>
      <c r="N479" s="16" t="s">
        <v>21</v>
      </c>
      <c r="O479" s="16" t="s">
        <v>230</v>
      </c>
      <c r="P479" s="16" t="s">
        <v>91</v>
      </c>
      <c r="Q479" s="16" t="s">
        <v>58</v>
      </c>
      <c r="R479" s="16" t="s">
        <v>3144</v>
      </c>
    </row>
    <row r="480" spans="1:18" ht="15" customHeight="1" x14ac:dyDescent="0.2">
      <c r="A480" s="16">
        <v>479</v>
      </c>
      <c r="B480" s="16">
        <v>881</v>
      </c>
      <c r="C480" s="16" t="s">
        <v>2036</v>
      </c>
      <c r="D480" s="31">
        <v>59</v>
      </c>
      <c r="E480" s="33">
        <v>112</v>
      </c>
      <c r="F480" s="16">
        <f>(D480+E480)/2</f>
        <v>85.5</v>
      </c>
      <c r="G480" s="16">
        <v>4.2</v>
      </c>
      <c r="H480" s="16" t="s">
        <v>3294</v>
      </c>
      <c r="I480" s="16" t="s">
        <v>2844</v>
      </c>
      <c r="J480" s="16" t="s">
        <v>2837</v>
      </c>
      <c r="K480" s="16" t="s">
        <v>64</v>
      </c>
      <c r="L480" s="16">
        <v>2008</v>
      </c>
      <c r="M480" s="16">
        <v>12</v>
      </c>
      <c r="N480" s="16" t="s">
        <v>21</v>
      </c>
      <c r="O480" s="16" t="s">
        <v>230</v>
      </c>
      <c r="P480" s="16" t="s">
        <v>91</v>
      </c>
      <c r="Q480" s="16" t="s">
        <v>58</v>
      </c>
      <c r="R480" s="16" t="s">
        <v>3144</v>
      </c>
    </row>
    <row r="481" spans="1:18" ht="15" customHeight="1" x14ac:dyDescent="0.2">
      <c r="A481" s="16">
        <v>480</v>
      </c>
      <c r="B481" s="16">
        <v>622</v>
      </c>
      <c r="C481" s="16" t="s">
        <v>496</v>
      </c>
      <c r="D481" s="31">
        <v>62</v>
      </c>
      <c r="E481" s="33">
        <v>112</v>
      </c>
      <c r="F481" s="16">
        <f>(D481+E481)/2</f>
        <v>87</v>
      </c>
      <c r="G481" s="16">
        <v>4</v>
      </c>
      <c r="H481" s="16" t="s">
        <v>3372</v>
      </c>
      <c r="I481" s="16" t="s">
        <v>2839</v>
      </c>
      <c r="J481" s="16" t="s">
        <v>2853</v>
      </c>
      <c r="K481" s="16" t="s">
        <v>20</v>
      </c>
      <c r="L481" s="16">
        <v>1954</v>
      </c>
      <c r="M481" s="16">
        <v>66</v>
      </c>
      <c r="N481" s="16" t="s">
        <v>65</v>
      </c>
      <c r="O481" s="16" t="s">
        <v>22</v>
      </c>
      <c r="P481" s="16" t="s">
        <v>22</v>
      </c>
      <c r="Q481" s="16" t="s">
        <v>41</v>
      </c>
      <c r="R481" s="16" t="s">
        <v>1987</v>
      </c>
    </row>
    <row r="482" spans="1:18" ht="15" customHeight="1" x14ac:dyDescent="0.2">
      <c r="A482" s="16">
        <v>481</v>
      </c>
      <c r="B482" s="16">
        <v>840</v>
      </c>
      <c r="C482" s="16" t="s">
        <v>496</v>
      </c>
      <c r="D482" s="31">
        <v>62</v>
      </c>
      <c r="E482" s="33">
        <v>112</v>
      </c>
      <c r="F482" s="16">
        <f>(D482+E482)/2</f>
        <v>87</v>
      </c>
      <c r="G482" s="16">
        <v>4</v>
      </c>
      <c r="H482" s="16" t="s">
        <v>3372</v>
      </c>
      <c r="I482" s="16" t="s">
        <v>2831</v>
      </c>
      <c r="J482" s="16" t="s">
        <v>2853</v>
      </c>
      <c r="K482" s="16" t="s">
        <v>20</v>
      </c>
      <c r="L482" s="16">
        <v>1954</v>
      </c>
      <c r="M482" s="16">
        <v>66</v>
      </c>
      <c r="N482" s="16" t="s">
        <v>65</v>
      </c>
      <c r="O482" s="16" t="s">
        <v>22</v>
      </c>
      <c r="P482" s="16" t="s">
        <v>22</v>
      </c>
      <c r="Q482" s="16" t="s">
        <v>41</v>
      </c>
      <c r="R482" s="16" t="s">
        <v>1987</v>
      </c>
    </row>
    <row r="483" spans="1:18" ht="15" customHeight="1" x14ac:dyDescent="0.2">
      <c r="A483" s="16">
        <v>482</v>
      </c>
      <c r="B483" s="16">
        <v>1</v>
      </c>
      <c r="C483" s="16" t="s">
        <v>24</v>
      </c>
      <c r="D483" s="31">
        <v>63</v>
      </c>
      <c r="E483" s="33">
        <v>112</v>
      </c>
      <c r="F483" s="16">
        <f>(D483+E483)/2</f>
        <v>87.5</v>
      </c>
      <c r="G483" s="16">
        <v>3.4</v>
      </c>
      <c r="H483" s="16" t="s">
        <v>3373</v>
      </c>
      <c r="I483" s="16" t="s">
        <v>2868</v>
      </c>
      <c r="J483" s="16" t="s">
        <v>2850</v>
      </c>
      <c r="K483" s="16" t="s">
        <v>30</v>
      </c>
      <c r="L483" s="16">
        <v>1984</v>
      </c>
      <c r="M483" s="16">
        <v>36</v>
      </c>
      <c r="N483" s="16" t="s">
        <v>31</v>
      </c>
      <c r="O483" s="16" t="s">
        <v>32</v>
      </c>
      <c r="P483" s="16" t="s">
        <v>33</v>
      </c>
      <c r="Q483" s="16" t="s">
        <v>34</v>
      </c>
      <c r="R483" s="16" t="s">
        <v>3144</v>
      </c>
    </row>
    <row r="484" spans="1:18" ht="15" customHeight="1" x14ac:dyDescent="0.2">
      <c r="A484" s="16">
        <v>483</v>
      </c>
      <c r="B484" s="16">
        <v>41</v>
      </c>
      <c r="C484" s="16" t="s">
        <v>115</v>
      </c>
      <c r="D484" s="31">
        <v>64</v>
      </c>
      <c r="E484" s="33">
        <v>112</v>
      </c>
      <c r="F484" s="16">
        <f>(D484+E484)/2</f>
        <v>88</v>
      </c>
      <c r="G484" s="16">
        <v>4.2</v>
      </c>
      <c r="H484" s="16" t="s">
        <v>3374</v>
      </c>
      <c r="I484" s="16" t="s">
        <v>2839</v>
      </c>
      <c r="J484" s="16" t="s">
        <v>2826</v>
      </c>
      <c r="K484" s="16" t="s">
        <v>64</v>
      </c>
      <c r="L484" s="16">
        <v>2008</v>
      </c>
      <c r="M484" s="16">
        <v>12</v>
      </c>
      <c r="N484" s="16" t="s">
        <v>21</v>
      </c>
      <c r="O484" s="16" t="s">
        <v>230</v>
      </c>
      <c r="P484" s="16" t="s">
        <v>91</v>
      </c>
      <c r="Q484" s="16" t="s">
        <v>23</v>
      </c>
      <c r="R484" s="16" t="s">
        <v>255</v>
      </c>
    </row>
    <row r="485" spans="1:18" ht="15" customHeight="1" x14ac:dyDescent="0.2">
      <c r="A485" s="16">
        <v>484</v>
      </c>
      <c r="B485" s="16">
        <v>254</v>
      </c>
      <c r="C485" s="16" t="s">
        <v>14</v>
      </c>
      <c r="D485" s="31">
        <v>66</v>
      </c>
      <c r="E485" s="33">
        <v>112</v>
      </c>
      <c r="F485" s="16">
        <f>(D485+E485)/2</f>
        <v>89</v>
      </c>
      <c r="G485" s="16">
        <v>3.7</v>
      </c>
      <c r="H485" s="16" t="s">
        <v>3375</v>
      </c>
      <c r="I485" s="16" t="s">
        <v>2826</v>
      </c>
      <c r="J485" s="16" t="s">
        <v>2850</v>
      </c>
      <c r="K485" s="16" t="s">
        <v>30</v>
      </c>
      <c r="L485" s="16">
        <v>1995</v>
      </c>
      <c r="M485" s="16">
        <v>25</v>
      </c>
      <c r="N485" s="16" t="s">
        <v>65</v>
      </c>
      <c r="O485" s="16" t="s">
        <v>22</v>
      </c>
      <c r="P485" s="16" t="s">
        <v>22</v>
      </c>
      <c r="Q485" s="16" t="s">
        <v>113</v>
      </c>
      <c r="R485" s="16" t="s">
        <v>1100</v>
      </c>
    </row>
    <row r="486" spans="1:18" ht="15" customHeight="1" x14ac:dyDescent="0.2">
      <c r="A486" s="16">
        <v>485</v>
      </c>
      <c r="B486" s="16">
        <v>341</v>
      </c>
      <c r="C486" s="16" t="s">
        <v>14</v>
      </c>
      <c r="D486" s="31">
        <v>68</v>
      </c>
      <c r="E486" s="33">
        <v>112</v>
      </c>
      <c r="F486" s="16">
        <f>(D486+E486)/2</f>
        <v>90</v>
      </c>
      <c r="G486" s="16">
        <v>3.5</v>
      </c>
      <c r="H486" s="16" t="s">
        <v>3376</v>
      </c>
      <c r="I486" s="16" t="s">
        <v>2824</v>
      </c>
      <c r="J486" s="16" t="s">
        <v>3076</v>
      </c>
      <c r="K486" s="16" t="s">
        <v>30</v>
      </c>
      <c r="L486" s="16">
        <v>1997</v>
      </c>
      <c r="M486" s="16">
        <v>23</v>
      </c>
      <c r="N486" s="16" t="s">
        <v>65</v>
      </c>
      <c r="O486" s="16" t="s">
        <v>230</v>
      </c>
      <c r="P486" s="16" t="s">
        <v>91</v>
      </c>
      <c r="Q486" s="16" t="s">
        <v>58</v>
      </c>
      <c r="R486" s="16" t="s">
        <v>1301</v>
      </c>
    </row>
    <row r="487" spans="1:18" ht="15" customHeight="1" x14ac:dyDescent="0.2">
      <c r="A487" s="16">
        <v>486</v>
      </c>
      <c r="B487" s="16">
        <v>707</v>
      </c>
      <c r="C487" s="16" t="s">
        <v>2110</v>
      </c>
      <c r="D487" s="31">
        <v>58</v>
      </c>
      <c r="E487" s="33">
        <v>111</v>
      </c>
      <c r="F487" s="16">
        <f>(D487+E487)/2</f>
        <v>84.5</v>
      </c>
      <c r="G487" s="16">
        <v>3.9</v>
      </c>
      <c r="H487" s="16" t="s">
        <v>3350</v>
      </c>
      <c r="I487" s="16" t="s">
        <v>2864</v>
      </c>
      <c r="J487" s="16" t="s">
        <v>3089</v>
      </c>
      <c r="K487" s="16" t="s">
        <v>30</v>
      </c>
      <c r="L487" s="16">
        <v>1830</v>
      </c>
      <c r="M487" s="16">
        <v>190</v>
      </c>
      <c r="N487" s="16" t="s">
        <v>65</v>
      </c>
      <c r="O487" s="16" t="s">
        <v>124</v>
      </c>
      <c r="P487" s="16" t="s">
        <v>124</v>
      </c>
      <c r="Q487" s="16" t="s">
        <v>113</v>
      </c>
      <c r="R487" s="16" t="s">
        <v>2049</v>
      </c>
    </row>
    <row r="488" spans="1:18" ht="15" customHeight="1" x14ac:dyDescent="0.2">
      <c r="A488" s="16">
        <v>487</v>
      </c>
      <c r="B488" s="16">
        <v>950</v>
      </c>
      <c r="C488" s="16" t="s">
        <v>2110</v>
      </c>
      <c r="D488" s="31">
        <v>58</v>
      </c>
      <c r="E488" s="33">
        <v>111</v>
      </c>
      <c r="F488" s="16">
        <f>(D488+E488)/2</f>
        <v>84.5</v>
      </c>
      <c r="G488" s="16">
        <v>3.9</v>
      </c>
      <c r="H488" s="16" t="s">
        <v>3350</v>
      </c>
      <c r="I488" s="16" t="s">
        <v>2828</v>
      </c>
      <c r="J488" s="16" t="s">
        <v>3089</v>
      </c>
      <c r="K488" s="16" t="s">
        <v>30</v>
      </c>
      <c r="L488" s="16">
        <v>1830</v>
      </c>
      <c r="M488" s="16">
        <v>190</v>
      </c>
      <c r="N488" s="16" t="s">
        <v>65</v>
      </c>
      <c r="O488" s="16" t="s">
        <v>124</v>
      </c>
      <c r="P488" s="16" t="s">
        <v>124</v>
      </c>
      <c r="Q488" s="16" t="s">
        <v>113</v>
      </c>
      <c r="R488" s="16" t="s">
        <v>2049</v>
      </c>
    </row>
    <row r="489" spans="1:18" ht="15" customHeight="1" x14ac:dyDescent="0.2">
      <c r="A489" s="16">
        <v>488</v>
      </c>
      <c r="B489" s="16">
        <v>588</v>
      </c>
      <c r="C489" s="16" t="s">
        <v>14</v>
      </c>
      <c r="D489" s="31">
        <v>63</v>
      </c>
      <c r="E489" s="33">
        <v>111</v>
      </c>
      <c r="F489" s="16">
        <f>(D489+E489)/2</f>
        <v>87</v>
      </c>
      <c r="G489" s="16">
        <v>4</v>
      </c>
      <c r="H489" s="16" t="s">
        <v>3377</v>
      </c>
      <c r="I489" s="16" t="s">
        <v>2828</v>
      </c>
      <c r="J489" s="16" t="s">
        <v>2828</v>
      </c>
      <c r="K489" s="16" t="s">
        <v>64</v>
      </c>
      <c r="L489" s="16">
        <v>2007</v>
      </c>
      <c r="M489" s="16">
        <v>13</v>
      </c>
      <c r="N489" s="16" t="s">
        <v>21</v>
      </c>
      <c r="O489" s="16" t="s">
        <v>959</v>
      </c>
      <c r="P489" s="16" t="s">
        <v>73</v>
      </c>
      <c r="Q489" s="16" t="s">
        <v>41</v>
      </c>
      <c r="R489" s="16" t="s">
        <v>1924</v>
      </c>
    </row>
    <row r="490" spans="1:18" ht="15" customHeight="1" x14ac:dyDescent="0.2">
      <c r="A490" s="16">
        <v>489</v>
      </c>
      <c r="B490" s="16">
        <v>19</v>
      </c>
      <c r="C490" s="16" t="s">
        <v>14</v>
      </c>
      <c r="D490" s="31">
        <v>64</v>
      </c>
      <c r="E490" s="33">
        <v>111</v>
      </c>
      <c r="F490" s="16">
        <f>(D490+E490)/2</f>
        <v>87.5</v>
      </c>
      <c r="G490" s="16">
        <v>4</v>
      </c>
      <c r="H490" s="16" t="s">
        <v>3336</v>
      </c>
      <c r="I490" s="16" t="s">
        <v>2824</v>
      </c>
      <c r="J490" s="16" t="s">
        <v>2882</v>
      </c>
      <c r="K490" s="16" t="s">
        <v>20</v>
      </c>
      <c r="L490" s="16">
        <v>1915</v>
      </c>
      <c r="M490" s="16">
        <v>105</v>
      </c>
      <c r="N490" s="16" t="s">
        <v>154</v>
      </c>
      <c r="O490" s="16" t="s">
        <v>155</v>
      </c>
      <c r="P490" s="16" t="s">
        <v>156</v>
      </c>
      <c r="Q490" s="16" t="s">
        <v>50</v>
      </c>
      <c r="R490" s="16" t="s">
        <v>3144</v>
      </c>
    </row>
    <row r="491" spans="1:18" ht="15" customHeight="1" x14ac:dyDescent="0.2">
      <c r="A491" s="16">
        <v>490</v>
      </c>
      <c r="B491" s="16">
        <v>263</v>
      </c>
      <c r="C491" s="16" t="s">
        <v>14</v>
      </c>
      <c r="D491" s="31">
        <v>64</v>
      </c>
      <c r="E491" s="33">
        <v>111</v>
      </c>
      <c r="F491" s="16">
        <f>(D491+E491)/2</f>
        <v>87.5</v>
      </c>
      <c r="G491" s="16">
        <v>3.4</v>
      </c>
      <c r="H491" s="16" t="s">
        <v>3378</v>
      </c>
      <c r="I491" s="16" t="s">
        <v>2946</v>
      </c>
      <c r="J491" s="16" t="s">
        <v>2837</v>
      </c>
      <c r="K491" s="16" t="s">
        <v>56</v>
      </c>
      <c r="L491" s="16">
        <v>1992</v>
      </c>
      <c r="M491" s="16">
        <v>28</v>
      </c>
      <c r="N491" s="16" t="s">
        <v>21</v>
      </c>
      <c r="O491" s="16" t="s">
        <v>57</v>
      </c>
      <c r="P491" s="16" t="s">
        <v>40</v>
      </c>
      <c r="Q491" s="16" t="s">
        <v>179</v>
      </c>
      <c r="R491" s="16" t="s">
        <v>3144</v>
      </c>
    </row>
    <row r="492" spans="1:18" ht="15" customHeight="1" x14ac:dyDescent="0.2">
      <c r="A492" s="16">
        <v>491</v>
      </c>
      <c r="B492" s="16">
        <v>281</v>
      </c>
      <c r="C492" s="16" t="s">
        <v>14</v>
      </c>
      <c r="D492" s="31">
        <v>66</v>
      </c>
      <c r="E492" s="33">
        <v>111</v>
      </c>
      <c r="F492" s="16">
        <f>(D492+E492)/2</f>
        <v>88.5</v>
      </c>
      <c r="G492" s="16">
        <v>3.5</v>
      </c>
      <c r="H492" s="16" t="s">
        <v>3379</v>
      </c>
      <c r="I492" s="16" t="s">
        <v>2839</v>
      </c>
      <c r="J492" s="16" t="s">
        <v>2853</v>
      </c>
      <c r="K492" s="16" t="s">
        <v>64</v>
      </c>
      <c r="L492" s="16">
        <v>2019</v>
      </c>
      <c r="M492" s="16">
        <v>1</v>
      </c>
      <c r="N492" s="16" t="s">
        <v>21</v>
      </c>
      <c r="O492" s="16" t="s">
        <v>230</v>
      </c>
      <c r="P492" s="16" t="s">
        <v>91</v>
      </c>
      <c r="Q492" s="16" t="s">
        <v>80</v>
      </c>
      <c r="R492" s="16" t="s">
        <v>3144</v>
      </c>
    </row>
    <row r="493" spans="1:18" ht="15" customHeight="1" x14ac:dyDescent="0.2">
      <c r="A493" s="16">
        <v>492</v>
      </c>
      <c r="B493" s="16">
        <v>470</v>
      </c>
      <c r="C493" s="16" t="s">
        <v>1589</v>
      </c>
      <c r="D493" s="31">
        <v>50</v>
      </c>
      <c r="E493" s="33">
        <v>110</v>
      </c>
      <c r="F493" s="16">
        <f>(D493+E493)/2</f>
        <v>80</v>
      </c>
      <c r="G493" s="16">
        <v>2.9</v>
      </c>
      <c r="H493" s="16" t="s">
        <v>3380</v>
      </c>
      <c r="I493" s="16" t="s">
        <v>2848</v>
      </c>
      <c r="J493" s="16" t="s">
        <v>2914</v>
      </c>
      <c r="K493" s="16" t="s">
        <v>46</v>
      </c>
      <c r="L493" s="16">
        <v>2015</v>
      </c>
      <c r="M493" s="16">
        <v>5</v>
      </c>
      <c r="N493" s="16" t="s">
        <v>21</v>
      </c>
      <c r="O493" s="16" t="s">
        <v>124</v>
      </c>
      <c r="P493" s="16" t="s">
        <v>124</v>
      </c>
      <c r="Q493" s="16" t="s">
        <v>58</v>
      </c>
      <c r="R493" s="16" t="s">
        <v>3144</v>
      </c>
    </row>
    <row r="494" spans="1:18" ht="15" customHeight="1" x14ac:dyDescent="0.2">
      <c r="A494" s="16">
        <v>493</v>
      </c>
      <c r="B494" s="16">
        <v>699</v>
      </c>
      <c r="C494" s="16" t="s">
        <v>1589</v>
      </c>
      <c r="D494" s="31">
        <v>50</v>
      </c>
      <c r="E494" s="33">
        <v>110</v>
      </c>
      <c r="F494" s="16">
        <f>(D494+E494)/2</f>
        <v>80</v>
      </c>
      <c r="G494" s="16">
        <v>2.9</v>
      </c>
      <c r="H494" s="16" t="s">
        <v>3380</v>
      </c>
      <c r="I494" s="16" t="s">
        <v>2828</v>
      </c>
      <c r="J494" s="16" t="s">
        <v>2914</v>
      </c>
      <c r="K494" s="16" t="s">
        <v>46</v>
      </c>
      <c r="L494" s="16">
        <v>2015</v>
      </c>
      <c r="M494" s="16">
        <v>5</v>
      </c>
      <c r="N494" s="16" t="s">
        <v>21</v>
      </c>
      <c r="O494" s="16" t="s">
        <v>124</v>
      </c>
      <c r="P494" s="16" t="s">
        <v>124</v>
      </c>
      <c r="Q494" s="16" t="s">
        <v>58</v>
      </c>
      <c r="R494" s="16" t="s">
        <v>3144</v>
      </c>
    </row>
    <row r="495" spans="1:18" ht="15" customHeight="1" x14ac:dyDescent="0.2">
      <c r="A495" s="16">
        <v>494</v>
      </c>
      <c r="B495" s="16">
        <v>941</v>
      </c>
      <c r="C495" s="16" t="s">
        <v>1589</v>
      </c>
      <c r="D495" s="31">
        <v>50</v>
      </c>
      <c r="E495" s="33">
        <v>110</v>
      </c>
      <c r="F495" s="16">
        <f>(D495+E495)/2</f>
        <v>80</v>
      </c>
      <c r="G495" s="16">
        <v>2.9</v>
      </c>
      <c r="H495" s="16" t="s">
        <v>3380</v>
      </c>
      <c r="I495" s="16" t="s">
        <v>2828</v>
      </c>
      <c r="J495" s="16" t="s">
        <v>2914</v>
      </c>
      <c r="K495" s="16" t="s">
        <v>46</v>
      </c>
      <c r="L495" s="16">
        <v>2015</v>
      </c>
      <c r="M495" s="16">
        <v>5</v>
      </c>
      <c r="N495" s="16" t="s">
        <v>21</v>
      </c>
      <c r="O495" s="16" t="s">
        <v>124</v>
      </c>
      <c r="P495" s="16" t="s">
        <v>124</v>
      </c>
      <c r="Q495" s="16" t="s">
        <v>58</v>
      </c>
      <c r="R495" s="16" t="s">
        <v>3144</v>
      </c>
    </row>
    <row r="496" spans="1:18" ht="15" customHeight="1" x14ac:dyDescent="0.2">
      <c r="A496" s="16">
        <v>495</v>
      </c>
      <c r="B496" s="16">
        <v>179</v>
      </c>
      <c r="C496" s="16" t="s">
        <v>247</v>
      </c>
      <c r="D496" s="31">
        <v>59</v>
      </c>
      <c r="E496" s="33">
        <v>110</v>
      </c>
      <c r="F496" s="16">
        <f>(D496+E496)/2</f>
        <v>84.5</v>
      </c>
      <c r="G496" s="16">
        <v>3.9</v>
      </c>
      <c r="H496" s="16" t="s">
        <v>3381</v>
      </c>
      <c r="I496" s="16" t="s">
        <v>2853</v>
      </c>
      <c r="J496" s="16" t="s">
        <v>2864</v>
      </c>
      <c r="K496" s="16" t="s">
        <v>56</v>
      </c>
      <c r="L496" s="16">
        <v>2005</v>
      </c>
      <c r="M496" s="16">
        <v>15</v>
      </c>
      <c r="N496" s="16" t="s">
        <v>21</v>
      </c>
      <c r="O496" s="16" t="s">
        <v>90</v>
      </c>
      <c r="P496" s="16" t="s">
        <v>91</v>
      </c>
      <c r="Q496" s="16" t="s">
        <v>58</v>
      </c>
      <c r="R496" s="16" t="s">
        <v>3144</v>
      </c>
    </row>
    <row r="497" spans="1:18" ht="15" customHeight="1" x14ac:dyDescent="0.2">
      <c r="A497" s="16">
        <v>496</v>
      </c>
      <c r="B497" s="16">
        <v>262</v>
      </c>
      <c r="C497" s="16" t="s">
        <v>247</v>
      </c>
      <c r="D497" s="31">
        <v>59</v>
      </c>
      <c r="E497" s="33">
        <v>110</v>
      </c>
      <c r="F497" s="16">
        <f>(D497+E497)/2</f>
        <v>84.5</v>
      </c>
      <c r="G497" s="16">
        <v>3.9</v>
      </c>
      <c r="H497" s="16" t="s">
        <v>3381</v>
      </c>
      <c r="I497" s="16" t="s">
        <v>2853</v>
      </c>
      <c r="J497" s="16" t="s">
        <v>2864</v>
      </c>
      <c r="K497" s="16" t="s">
        <v>56</v>
      </c>
      <c r="L497" s="16">
        <v>2005</v>
      </c>
      <c r="M497" s="16">
        <v>15</v>
      </c>
      <c r="N497" s="16" t="s">
        <v>21</v>
      </c>
      <c r="O497" s="16" t="s">
        <v>90</v>
      </c>
      <c r="P497" s="16" t="s">
        <v>91</v>
      </c>
      <c r="Q497" s="16" t="s">
        <v>58</v>
      </c>
      <c r="R497" s="16" t="s">
        <v>3144</v>
      </c>
    </row>
    <row r="498" spans="1:18" ht="15" customHeight="1" x14ac:dyDescent="0.2">
      <c r="A498" s="16">
        <v>497</v>
      </c>
      <c r="B498" s="16">
        <v>113</v>
      </c>
      <c r="C498" s="16" t="s">
        <v>14</v>
      </c>
      <c r="D498" s="31">
        <v>61</v>
      </c>
      <c r="E498" s="33">
        <v>110</v>
      </c>
      <c r="F498" s="16">
        <f>(D498+E498)/2</f>
        <v>85.5</v>
      </c>
      <c r="G498" s="16">
        <v>4.7</v>
      </c>
      <c r="H498" s="16" t="s">
        <v>3382</v>
      </c>
      <c r="I498" s="16" t="s">
        <v>2828</v>
      </c>
      <c r="J498" s="16" t="s">
        <v>2828</v>
      </c>
      <c r="K498" s="16" t="s">
        <v>20</v>
      </c>
      <c r="L498" s="16">
        <v>1992</v>
      </c>
      <c r="M498" s="16">
        <v>28</v>
      </c>
      <c r="N498" s="16" t="s">
        <v>21</v>
      </c>
      <c r="O498" s="16" t="s">
        <v>39</v>
      </c>
      <c r="P498" s="16" t="s">
        <v>40</v>
      </c>
      <c r="Q498" s="16" t="s">
        <v>58</v>
      </c>
      <c r="R498" s="16" t="s">
        <v>568</v>
      </c>
    </row>
    <row r="499" spans="1:18" ht="15" customHeight="1" x14ac:dyDescent="0.2">
      <c r="A499" s="16">
        <v>498</v>
      </c>
      <c r="B499" s="16">
        <v>811</v>
      </c>
      <c r="C499" s="16" t="s">
        <v>2233</v>
      </c>
      <c r="D499" s="31">
        <v>61</v>
      </c>
      <c r="E499" s="33">
        <v>110</v>
      </c>
      <c r="F499" s="16">
        <f>(D499+E499)/2</f>
        <v>85.5</v>
      </c>
      <c r="G499" s="16">
        <v>2.2000000000000002</v>
      </c>
      <c r="H499" s="16" t="s">
        <v>3383</v>
      </c>
      <c r="I499" s="16" t="s">
        <v>2853</v>
      </c>
      <c r="J499" s="16" t="s">
        <v>2826</v>
      </c>
      <c r="K499" s="16" t="s">
        <v>20</v>
      </c>
      <c r="L499" s="16">
        <v>2002</v>
      </c>
      <c r="M499" s="16">
        <v>18</v>
      </c>
      <c r="N499" s="16" t="s">
        <v>21</v>
      </c>
      <c r="O499" s="16" t="s">
        <v>2236</v>
      </c>
      <c r="P499" s="16" t="s">
        <v>98</v>
      </c>
      <c r="Q499" s="16" t="s">
        <v>58</v>
      </c>
      <c r="R499" s="16" t="s">
        <v>3144</v>
      </c>
    </row>
    <row r="500" spans="1:18" ht="15" customHeight="1" x14ac:dyDescent="0.2">
      <c r="A500" s="16">
        <v>499</v>
      </c>
      <c r="B500" s="16">
        <v>26</v>
      </c>
      <c r="C500" s="16" t="s">
        <v>190</v>
      </c>
      <c r="D500" s="31">
        <v>63</v>
      </c>
      <c r="E500" s="33">
        <v>110</v>
      </c>
      <c r="F500" s="16">
        <f>(D500+E500)/2</f>
        <v>86.5</v>
      </c>
      <c r="G500" s="16">
        <v>4</v>
      </c>
      <c r="H500" s="16" t="s">
        <v>3179</v>
      </c>
      <c r="I500" s="16" t="s">
        <v>2914</v>
      </c>
      <c r="J500" s="16" t="s">
        <v>2828</v>
      </c>
      <c r="K500" s="16" t="s">
        <v>30</v>
      </c>
      <c r="L500" s="16">
        <v>1849</v>
      </c>
      <c r="M500" s="16">
        <v>171</v>
      </c>
      <c r="N500" s="16" t="s">
        <v>65</v>
      </c>
      <c r="O500" s="16" t="s">
        <v>124</v>
      </c>
      <c r="P500" s="16" t="s">
        <v>124</v>
      </c>
      <c r="Q500" s="16" t="s">
        <v>113</v>
      </c>
      <c r="R500" s="16" t="s">
        <v>3144</v>
      </c>
    </row>
    <row r="501" spans="1:18" ht="15" customHeight="1" x14ac:dyDescent="0.2">
      <c r="A501" s="16">
        <v>500</v>
      </c>
      <c r="B501" s="16">
        <v>284</v>
      </c>
      <c r="C501" s="16" t="s">
        <v>190</v>
      </c>
      <c r="D501" s="31">
        <v>63</v>
      </c>
      <c r="E501" s="33">
        <v>110</v>
      </c>
      <c r="F501" s="16">
        <f>(D501+E501)/2</f>
        <v>86.5</v>
      </c>
      <c r="G501" s="16">
        <v>4</v>
      </c>
      <c r="H501" s="16" t="s">
        <v>3179</v>
      </c>
      <c r="I501" s="16" t="s">
        <v>2826</v>
      </c>
      <c r="J501" s="16" t="s">
        <v>2828</v>
      </c>
      <c r="K501" s="16" t="s">
        <v>30</v>
      </c>
      <c r="L501" s="16">
        <v>1849</v>
      </c>
      <c r="M501" s="16">
        <v>171</v>
      </c>
      <c r="N501" s="16" t="s">
        <v>65</v>
      </c>
      <c r="O501" s="16" t="s">
        <v>124</v>
      </c>
      <c r="P501" s="16" t="s">
        <v>124</v>
      </c>
      <c r="Q501" s="16" t="s">
        <v>113</v>
      </c>
      <c r="R501" s="16" t="s">
        <v>3144</v>
      </c>
    </row>
    <row r="502" spans="1:18" ht="15" customHeight="1" x14ac:dyDescent="0.2">
      <c r="A502" s="16">
        <v>501</v>
      </c>
      <c r="B502" s="16">
        <v>896</v>
      </c>
      <c r="C502" s="16" t="s">
        <v>2346</v>
      </c>
      <c r="D502" s="31">
        <v>63</v>
      </c>
      <c r="E502" s="33">
        <v>110</v>
      </c>
      <c r="F502" s="16">
        <f>(D502+E502)/2</f>
        <v>86.5</v>
      </c>
      <c r="G502" s="16">
        <v>4.3</v>
      </c>
      <c r="H502" s="16" t="s">
        <v>3246</v>
      </c>
      <c r="I502" s="16" t="s">
        <v>2864</v>
      </c>
      <c r="J502" s="16" t="s">
        <v>2828</v>
      </c>
      <c r="K502" s="16" t="s">
        <v>46</v>
      </c>
      <c r="L502" s="16">
        <v>1999</v>
      </c>
      <c r="M502" s="16">
        <v>21</v>
      </c>
      <c r="N502" s="16" t="s">
        <v>65</v>
      </c>
      <c r="O502" s="16" t="s">
        <v>145</v>
      </c>
      <c r="P502" s="16" t="s">
        <v>91</v>
      </c>
      <c r="Q502" s="16" t="s">
        <v>50</v>
      </c>
      <c r="R502" s="16" t="s">
        <v>1954</v>
      </c>
    </row>
    <row r="503" spans="1:18" ht="15" customHeight="1" x14ac:dyDescent="0.2">
      <c r="A503" s="16">
        <v>502</v>
      </c>
      <c r="B503" s="16">
        <v>488</v>
      </c>
      <c r="C503" s="16" t="s">
        <v>608</v>
      </c>
      <c r="D503" s="31">
        <v>65</v>
      </c>
      <c r="E503" s="33">
        <v>110</v>
      </c>
      <c r="F503" s="16">
        <f>(D503+E503)/2</f>
        <v>87.5</v>
      </c>
      <c r="G503" s="16">
        <v>1.9</v>
      </c>
      <c r="H503" s="16" t="s">
        <v>3384</v>
      </c>
      <c r="I503" s="16" t="s">
        <v>2884</v>
      </c>
      <c r="J503" s="16" t="s">
        <v>2828</v>
      </c>
      <c r="K503" s="16" t="s">
        <v>64</v>
      </c>
      <c r="L503" s="16">
        <v>2010</v>
      </c>
      <c r="M503" s="16">
        <v>10</v>
      </c>
      <c r="N503" s="16" t="s">
        <v>21</v>
      </c>
      <c r="O503" s="16" t="s">
        <v>112</v>
      </c>
      <c r="P503" s="16" t="s">
        <v>98</v>
      </c>
      <c r="Q503" s="16" t="s">
        <v>41</v>
      </c>
      <c r="R503" s="16" t="s">
        <v>1644</v>
      </c>
    </row>
    <row r="504" spans="1:18" ht="15" customHeight="1" x14ac:dyDescent="0.2">
      <c r="A504" s="16">
        <v>503</v>
      </c>
      <c r="B504" s="16">
        <v>726</v>
      </c>
      <c r="C504" s="16" t="s">
        <v>608</v>
      </c>
      <c r="D504" s="31">
        <v>65</v>
      </c>
      <c r="E504" s="33">
        <v>110</v>
      </c>
      <c r="F504" s="16">
        <f>(D504+E504)/2</f>
        <v>87.5</v>
      </c>
      <c r="G504" s="16">
        <v>1.9</v>
      </c>
      <c r="H504" s="16" t="s">
        <v>3384</v>
      </c>
      <c r="I504" s="16" t="s">
        <v>2864</v>
      </c>
      <c r="J504" s="16" t="s">
        <v>2828</v>
      </c>
      <c r="K504" s="16" t="s">
        <v>64</v>
      </c>
      <c r="L504" s="16">
        <v>2010</v>
      </c>
      <c r="M504" s="16">
        <v>10</v>
      </c>
      <c r="N504" s="16" t="s">
        <v>21</v>
      </c>
      <c r="O504" s="16" t="s">
        <v>112</v>
      </c>
      <c r="P504" s="16" t="s">
        <v>98</v>
      </c>
      <c r="Q504" s="16" t="s">
        <v>41</v>
      </c>
      <c r="R504" s="16" t="s">
        <v>1644</v>
      </c>
    </row>
    <row r="505" spans="1:18" ht="15" customHeight="1" x14ac:dyDescent="0.2">
      <c r="A505" s="16">
        <v>504</v>
      </c>
      <c r="B505" s="16">
        <v>116</v>
      </c>
      <c r="C505" s="16" t="s">
        <v>575</v>
      </c>
      <c r="D505" s="31">
        <v>65</v>
      </c>
      <c r="E505" s="33">
        <v>110</v>
      </c>
      <c r="F505" s="16">
        <f>(D505+E505)/2</f>
        <v>87.5</v>
      </c>
      <c r="G505" s="16">
        <v>4.3</v>
      </c>
      <c r="H505" s="16" t="s">
        <v>3385</v>
      </c>
      <c r="I505" s="16" t="s">
        <v>2828</v>
      </c>
      <c r="J505" s="16" t="s">
        <v>2828</v>
      </c>
      <c r="K505" s="16" t="s">
        <v>46</v>
      </c>
      <c r="L505" s="16">
        <v>2015</v>
      </c>
      <c r="M505" s="16">
        <v>5</v>
      </c>
      <c r="N505" s="16" t="s">
        <v>131</v>
      </c>
      <c r="O505" s="16" t="s">
        <v>580</v>
      </c>
      <c r="P505" s="16" t="s">
        <v>581</v>
      </c>
      <c r="Q505" s="16" t="s">
        <v>58</v>
      </c>
      <c r="R505" s="16" t="s">
        <v>582</v>
      </c>
    </row>
    <row r="506" spans="1:18" ht="15" customHeight="1" x14ac:dyDescent="0.2">
      <c r="A506" s="16">
        <v>505</v>
      </c>
      <c r="B506" s="16">
        <v>492</v>
      </c>
      <c r="C506" s="16" t="s">
        <v>1659</v>
      </c>
      <c r="D506" s="31">
        <v>90</v>
      </c>
      <c r="E506" s="33">
        <v>110</v>
      </c>
      <c r="F506" s="16">
        <f>(D506+E506)/2</f>
        <v>100</v>
      </c>
      <c r="G506" s="16">
        <v>3.4</v>
      </c>
      <c r="H506" s="16" t="s">
        <v>3386</v>
      </c>
      <c r="I506" s="16" t="s">
        <v>2839</v>
      </c>
      <c r="J506" s="16" t="s">
        <v>2844</v>
      </c>
      <c r="K506" s="16" t="s">
        <v>20</v>
      </c>
      <c r="L506" s="16">
        <v>1981</v>
      </c>
      <c r="M506" s="16">
        <v>39</v>
      </c>
      <c r="N506" s="16" t="s">
        <v>65</v>
      </c>
      <c r="O506" s="16" t="s">
        <v>32</v>
      </c>
      <c r="P506" s="16" t="s">
        <v>33</v>
      </c>
      <c r="Q506" s="16" t="s">
        <v>58</v>
      </c>
      <c r="R506" s="16" t="s">
        <v>3144</v>
      </c>
    </row>
    <row r="507" spans="1:18" ht="15" customHeight="1" x14ac:dyDescent="0.2">
      <c r="A507" s="16">
        <v>506</v>
      </c>
      <c r="B507" s="16">
        <v>736</v>
      </c>
      <c r="C507" s="16" t="s">
        <v>1659</v>
      </c>
      <c r="D507" s="31">
        <v>90</v>
      </c>
      <c r="E507" s="33">
        <v>110</v>
      </c>
      <c r="F507" s="16">
        <f>(D507+E507)/2</f>
        <v>100</v>
      </c>
      <c r="G507" s="16">
        <v>3.4</v>
      </c>
      <c r="H507" s="16" t="s">
        <v>3386</v>
      </c>
      <c r="I507" s="16" t="s">
        <v>2826</v>
      </c>
      <c r="J507" s="16" t="s">
        <v>2844</v>
      </c>
      <c r="K507" s="16" t="s">
        <v>20</v>
      </c>
      <c r="L507" s="16">
        <v>1981</v>
      </c>
      <c r="M507" s="16">
        <v>39</v>
      </c>
      <c r="N507" s="16" t="s">
        <v>65</v>
      </c>
      <c r="O507" s="16" t="s">
        <v>32</v>
      </c>
      <c r="P507" s="16" t="s">
        <v>33</v>
      </c>
      <c r="Q507" s="16" t="s">
        <v>58</v>
      </c>
      <c r="R507" s="16" t="s">
        <v>3144</v>
      </c>
    </row>
    <row r="508" spans="1:18" ht="15" customHeight="1" x14ac:dyDescent="0.2">
      <c r="A508" s="16">
        <v>507</v>
      </c>
      <c r="B508" s="16">
        <v>759</v>
      </c>
      <c r="C508" s="16" t="s">
        <v>247</v>
      </c>
      <c r="D508" s="31">
        <v>57</v>
      </c>
      <c r="E508" s="33">
        <v>109</v>
      </c>
      <c r="F508" s="16">
        <f>(D508+E508)/2</f>
        <v>83</v>
      </c>
      <c r="G508" s="16">
        <v>2.8</v>
      </c>
      <c r="H508" s="16" t="s">
        <v>3387</v>
      </c>
      <c r="I508" s="16" t="s">
        <v>2944</v>
      </c>
      <c r="J508" s="16" t="s">
        <v>2826</v>
      </c>
      <c r="K508" s="16" t="s">
        <v>20</v>
      </c>
      <c r="L508" s="16">
        <v>1972</v>
      </c>
      <c r="M508" s="16">
        <v>48</v>
      </c>
      <c r="N508" s="16" t="s">
        <v>21</v>
      </c>
      <c r="O508" s="16" t="s">
        <v>155</v>
      </c>
      <c r="P508" s="16" t="s">
        <v>156</v>
      </c>
      <c r="Q508" s="16" t="s">
        <v>50</v>
      </c>
      <c r="R508" s="16" t="s">
        <v>2188</v>
      </c>
    </row>
    <row r="509" spans="1:18" ht="15" customHeight="1" x14ac:dyDescent="0.2">
      <c r="A509" s="16">
        <v>508</v>
      </c>
      <c r="B509" s="16">
        <v>70</v>
      </c>
      <c r="C509" s="16" t="s">
        <v>14</v>
      </c>
      <c r="D509" s="31">
        <v>61</v>
      </c>
      <c r="E509" s="33">
        <v>109</v>
      </c>
      <c r="F509" s="16">
        <f>(D509+E509)/2</f>
        <v>85</v>
      </c>
      <c r="G509" s="16">
        <v>3.8</v>
      </c>
      <c r="H509" s="16" t="s">
        <v>3388</v>
      </c>
      <c r="I509" s="16" t="s">
        <v>2864</v>
      </c>
      <c r="J509" s="16" t="s">
        <v>2839</v>
      </c>
      <c r="K509" s="16" t="s">
        <v>30</v>
      </c>
      <c r="L509" s="16">
        <v>1948</v>
      </c>
      <c r="M509" s="16">
        <v>72</v>
      </c>
      <c r="N509" s="16" t="s">
        <v>65</v>
      </c>
      <c r="O509" s="16" t="s">
        <v>385</v>
      </c>
      <c r="P509" s="16" t="s">
        <v>98</v>
      </c>
      <c r="Q509" s="16" t="s">
        <v>203</v>
      </c>
      <c r="R509" s="16" t="s">
        <v>386</v>
      </c>
    </row>
    <row r="510" spans="1:18" ht="15" customHeight="1" x14ac:dyDescent="0.2">
      <c r="A510" s="16">
        <v>509</v>
      </c>
      <c r="B510" s="16">
        <v>797</v>
      </c>
      <c r="C510" s="16" t="s">
        <v>14</v>
      </c>
      <c r="D510" s="31">
        <v>61</v>
      </c>
      <c r="E510" s="33">
        <v>109</v>
      </c>
      <c r="F510" s="16">
        <f>(D510+E510)/2</f>
        <v>85</v>
      </c>
      <c r="G510" s="16">
        <v>3.8</v>
      </c>
      <c r="H510" s="16" t="s">
        <v>3388</v>
      </c>
      <c r="I510" s="16" t="s">
        <v>2826</v>
      </c>
      <c r="J510" s="16" t="s">
        <v>2839</v>
      </c>
      <c r="K510" s="16" t="s">
        <v>30</v>
      </c>
      <c r="L510" s="16">
        <v>1948</v>
      </c>
      <c r="M510" s="16">
        <v>72</v>
      </c>
      <c r="N510" s="16" t="s">
        <v>65</v>
      </c>
      <c r="O510" s="16" t="s">
        <v>385</v>
      </c>
      <c r="P510" s="16" t="s">
        <v>98</v>
      </c>
      <c r="Q510" s="16" t="s">
        <v>203</v>
      </c>
      <c r="R510" s="16" t="s">
        <v>386</v>
      </c>
    </row>
    <row r="511" spans="1:18" ht="15" customHeight="1" x14ac:dyDescent="0.2">
      <c r="A511" s="16">
        <v>510</v>
      </c>
      <c r="B511" s="16">
        <v>493</v>
      </c>
      <c r="C511" s="16" t="s">
        <v>247</v>
      </c>
      <c r="D511" s="31">
        <v>61</v>
      </c>
      <c r="E511" s="33">
        <v>109</v>
      </c>
      <c r="F511" s="16">
        <f>(D511+E511)/2</f>
        <v>85</v>
      </c>
      <c r="G511" s="16">
        <v>4.4000000000000004</v>
      </c>
      <c r="H511" s="16" t="s">
        <v>3389</v>
      </c>
      <c r="I511" s="16" t="s">
        <v>2864</v>
      </c>
      <c r="J511" s="16" t="s">
        <v>2911</v>
      </c>
      <c r="K511" s="16" t="s">
        <v>56</v>
      </c>
      <c r="L511" s="16">
        <v>2004</v>
      </c>
      <c r="M511" s="16">
        <v>16</v>
      </c>
      <c r="N511" s="16" t="s">
        <v>21</v>
      </c>
      <c r="O511" s="16" t="s">
        <v>230</v>
      </c>
      <c r="P511" s="16" t="s">
        <v>91</v>
      </c>
      <c r="Q511" s="16" t="s">
        <v>58</v>
      </c>
      <c r="R511" s="16" t="s">
        <v>3144</v>
      </c>
    </row>
    <row r="512" spans="1:18" ht="15" customHeight="1" x14ac:dyDescent="0.2">
      <c r="A512" s="16">
        <v>511</v>
      </c>
      <c r="B512" s="16">
        <v>743</v>
      </c>
      <c r="C512" s="16" t="s">
        <v>247</v>
      </c>
      <c r="D512" s="31">
        <v>61</v>
      </c>
      <c r="E512" s="33">
        <v>109</v>
      </c>
      <c r="F512" s="16">
        <f>(D512+E512)/2</f>
        <v>85</v>
      </c>
      <c r="G512" s="16">
        <v>4.4000000000000004</v>
      </c>
      <c r="H512" s="16" t="s">
        <v>3389</v>
      </c>
      <c r="I512" s="16" t="s">
        <v>2864</v>
      </c>
      <c r="J512" s="16" t="s">
        <v>2911</v>
      </c>
      <c r="K512" s="16" t="s">
        <v>56</v>
      </c>
      <c r="L512" s="16">
        <v>2004</v>
      </c>
      <c r="M512" s="16">
        <v>16</v>
      </c>
      <c r="N512" s="16" t="s">
        <v>21</v>
      </c>
      <c r="O512" s="16" t="s">
        <v>230</v>
      </c>
      <c r="P512" s="16" t="s">
        <v>91</v>
      </c>
      <c r="Q512" s="16" t="s">
        <v>58</v>
      </c>
      <c r="R512" s="16" t="s">
        <v>3144</v>
      </c>
    </row>
    <row r="513" spans="1:18" ht="15" customHeight="1" x14ac:dyDescent="0.2">
      <c r="A513" s="16">
        <v>512</v>
      </c>
      <c r="B513" s="16">
        <v>808</v>
      </c>
      <c r="C513" s="16" t="s">
        <v>1352</v>
      </c>
      <c r="D513" s="31">
        <v>58</v>
      </c>
      <c r="E513" s="33">
        <v>108</v>
      </c>
      <c r="F513" s="16">
        <f>(D513+E513)/2</f>
        <v>83</v>
      </c>
      <c r="G513" s="16">
        <v>3.2</v>
      </c>
      <c r="H513" s="16" t="s">
        <v>3390</v>
      </c>
      <c r="I513" s="16" t="s">
        <v>2864</v>
      </c>
      <c r="J513" s="16" t="s">
        <v>2828</v>
      </c>
      <c r="K513" s="16" t="s">
        <v>64</v>
      </c>
      <c r="L513" s="16">
        <v>2008</v>
      </c>
      <c r="M513" s="16">
        <v>12</v>
      </c>
      <c r="N513" s="16" t="s">
        <v>21</v>
      </c>
      <c r="O513" s="16" t="s">
        <v>90</v>
      </c>
      <c r="P513" s="16" t="s">
        <v>91</v>
      </c>
      <c r="Q513" s="16" t="s">
        <v>58</v>
      </c>
      <c r="R513" s="16" t="s">
        <v>3144</v>
      </c>
    </row>
    <row r="514" spans="1:18" ht="15" customHeight="1" x14ac:dyDescent="0.2">
      <c r="A514" s="16">
        <v>513</v>
      </c>
      <c r="B514" s="16">
        <v>624</v>
      </c>
      <c r="C514" s="16" t="s">
        <v>14</v>
      </c>
      <c r="D514" s="31">
        <v>64</v>
      </c>
      <c r="E514" s="33">
        <v>108</v>
      </c>
      <c r="F514" s="16">
        <f>(D514+E514)/2</f>
        <v>86</v>
      </c>
      <c r="G514" s="16">
        <v>3.7</v>
      </c>
      <c r="H514" s="16" t="s">
        <v>3391</v>
      </c>
      <c r="I514" s="16" t="s">
        <v>2859</v>
      </c>
      <c r="J514" s="16" t="s">
        <v>2853</v>
      </c>
      <c r="K514" s="16" t="s">
        <v>64</v>
      </c>
      <c r="L514" s="16">
        <v>2006</v>
      </c>
      <c r="M514" s="16">
        <v>14</v>
      </c>
      <c r="N514" s="16" t="s">
        <v>21</v>
      </c>
      <c r="O514" s="16" t="s">
        <v>230</v>
      </c>
      <c r="P514" s="16" t="s">
        <v>91</v>
      </c>
      <c r="Q514" s="16" t="s">
        <v>80</v>
      </c>
      <c r="R514" s="16" t="s">
        <v>3144</v>
      </c>
    </row>
    <row r="515" spans="1:18" ht="15" customHeight="1" x14ac:dyDescent="0.2">
      <c r="A515" s="16">
        <v>514</v>
      </c>
      <c r="B515" s="16">
        <v>841</v>
      </c>
      <c r="C515" s="16" t="s">
        <v>14</v>
      </c>
      <c r="D515" s="31">
        <v>64</v>
      </c>
      <c r="E515" s="33">
        <v>108</v>
      </c>
      <c r="F515" s="16">
        <f>(D515+E515)/2</f>
        <v>86</v>
      </c>
      <c r="G515" s="16">
        <v>3.7</v>
      </c>
      <c r="H515" s="16" t="s">
        <v>3391</v>
      </c>
      <c r="I515" s="16" t="s">
        <v>2853</v>
      </c>
      <c r="J515" s="16" t="s">
        <v>2853</v>
      </c>
      <c r="K515" s="16" t="s">
        <v>64</v>
      </c>
      <c r="L515" s="16">
        <v>2006</v>
      </c>
      <c r="M515" s="16">
        <v>14</v>
      </c>
      <c r="N515" s="16" t="s">
        <v>21</v>
      </c>
      <c r="O515" s="16" t="s">
        <v>230</v>
      </c>
      <c r="P515" s="16" t="s">
        <v>91</v>
      </c>
      <c r="Q515" s="16" t="s">
        <v>80</v>
      </c>
      <c r="R515" s="16" t="s">
        <v>3144</v>
      </c>
    </row>
    <row r="516" spans="1:18" ht="15" customHeight="1" x14ac:dyDescent="0.2">
      <c r="A516" s="16">
        <v>515</v>
      </c>
      <c r="B516" s="16">
        <v>96</v>
      </c>
      <c r="C516" s="16" t="s">
        <v>14</v>
      </c>
      <c r="D516" s="31">
        <v>64</v>
      </c>
      <c r="E516" s="33">
        <v>107</v>
      </c>
      <c r="F516" s="16">
        <f>(D516+E516)/2</f>
        <v>85.5</v>
      </c>
      <c r="G516" s="16">
        <v>4.2</v>
      </c>
      <c r="H516" s="16" t="s">
        <v>3392</v>
      </c>
      <c r="I516" s="16" t="s">
        <v>2944</v>
      </c>
      <c r="J516" s="16" t="s">
        <v>2859</v>
      </c>
      <c r="K516" s="16" t="s">
        <v>20</v>
      </c>
      <c r="L516" s="16">
        <v>2008</v>
      </c>
      <c r="M516" s="16">
        <v>12</v>
      </c>
      <c r="N516" s="16" t="s">
        <v>21</v>
      </c>
      <c r="O516" s="16" t="s">
        <v>145</v>
      </c>
      <c r="P516" s="16" t="s">
        <v>91</v>
      </c>
      <c r="Q516" s="16" t="s">
        <v>41</v>
      </c>
      <c r="R516" s="16" t="s">
        <v>3144</v>
      </c>
    </row>
    <row r="517" spans="1:18" ht="15" customHeight="1" x14ac:dyDescent="0.2">
      <c r="A517" s="16">
        <v>516</v>
      </c>
      <c r="B517" s="16">
        <v>299</v>
      </c>
      <c r="C517" s="16" t="s">
        <v>14</v>
      </c>
      <c r="D517" s="31">
        <v>61</v>
      </c>
      <c r="E517" s="33">
        <v>106</v>
      </c>
      <c r="F517" s="16">
        <f>(D517+E517)/2</f>
        <v>83.5</v>
      </c>
      <c r="G517" s="16">
        <v>4.3</v>
      </c>
      <c r="H517" s="16" t="s">
        <v>3393</v>
      </c>
      <c r="I517" s="16" t="s">
        <v>2826</v>
      </c>
      <c r="J517" s="16" t="s">
        <v>2831</v>
      </c>
      <c r="K517" s="16" t="s">
        <v>263</v>
      </c>
      <c r="L517" s="16">
        <v>2010</v>
      </c>
      <c r="M517" s="16">
        <v>10</v>
      </c>
      <c r="N517" s="16" t="s">
        <v>21</v>
      </c>
      <c r="O517" s="16" t="s">
        <v>57</v>
      </c>
      <c r="P517" s="16" t="s">
        <v>40</v>
      </c>
      <c r="Q517" s="16" t="s">
        <v>58</v>
      </c>
      <c r="R517" s="16" t="s">
        <v>3144</v>
      </c>
    </row>
    <row r="518" spans="1:18" ht="15" customHeight="1" x14ac:dyDescent="0.2">
      <c r="A518" s="16">
        <v>517</v>
      </c>
      <c r="B518" s="16">
        <v>102</v>
      </c>
      <c r="C518" s="16" t="s">
        <v>512</v>
      </c>
      <c r="D518" s="31">
        <v>64</v>
      </c>
      <c r="E518" s="33">
        <v>106</v>
      </c>
      <c r="F518" s="16">
        <f>(D518+E518)/2</f>
        <v>85</v>
      </c>
      <c r="G518" s="16">
        <v>3.9</v>
      </c>
      <c r="H518" s="16" t="s">
        <v>3217</v>
      </c>
      <c r="I518" s="16" t="s">
        <v>2905</v>
      </c>
      <c r="J518" s="16" t="s">
        <v>2837</v>
      </c>
      <c r="K518" s="16" t="s">
        <v>104</v>
      </c>
      <c r="L518" s="16">
        <v>1968</v>
      </c>
      <c r="M518" s="16">
        <v>52</v>
      </c>
      <c r="N518" s="16" t="s">
        <v>65</v>
      </c>
      <c r="O518" s="16" t="s">
        <v>515</v>
      </c>
      <c r="P518" s="16" t="s">
        <v>73</v>
      </c>
      <c r="Q518" s="16" t="s">
        <v>67</v>
      </c>
      <c r="R518" s="16" t="s">
        <v>3144</v>
      </c>
    </row>
    <row r="519" spans="1:18" ht="15" customHeight="1" x14ac:dyDescent="0.2">
      <c r="A519" s="16">
        <v>518</v>
      </c>
      <c r="B519" s="16">
        <v>11</v>
      </c>
      <c r="C519" s="16" t="s">
        <v>14</v>
      </c>
      <c r="D519" s="31">
        <v>64</v>
      </c>
      <c r="E519" s="33">
        <v>106</v>
      </c>
      <c r="F519" s="16">
        <f>(D519+E519)/2</f>
        <v>85</v>
      </c>
      <c r="G519" s="16">
        <v>4.0999999999999996</v>
      </c>
      <c r="H519" s="16" t="s">
        <v>3358</v>
      </c>
      <c r="I519" s="16" t="s">
        <v>2853</v>
      </c>
      <c r="J519" s="16" t="s">
        <v>2853</v>
      </c>
      <c r="K519" s="16" t="s">
        <v>104</v>
      </c>
      <c r="L519" s="16">
        <v>1968</v>
      </c>
      <c r="M519" s="16">
        <v>52</v>
      </c>
      <c r="N519" s="16" t="s">
        <v>65</v>
      </c>
      <c r="O519" s="16" t="s">
        <v>105</v>
      </c>
      <c r="P519" s="16" t="s">
        <v>40</v>
      </c>
      <c r="Q519" s="16" t="s">
        <v>67</v>
      </c>
      <c r="R519" s="16" t="s">
        <v>3144</v>
      </c>
    </row>
    <row r="520" spans="1:18" ht="15" customHeight="1" x14ac:dyDescent="0.2">
      <c r="A520" s="16">
        <v>519</v>
      </c>
      <c r="B520" s="16">
        <v>152</v>
      </c>
      <c r="C520" s="16" t="s">
        <v>14</v>
      </c>
      <c r="D520" s="31">
        <v>64</v>
      </c>
      <c r="E520" s="33">
        <v>106</v>
      </c>
      <c r="F520" s="16">
        <f>(D520+E520)/2</f>
        <v>85</v>
      </c>
      <c r="G520" s="16">
        <v>3.2</v>
      </c>
      <c r="H520" s="16" t="s">
        <v>3394</v>
      </c>
      <c r="I520" s="16" t="s">
        <v>2837</v>
      </c>
      <c r="J520" s="16" t="s">
        <v>2831</v>
      </c>
      <c r="K520" s="16" t="s">
        <v>46</v>
      </c>
      <c r="L520" s="16">
        <v>1958</v>
      </c>
      <c r="M520" s="16">
        <v>62</v>
      </c>
      <c r="N520" s="16" t="s">
        <v>21</v>
      </c>
      <c r="O520" s="16" t="s">
        <v>725</v>
      </c>
      <c r="P520" s="16" t="s">
        <v>73</v>
      </c>
      <c r="Q520" s="16" t="s">
        <v>41</v>
      </c>
      <c r="R520" s="16" t="s">
        <v>726</v>
      </c>
    </row>
    <row r="521" spans="1:18" ht="15" customHeight="1" x14ac:dyDescent="0.2">
      <c r="A521" s="16">
        <v>520</v>
      </c>
      <c r="B521" s="16">
        <v>158</v>
      </c>
      <c r="C521" s="16" t="s">
        <v>14</v>
      </c>
      <c r="D521" s="31">
        <v>64</v>
      </c>
      <c r="E521" s="33">
        <v>106</v>
      </c>
      <c r="F521" s="16">
        <f>(D521+E521)/2</f>
        <v>85</v>
      </c>
      <c r="G521" s="16">
        <v>4.0999999999999996</v>
      </c>
      <c r="H521" s="16" t="s">
        <v>3358</v>
      </c>
      <c r="I521" s="16" t="s">
        <v>2864</v>
      </c>
      <c r="J521" s="16" t="s">
        <v>2853</v>
      </c>
      <c r="K521" s="16" t="s">
        <v>104</v>
      </c>
      <c r="L521" s="16">
        <v>1968</v>
      </c>
      <c r="M521" s="16">
        <v>52</v>
      </c>
      <c r="N521" s="16" t="s">
        <v>65</v>
      </c>
      <c r="O521" s="16" t="s">
        <v>105</v>
      </c>
      <c r="P521" s="16" t="s">
        <v>40</v>
      </c>
      <c r="Q521" s="16" t="s">
        <v>67</v>
      </c>
      <c r="R521" s="16" t="s">
        <v>3144</v>
      </c>
    </row>
    <row r="522" spans="1:18" ht="15" customHeight="1" x14ac:dyDescent="0.2">
      <c r="A522" s="16">
        <v>521</v>
      </c>
      <c r="B522" s="16">
        <v>556</v>
      </c>
      <c r="C522" s="16" t="s">
        <v>14</v>
      </c>
      <c r="D522" s="31">
        <v>65</v>
      </c>
      <c r="E522" s="33">
        <v>106</v>
      </c>
      <c r="F522" s="16">
        <f>(D522+E522)/2</f>
        <v>85.5</v>
      </c>
      <c r="G522" s="16">
        <v>4.7</v>
      </c>
      <c r="H522" s="16" t="s">
        <v>3395</v>
      </c>
      <c r="I522" s="16" t="s">
        <v>2831</v>
      </c>
      <c r="J522" s="16" t="s">
        <v>2826</v>
      </c>
      <c r="K522" s="16" t="s">
        <v>56</v>
      </c>
      <c r="L522" s="16">
        <v>2010</v>
      </c>
      <c r="M522" s="16">
        <v>10</v>
      </c>
      <c r="N522" s="16" t="s">
        <v>21</v>
      </c>
      <c r="O522" s="16" t="s">
        <v>235</v>
      </c>
      <c r="P522" s="16" t="s">
        <v>91</v>
      </c>
      <c r="Q522" s="16" t="s">
        <v>58</v>
      </c>
      <c r="R522" s="16" t="s">
        <v>3144</v>
      </c>
    </row>
    <row r="523" spans="1:18" ht="15" customHeight="1" x14ac:dyDescent="0.2">
      <c r="A523" s="16">
        <v>522</v>
      </c>
      <c r="B523" s="16">
        <v>266</v>
      </c>
      <c r="C523" s="16" t="s">
        <v>1132</v>
      </c>
      <c r="D523" s="31">
        <v>53</v>
      </c>
      <c r="E523" s="33">
        <v>105</v>
      </c>
      <c r="F523" s="16">
        <f>(D523+E523)/2</f>
        <v>79</v>
      </c>
      <c r="G523" s="16">
        <v>4.3</v>
      </c>
      <c r="H523" s="16" t="s">
        <v>3396</v>
      </c>
      <c r="I523" s="16" t="s">
        <v>2850</v>
      </c>
      <c r="J523" s="16" t="s">
        <v>2868</v>
      </c>
      <c r="K523" s="16" t="s">
        <v>46</v>
      </c>
      <c r="L523" s="16">
        <v>1981</v>
      </c>
      <c r="M523" s="16">
        <v>39</v>
      </c>
      <c r="N523" s="16" t="s">
        <v>21</v>
      </c>
      <c r="O523" s="16" t="s">
        <v>1137</v>
      </c>
      <c r="P523" s="16" t="s">
        <v>173</v>
      </c>
      <c r="Q523" s="16" t="s">
        <v>58</v>
      </c>
      <c r="R523" s="16" t="s">
        <v>1138</v>
      </c>
    </row>
    <row r="524" spans="1:18" ht="15" customHeight="1" x14ac:dyDescent="0.2">
      <c r="A524" s="16">
        <v>523</v>
      </c>
      <c r="B524" s="16">
        <v>631</v>
      </c>
      <c r="C524" s="16" t="s">
        <v>247</v>
      </c>
      <c r="D524" s="31">
        <v>55</v>
      </c>
      <c r="E524" s="33">
        <v>105</v>
      </c>
      <c r="F524" s="16">
        <f>(D524+E524)/2</f>
        <v>80</v>
      </c>
      <c r="G524" s="16">
        <v>3.4</v>
      </c>
      <c r="H524" s="16" t="s">
        <v>3397</v>
      </c>
      <c r="I524" s="16" t="s">
        <v>2837</v>
      </c>
      <c r="J524" s="16" t="s">
        <v>2826</v>
      </c>
      <c r="K524" s="16" t="s">
        <v>20</v>
      </c>
      <c r="L524" s="16">
        <v>2002</v>
      </c>
      <c r="M524" s="16">
        <v>18</v>
      </c>
      <c r="N524" s="16" t="s">
        <v>21</v>
      </c>
      <c r="O524" s="16" t="s">
        <v>230</v>
      </c>
      <c r="P524" s="16" t="s">
        <v>91</v>
      </c>
      <c r="Q524" s="16" t="s">
        <v>67</v>
      </c>
      <c r="R524" s="16" t="s">
        <v>2002</v>
      </c>
    </row>
    <row r="525" spans="1:18" ht="15" customHeight="1" x14ac:dyDescent="0.2">
      <c r="A525" s="16">
        <v>524</v>
      </c>
      <c r="B525" s="16">
        <v>853</v>
      </c>
      <c r="C525" s="16" t="s">
        <v>247</v>
      </c>
      <c r="D525" s="31">
        <v>55</v>
      </c>
      <c r="E525" s="33">
        <v>105</v>
      </c>
      <c r="F525" s="16">
        <f>(D525+E525)/2</f>
        <v>80</v>
      </c>
      <c r="G525" s="16">
        <v>3.4</v>
      </c>
      <c r="H525" s="16" t="s">
        <v>3397</v>
      </c>
      <c r="I525" s="16" t="s">
        <v>2837</v>
      </c>
      <c r="J525" s="16" t="s">
        <v>2826</v>
      </c>
      <c r="K525" s="16" t="s">
        <v>20</v>
      </c>
      <c r="L525" s="16">
        <v>2002</v>
      </c>
      <c r="M525" s="16">
        <v>18</v>
      </c>
      <c r="N525" s="16" t="s">
        <v>21</v>
      </c>
      <c r="O525" s="16" t="s">
        <v>230</v>
      </c>
      <c r="P525" s="16" t="s">
        <v>91</v>
      </c>
      <c r="Q525" s="16" t="s">
        <v>67</v>
      </c>
      <c r="R525" s="16" t="s">
        <v>2002</v>
      </c>
    </row>
    <row r="526" spans="1:18" ht="15" customHeight="1" x14ac:dyDescent="0.2">
      <c r="A526" s="16">
        <v>525</v>
      </c>
      <c r="B526" s="16">
        <v>23</v>
      </c>
      <c r="C526" s="16" t="s">
        <v>14</v>
      </c>
      <c r="D526" s="31">
        <v>63</v>
      </c>
      <c r="E526" s="33">
        <v>105</v>
      </c>
      <c r="F526" s="16">
        <f>(D526+E526)/2</f>
        <v>84</v>
      </c>
      <c r="G526" s="16">
        <v>4.3</v>
      </c>
      <c r="H526" s="16" t="s">
        <v>3398</v>
      </c>
      <c r="I526" s="16" t="s">
        <v>2864</v>
      </c>
      <c r="J526" s="16" t="s">
        <v>2841</v>
      </c>
      <c r="K526" s="16" t="s">
        <v>56</v>
      </c>
      <c r="L526" s="16">
        <v>1935</v>
      </c>
      <c r="M526" s="16">
        <v>85</v>
      </c>
      <c r="N526" s="16" t="s">
        <v>154</v>
      </c>
      <c r="O526" s="16" t="s">
        <v>172</v>
      </c>
      <c r="P526" s="16" t="s">
        <v>173</v>
      </c>
      <c r="Q526" s="16" t="s">
        <v>179</v>
      </c>
      <c r="R526" s="16" t="s">
        <v>3144</v>
      </c>
    </row>
    <row r="527" spans="1:18" ht="15" customHeight="1" x14ac:dyDescent="0.2">
      <c r="A527" s="16">
        <v>526</v>
      </c>
      <c r="B527" s="16">
        <v>285</v>
      </c>
      <c r="C527" s="16" t="s">
        <v>14</v>
      </c>
      <c r="D527" s="31">
        <v>63</v>
      </c>
      <c r="E527" s="33">
        <v>105</v>
      </c>
      <c r="F527" s="16">
        <f>(D527+E527)/2</f>
        <v>84</v>
      </c>
      <c r="G527" s="16">
        <v>4.3</v>
      </c>
      <c r="H527" s="16" t="s">
        <v>3398</v>
      </c>
      <c r="I527" s="16" t="s">
        <v>2826</v>
      </c>
      <c r="J527" s="16" t="s">
        <v>2841</v>
      </c>
      <c r="K527" s="16" t="s">
        <v>56</v>
      </c>
      <c r="L527" s="16">
        <v>1935</v>
      </c>
      <c r="M527" s="16">
        <v>85</v>
      </c>
      <c r="N527" s="16" t="s">
        <v>154</v>
      </c>
      <c r="O527" s="16" t="s">
        <v>172</v>
      </c>
      <c r="P527" s="16" t="s">
        <v>173</v>
      </c>
      <c r="Q527" s="16" t="s">
        <v>179</v>
      </c>
      <c r="R527" s="16" t="s">
        <v>3144</v>
      </c>
    </row>
    <row r="528" spans="1:18" ht="15" customHeight="1" x14ac:dyDescent="0.2">
      <c r="A528" s="16">
        <v>527</v>
      </c>
      <c r="B528" s="16">
        <v>29</v>
      </c>
      <c r="C528" s="16" t="s">
        <v>204</v>
      </c>
      <c r="D528" s="31">
        <v>63</v>
      </c>
      <c r="E528" s="33">
        <v>105</v>
      </c>
      <c r="F528" s="16">
        <f>(D528+E528)/2</f>
        <v>84</v>
      </c>
      <c r="G528" s="16">
        <v>4</v>
      </c>
      <c r="H528" s="16" t="s">
        <v>3179</v>
      </c>
      <c r="I528" s="16" t="s">
        <v>2888</v>
      </c>
      <c r="J528" s="16" t="s">
        <v>2828</v>
      </c>
      <c r="K528" s="16" t="s">
        <v>30</v>
      </c>
      <c r="L528" s="16">
        <v>1849</v>
      </c>
      <c r="M528" s="16">
        <v>171</v>
      </c>
      <c r="N528" s="16" t="s">
        <v>65</v>
      </c>
      <c r="O528" s="16" t="s">
        <v>124</v>
      </c>
      <c r="P528" s="16" t="s">
        <v>124</v>
      </c>
      <c r="Q528" s="16" t="s">
        <v>113</v>
      </c>
      <c r="R528" s="16" t="s">
        <v>3144</v>
      </c>
    </row>
    <row r="529" spans="1:18" ht="15" customHeight="1" x14ac:dyDescent="0.2">
      <c r="A529" s="16">
        <v>528</v>
      </c>
      <c r="B529" s="16">
        <v>316</v>
      </c>
      <c r="C529" s="16" t="s">
        <v>204</v>
      </c>
      <c r="D529" s="31">
        <v>63</v>
      </c>
      <c r="E529" s="33">
        <v>105</v>
      </c>
      <c r="F529" s="16">
        <f>(D529+E529)/2</f>
        <v>84</v>
      </c>
      <c r="G529" s="16">
        <v>4</v>
      </c>
      <c r="H529" s="16" t="s">
        <v>3179</v>
      </c>
      <c r="I529" s="16" t="s">
        <v>2826</v>
      </c>
      <c r="J529" s="16" t="s">
        <v>2828</v>
      </c>
      <c r="K529" s="16" t="s">
        <v>30</v>
      </c>
      <c r="L529" s="16">
        <v>1849</v>
      </c>
      <c r="M529" s="16">
        <v>171</v>
      </c>
      <c r="N529" s="16" t="s">
        <v>65</v>
      </c>
      <c r="O529" s="16" t="s">
        <v>124</v>
      </c>
      <c r="P529" s="16" t="s">
        <v>124</v>
      </c>
      <c r="Q529" s="16" t="s">
        <v>113</v>
      </c>
      <c r="R529" s="16" t="s">
        <v>3144</v>
      </c>
    </row>
    <row r="530" spans="1:18" ht="15" customHeight="1" x14ac:dyDescent="0.2">
      <c r="A530" s="16">
        <v>529</v>
      </c>
      <c r="B530" s="16">
        <v>141</v>
      </c>
      <c r="C530" s="16" t="s">
        <v>247</v>
      </c>
      <c r="D530" s="31">
        <v>80</v>
      </c>
      <c r="E530" s="33">
        <v>105</v>
      </c>
      <c r="F530" s="16">
        <f>(D530+E530)/2</f>
        <v>92.5</v>
      </c>
      <c r="G530" s="16">
        <v>4.3</v>
      </c>
      <c r="H530" s="16" t="s">
        <v>3248</v>
      </c>
      <c r="I530" s="16" t="s">
        <v>2853</v>
      </c>
      <c r="J530" s="16" t="s">
        <v>2837</v>
      </c>
      <c r="K530" s="16" t="s">
        <v>46</v>
      </c>
      <c r="L530" s="16">
        <v>1993</v>
      </c>
      <c r="M530" s="16">
        <v>27</v>
      </c>
      <c r="N530" s="16" t="s">
        <v>65</v>
      </c>
      <c r="O530" s="16" t="s">
        <v>66</v>
      </c>
      <c r="P530" s="16" t="s">
        <v>66</v>
      </c>
      <c r="Q530" s="16" t="s">
        <v>34</v>
      </c>
      <c r="R530" s="16" t="s">
        <v>278</v>
      </c>
    </row>
    <row r="531" spans="1:18" ht="15" customHeight="1" x14ac:dyDescent="0.2">
      <c r="A531" s="16">
        <v>530</v>
      </c>
      <c r="B531" s="16">
        <v>803</v>
      </c>
      <c r="C531" s="16" t="s">
        <v>247</v>
      </c>
      <c r="D531" s="31">
        <v>58</v>
      </c>
      <c r="E531" s="33">
        <v>104</v>
      </c>
      <c r="F531" s="16">
        <f>(D531+E531)/2</f>
        <v>81</v>
      </c>
      <c r="G531" s="16">
        <v>3.7</v>
      </c>
      <c r="H531" s="16" t="s">
        <v>3399</v>
      </c>
      <c r="I531" s="16" t="s">
        <v>2826</v>
      </c>
      <c r="J531" s="16" t="s">
        <v>2853</v>
      </c>
      <c r="K531" s="16" t="s">
        <v>30</v>
      </c>
      <c r="L531" s="16">
        <v>1899</v>
      </c>
      <c r="M531" s="16">
        <v>121</v>
      </c>
      <c r="N531" s="16" t="s">
        <v>154</v>
      </c>
      <c r="O531" s="16" t="s">
        <v>32</v>
      </c>
      <c r="P531" s="16" t="s">
        <v>33</v>
      </c>
      <c r="Q531" s="16" t="s">
        <v>67</v>
      </c>
      <c r="R531" s="16" t="s">
        <v>3144</v>
      </c>
    </row>
    <row r="532" spans="1:18" ht="15" customHeight="1" x14ac:dyDescent="0.2">
      <c r="A532" s="16">
        <v>531</v>
      </c>
      <c r="B532" s="16">
        <v>265</v>
      </c>
      <c r="C532" s="16" t="s">
        <v>1129</v>
      </c>
      <c r="D532" s="31">
        <v>60</v>
      </c>
      <c r="E532" s="33">
        <v>103</v>
      </c>
      <c r="F532" s="16">
        <f>(D532+E532)/2</f>
        <v>81.5</v>
      </c>
      <c r="G532" s="16">
        <v>3.2</v>
      </c>
      <c r="H532" s="16" t="s">
        <v>3306</v>
      </c>
      <c r="I532" s="16" t="s">
        <v>2826</v>
      </c>
      <c r="J532" s="16" t="s">
        <v>2864</v>
      </c>
      <c r="K532" s="16" t="s">
        <v>104</v>
      </c>
      <c r="L532" s="16">
        <v>1958</v>
      </c>
      <c r="M532" s="16">
        <v>62</v>
      </c>
      <c r="N532" s="16" t="s">
        <v>154</v>
      </c>
      <c r="O532" s="16" t="s">
        <v>543</v>
      </c>
      <c r="P532" s="16" t="s">
        <v>47</v>
      </c>
      <c r="Q532" s="16" t="s">
        <v>67</v>
      </c>
      <c r="R532" s="16" t="s">
        <v>544</v>
      </c>
    </row>
    <row r="533" spans="1:18" ht="15" customHeight="1" x14ac:dyDescent="0.2">
      <c r="A533" s="16">
        <v>532</v>
      </c>
      <c r="B533" s="16">
        <v>80</v>
      </c>
      <c r="C533" s="16" t="s">
        <v>267</v>
      </c>
      <c r="D533" s="31">
        <v>50</v>
      </c>
      <c r="E533" s="33">
        <v>102</v>
      </c>
      <c r="F533" s="16">
        <f>(D533+E533)/2</f>
        <v>76</v>
      </c>
      <c r="G533" s="16">
        <v>2.7</v>
      </c>
      <c r="H533" s="16" t="s">
        <v>3400</v>
      </c>
      <c r="I533" s="16" t="s">
        <v>2826</v>
      </c>
      <c r="J533" s="16" t="s">
        <v>2826</v>
      </c>
      <c r="K533" s="16" t="s">
        <v>20</v>
      </c>
      <c r="L533" s="16">
        <v>1978</v>
      </c>
      <c r="M533" s="16">
        <v>42</v>
      </c>
      <c r="N533" s="16" t="s">
        <v>131</v>
      </c>
      <c r="O533" s="16" t="s">
        <v>105</v>
      </c>
      <c r="P533" s="16" t="s">
        <v>40</v>
      </c>
      <c r="Q533" s="16" t="s">
        <v>23</v>
      </c>
      <c r="R533" s="16" t="s">
        <v>3144</v>
      </c>
    </row>
    <row r="534" spans="1:18" ht="15" customHeight="1" x14ac:dyDescent="0.2">
      <c r="A534" s="16">
        <v>533</v>
      </c>
      <c r="B534" s="16">
        <v>125</v>
      </c>
      <c r="C534" s="16" t="s">
        <v>247</v>
      </c>
      <c r="D534" s="31">
        <v>54</v>
      </c>
      <c r="E534" s="33">
        <v>102</v>
      </c>
      <c r="F534" s="16">
        <f>(D534+E534)/2</f>
        <v>78</v>
      </c>
      <c r="G534" s="16">
        <v>3.4</v>
      </c>
      <c r="H534" s="16" t="s">
        <v>3401</v>
      </c>
      <c r="I534" s="16" t="s">
        <v>2934</v>
      </c>
      <c r="J534" s="16" t="s">
        <v>2861</v>
      </c>
      <c r="K534" s="16" t="s">
        <v>64</v>
      </c>
      <c r="L534" s="16">
        <v>2019</v>
      </c>
      <c r="M534" s="16">
        <v>1</v>
      </c>
      <c r="N534" s="16" t="s">
        <v>21</v>
      </c>
      <c r="O534" s="16" t="s">
        <v>90</v>
      </c>
      <c r="P534" s="16" t="s">
        <v>91</v>
      </c>
      <c r="Q534" s="16" t="s">
        <v>58</v>
      </c>
      <c r="R534" s="16" t="s">
        <v>625</v>
      </c>
    </row>
    <row r="535" spans="1:18" ht="15" customHeight="1" x14ac:dyDescent="0.2">
      <c r="A535" s="16">
        <v>534</v>
      </c>
      <c r="B535" s="16">
        <v>368</v>
      </c>
      <c r="C535" s="16" t="s">
        <v>1352</v>
      </c>
      <c r="D535" s="31">
        <v>60</v>
      </c>
      <c r="E535" s="33">
        <v>102</v>
      </c>
      <c r="F535" s="16">
        <f>(D535+E535)/2</f>
        <v>81</v>
      </c>
      <c r="G535" s="16">
        <v>3.6</v>
      </c>
      <c r="H535" s="16" t="s">
        <v>3186</v>
      </c>
      <c r="I535" s="16" t="s">
        <v>2826</v>
      </c>
      <c r="J535" s="16" t="s">
        <v>2864</v>
      </c>
      <c r="K535" s="16" t="s">
        <v>104</v>
      </c>
      <c r="L535" s="16">
        <v>1851</v>
      </c>
      <c r="M535" s="16">
        <v>169</v>
      </c>
      <c r="N535" s="16" t="s">
        <v>21</v>
      </c>
      <c r="O535" s="16" t="s">
        <v>155</v>
      </c>
      <c r="P535" s="16" t="s">
        <v>156</v>
      </c>
      <c r="Q535" s="16" t="s">
        <v>113</v>
      </c>
      <c r="R535" s="16" t="s">
        <v>3144</v>
      </c>
    </row>
    <row r="536" spans="1:18" ht="15" customHeight="1" x14ac:dyDescent="0.2">
      <c r="A536" s="16">
        <v>535</v>
      </c>
      <c r="B536" s="16">
        <v>148</v>
      </c>
      <c r="C536" s="16" t="s">
        <v>14</v>
      </c>
      <c r="D536" s="31">
        <v>60</v>
      </c>
      <c r="E536" s="33">
        <v>102</v>
      </c>
      <c r="F536" s="16">
        <f>(D536+E536)/2</f>
        <v>81</v>
      </c>
      <c r="G536" s="16">
        <v>4.4000000000000004</v>
      </c>
      <c r="H536" s="16" t="s">
        <v>3233</v>
      </c>
      <c r="I536" s="16" t="s">
        <v>2826</v>
      </c>
      <c r="J536" s="16" t="s">
        <v>2837</v>
      </c>
      <c r="K536" s="16" t="s">
        <v>64</v>
      </c>
      <c r="L536" s="16">
        <v>2008</v>
      </c>
      <c r="M536" s="16">
        <v>12</v>
      </c>
      <c r="N536" s="16" t="s">
        <v>21</v>
      </c>
      <c r="O536" s="16" t="s">
        <v>79</v>
      </c>
      <c r="P536" s="16" t="s">
        <v>40</v>
      </c>
      <c r="Q536" s="16" t="s">
        <v>23</v>
      </c>
      <c r="R536" s="16" t="s">
        <v>3144</v>
      </c>
    </row>
    <row r="537" spans="1:18" ht="15" customHeight="1" x14ac:dyDescent="0.2">
      <c r="A537" s="16">
        <v>536</v>
      </c>
      <c r="B537" s="16">
        <v>496</v>
      </c>
      <c r="C537" s="16" t="s">
        <v>1675</v>
      </c>
      <c r="D537" s="31">
        <v>40</v>
      </c>
      <c r="E537" s="33">
        <v>101</v>
      </c>
      <c r="F537" s="16">
        <f>(D537+E537)/2</f>
        <v>70.5</v>
      </c>
      <c r="G537" s="16">
        <v>4.7</v>
      </c>
      <c r="H537" s="16" t="s">
        <v>3402</v>
      </c>
      <c r="I537" s="16" t="s">
        <v>2853</v>
      </c>
      <c r="J537" s="16" t="s">
        <v>2905</v>
      </c>
      <c r="K537" s="16" t="s">
        <v>46</v>
      </c>
      <c r="L537" s="16">
        <v>2002</v>
      </c>
      <c r="M537" s="16">
        <v>18</v>
      </c>
      <c r="N537" s="16" t="s">
        <v>21</v>
      </c>
      <c r="O537" s="16" t="s">
        <v>959</v>
      </c>
      <c r="P537" s="16" t="s">
        <v>73</v>
      </c>
      <c r="Q537" s="16" t="s">
        <v>58</v>
      </c>
      <c r="R537" s="16" t="s">
        <v>3144</v>
      </c>
    </row>
    <row r="538" spans="1:18" ht="15" customHeight="1" x14ac:dyDescent="0.2">
      <c r="A538" s="16">
        <v>537</v>
      </c>
      <c r="B538" s="16">
        <v>746</v>
      </c>
      <c r="C538" s="16" t="s">
        <v>1675</v>
      </c>
      <c r="D538" s="31">
        <v>40</v>
      </c>
      <c r="E538" s="33">
        <v>101</v>
      </c>
      <c r="F538" s="16">
        <f>(D538+E538)/2</f>
        <v>70.5</v>
      </c>
      <c r="G538" s="16">
        <v>4.7</v>
      </c>
      <c r="H538" s="16" t="s">
        <v>3402</v>
      </c>
      <c r="I538" s="16" t="s">
        <v>2868</v>
      </c>
      <c r="J538" s="16" t="s">
        <v>2905</v>
      </c>
      <c r="K538" s="16" t="s">
        <v>46</v>
      </c>
      <c r="L538" s="16">
        <v>2002</v>
      </c>
      <c r="M538" s="16">
        <v>18</v>
      </c>
      <c r="N538" s="16" t="s">
        <v>21</v>
      </c>
      <c r="O538" s="16" t="s">
        <v>959</v>
      </c>
      <c r="P538" s="16" t="s">
        <v>73</v>
      </c>
      <c r="Q538" s="16" t="s">
        <v>58</v>
      </c>
      <c r="R538" s="16" t="s">
        <v>3144</v>
      </c>
    </row>
    <row r="539" spans="1:18" ht="15" customHeight="1" x14ac:dyDescent="0.2">
      <c r="A539" s="16">
        <v>538</v>
      </c>
      <c r="B539" s="16">
        <v>528</v>
      </c>
      <c r="C539" s="16" t="s">
        <v>1787</v>
      </c>
      <c r="D539" s="31">
        <v>47</v>
      </c>
      <c r="E539" s="33">
        <v>101</v>
      </c>
      <c r="F539" s="16">
        <f>(D539+E539)/2</f>
        <v>74</v>
      </c>
      <c r="G539" s="16">
        <v>3.1</v>
      </c>
      <c r="H539" s="16" t="s">
        <v>3241</v>
      </c>
      <c r="I539" s="16" t="s">
        <v>2930</v>
      </c>
      <c r="J539" s="16" t="s">
        <v>2914</v>
      </c>
      <c r="K539" s="16" t="s">
        <v>104</v>
      </c>
      <c r="L539" s="16">
        <v>1875</v>
      </c>
      <c r="M539" s="16">
        <v>145</v>
      </c>
      <c r="N539" s="16" t="s">
        <v>21</v>
      </c>
      <c r="O539" s="16" t="s">
        <v>273</v>
      </c>
      <c r="P539" s="16" t="s">
        <v>185</v>
      </c>
      <c r="Q539" s="16" t="s">
        <v>113</v>
      </c>
      <c r="R539" s="16" t="s">
        <v>3144</v>
      </c>
    </row>
    <row r="540" spans="1:18" ht="15" customHeight="1" x14ac:dyDescent="0.2">
      <c r="A540" s="16">
        <v>539</v>
      </c>
      <c r="B540" s="16">
        <v>791</v>
      </c>
      <c r="C540" s="16" t="s">
        <v>1787</v>
      </c>
      <c r="D540" s="31">
        <v>47</v>
      </c>
      <c r="E540" s="33">
        <v>101</v>
      </c>
      <c r="F540" s="16">
        <f>(D540+E540)/2</f>
        <v>74</v>
      </c>
      <c r="G540" s="16">
        <v>3.1</v>
      </c>
      <c r="H540" s="16" t="s">
        <v>3241</v>
      </c>
      <c r="I540" s="16" t="s">
        <v>2826</v>
      </c>
      <c r="J540" s="16" t="s">
        <v>2914</v>
      </c>
      <c r="K540" s="16" t="s">
        <v>104</v>
      </c>
      <c r="L540" s="16">
        <v>1875</v>
      </c>
      <c r="M540" s="16">
        <v>145</v>
      </c>
      <c r="N540" s="16" t="s">
        <v>21</v>
      </c>
      <c r="O540" s="16" t="s">
        <v>273</v>
      </c>
      <c r="P540" s="16" t="s">
        <v>185</v>
      </c>
      <c r="Q540" s="16" t="s">
        <v>113</v>
      </c>
      <c r="R540" s="16" t="s">
        <v>3144</v>
      </c>
    </row>
    <row r="541" spans="1:18" ht="15" customHeight="1" x14ac:dyDescent="0.2">
      <c r="A541" s="16">
        <v>540</v>
      </c>
      <c r="B541" s="16">
        <v>185</v>
      </c>
      <c r="C541" s="16" t="s">
        <v>847</v>
      </c>
      <c r="D541" s="31">
        <v>52</v>
      </c>
      <c r="E541" s="33">
        <v>101</v>
      </c>
      <c r="F541" s="16">
        <f>(D541+E541)/2</f>
        <v>76.5</v>
      </c>
      <c r="G541" s="16">
        <v>3.7</v>
      </c>
      <c r="H541" s="16" t="s">
        <v>3184</v>
      </c>
      <c r="I541" s="16" t="s">
        <v>2934</v>
      </c>
      <c r="J541" s="16" t="s">
        <v>3061</v>
      </c>
      <c r="K541" s="16" t="s">
        <v>30</v>
      </c>
      <c r="L541" s="16">
        <v>1781</v>
      </c>
      <c r="M541" s="16">
        <v>239</v>
      </c>
      <c r="N541" s="16" t="s">
        <v>65</v>
      </c>
      <c r="O541" s="16" t="s">
        <v>124</v>
      </c>
      <c r="P541" s="16" t="s">
        <v>124</v>
      </c>
      <c r="Q541" s="16" t="s">
        <v>113</v>
      </c>
      <c r="R541" s="16" t="s">
        <v>125</v>
      </c>
    </row>
    <row r="542" spans="1:18" ht="15" customHeight="1" x14ac:dyDescent="0.2">
      <c r="A542" s="16">
        <v>541</v>
      </c>
      <c r="B542" s="16">
        <v>273</v>
      </c>
      <c r="C542" s="16" t="s">
        <v>847</v>
      </c>
      <c r="D542" s="31">
        <v>52</v>
      </c>
      <c r="E542" s="33">
        <v>101</v>
      </c>
      <c r="F542" s="16">
        <f>(D542+E542)/2</f>
        <v>76.5</v>
      </c>
      <c r="G542" s="16">
        <v>3.7</v>
      </c>
      <c r="H542" s="16" t="s">
        <v>3184</v>
      </c>
      <c r="I542" s="16" t="s">
        <v>2837</v>
      </c>
      <c r="J542" s="16" t="s">
        <v>3061</v>
      </c>
      <c r="K542" s="16" t="s">
        <v>30</v>
      </c>
      <c r="L542" s="16">
        <v>1781</v>
      </c>
      <c r="M542" s="16">
        <v>239</v>
      </c>
      <c r="N542" s="16" t="s">
        <v>65</v>
      </c>
      <c r="O542" s="16" t="s">
        <v>124</v>
      </c>
      <c r="P542" s="16" t="s">
        <v>124</v>
      </c>
      <c r="Q542" s="16" t="s">
        <v>113</v>
      </c>
      <c r="R542" s="16" t="s">
        <v>125</v>
      </c>
    </row>
    <row r="543" spans="1:18" ht="15" customHeight="1" x14ac:dyDescent="0.2">
      <c r="A543" s="16">
        <v>542</v>
      </c>
      <c r="B543" s="16">
        <v>334</v>
      </c>
      <c r="C543" s="16" t="s">
        <v>1282</v>
      </c>
      <c r="D543" s="31">
        <v>54</v>
      </c>
      <c r="E543" s="33">
        <v>101</v>
      </c>
      <c r="F543" s="16">
        <f>(D543+E543)/2</f>
        <v>77.5</v>
      </c>
      <c r="G543" s="16">
        <v>3.9</v>
      </c>
      <c r="H543" s="16" t="s">
        <v>3403</v>
      </c>
      <c r="I543" s="16" t="s">
        <v>2839</v>
      </c>
      <c r="J543" s="16" t="s">
        <v>2930</v>
      </c>
      <c r="K543" s="16" t="s">
        <v>46</v>
      </c>
      <c r="L543" s="16">
        <v>1948</v>
      </c>
      <c r="M543" s="16">
        <v>72</v>
      </c>
      <c r="N543" s="16" t="s">
        <v>21</v>
      </c>
      <c r="O543" s="16" t="s">
        <v>314</v>
      </c>
      <c r="P543" s="16" t="s">
        <v>185</v>
      </c>
      <c r="Q543" s="16" t="s">
        <v>67</v>
      </c>
      <c r="R543" s="16" t="s">
        <v>1287</v>
      </c>
    </row>
    <row r="544" spans="1:18" ht="15" customHeight="1" x14ac:dyDescent="0.2">
      <c r="A544" s="16">
        <v>543</v>
      </c>
      <c r="B544" s="16">
        <v>512</v>
      </c>
      <c r="C544" s="16" t="s">
        <v>1727</v>
      </c>
      <c r="D544" s="31">
        <v>60</v>
      </c>
      <c r="E544" s="33">
        <v>101</v>
      </c>
      <c r="F544" s="16">
        <f>(D544+E544)/2</f>
        <v>80.5</v>
      </c>
      <c r="G544" s="16">
        <v>3.8</v>
      </c>
      <c r="H544" s="16" t="s">
        <v>3262</v>
      </c>
      <c r="I544" s="16" t="s">
        <v>2864</v>
      </c>
      <c r="J544" s="16" t="s">
        <v>2934</v>
      </c>
      <c r="K544" s="16" t="s">
        <v>46</v>
      </c>
      <c r="L544" s="16">
        <v>1965</v>
      </c>
      <c r="M544" s="16">
        <v>55</v>
      </c>
      <c r="N544" s="16" t="s">
        <v>47</v>
      </c>
      <c r="O544" s="16" t="s">
        <v>48</v>
      </c>
      <c r="P544" s="16" t="s">
        <v>49</v>
      </c>
      <c r="Q544" s="16" t="s">
        <v>50</v>
      </c>
      <c r="R544" s="16" t="s">
        <v>51</v>
      </c>
    </row>
    <row r="545" spans="1:18" ht="15" customHeight="1" x14ac:dyDescent="0.2">
      <c r="A545" s="16">
        <v>544</v>
      </c>
      <c r="B545" s="16">
        <v>769</v>
      </c>
      <c r="C545" s="16" t="s">
        <v>1727</v>
      </c>
      <c r="D545" s="31">
        <v>60</v>
      </c>
      <c r="E545" s="33">
        <v>101</v>
      </c>
      <c r="F545" s="16">
        <f>(D545+E545)/2</f>
        <v>80.5</v>
      </c>
      <c r="G545" s="16">
        <v>3.8</v>
      </c>
      <c r="H545" s="16" t="s">
        <v>3262</v>
      </c>
      <c r="I545" s="16" t="s">
        <v>2930</v>
      </c>
      <c r="J545" s="16" t="s">
        <v>2934</v>
      </c>
      <c r="K545" s="16" t="s">
        <v>46</v>
      </c>
      <c r="L545" s="16">
        <v>1965</v>
      </c>
      <c r="M545" s="16">
        <v>55</v>
      </c>
      <c r="N545" s="16" t="s">
        <v>47</v>
      </c>
      <c r="O545" s="16" t="s">
        <v>48</v>
      </c>
      <c r="P545" s="16" t="s">
        <v>49</v>
      </c>
      <c r="Q545" s="16" t="s">
        <v>50</v>
      </c>
      <c r="R545" s="16" t="s">
        <v>51</v>
      </c>
    </row>
    <row r="546" spans="1:18" ht="15" customHeight="1" x14ac:dyDescent="0.2">
      <c r="A546" s="16">
        <v>545</v>
      </c>
      <c r="B546" s="16">
        <v>130</v>
      </c>
      <c r="C546" s="16" t="s">
        <v>633</v>
      </c>
      <c r="D546" s="31">
        <v>60</v>
      </c>
      <c r="E546" s="33">
        <v>101</v>
      </c>
      <c r="F546" s="16">
        <f>(D546+E546)/2</f>
        <v>80.5</v>
      </c>
      <c r="G546" s="16">
        <v>4.5999999999999996</v>
      </c>
      <c r="H546" s="16" t="s">
        <v>3404</v>
      </c>
      <c r="I546" s="16" t="s">
        <v>2864</v>
      </c>
      <c r="J546" s="16" t="s">
        <v>2884</v>
      </c>
      <c r="K546" s="16" t="s">
        <v>20</v>
      </c>
      <c r="L546" s="16">
        <v>1937</v>
      </c>
      <c r="M546" s="16">
        <v>83</v>
      </c>
      <c r="N546" s="16" t="s">
        <v>21</v>
      </c>
      <c r="O546" s="16" t="s">
        <v>638</v>
      </c>
      <c r="P546" s="16" t="s">
        <v>639</v>
      </c>
      <c r="Q546" s="16" t="s">
        <v>23</v>
      </c>
      <c r="R546" s="16" t="s">
        <v>3144</v>
      </c>
    </row>
    <row r="547" spans="1:18" ht="15" customHeight="1" x14ac:dyDescent="0.2">
      <c r="A547" s="16">
        <v>546</v>
      </c>
      <c r="B547" s="16">
        <v>391</v>
      </c>
      <c r="C547" s="16" t="s">
        <v>1405</v>
      </c>
      <c r="D547" s="31">
        <v>63</v>
      </c>
      <c r="E547" s="33">
        <v>101</v>
      </c>
      <c r="F547" s="16">
        <f>(D547+E547)/2</f>
        <v>82</v>
      </c>
      <c r="G547" s="16">
        <v>3.5</v>
      </c>
      <c r="H547" s="16" t="s">
        <v>3308</v>
      </c>
      <c r="I547" s="16" t="s">
        <v>2864</v>
      </c>
      <c r="J547" s="16" t="s">
        <v>2826</v>
      </c>
      <c r="K547" s="16" t="s">
        <v>46</v>
      </c>
      <c r="L547" s="16">
        <v>1969</v>
      </c>
      <c r="M547" s="16">
        <v>51</v>
      </c>
      <c r="N547" s="16" t="s">
        <v>21</v>
      </c>
      <c r="O547" s="16" t="s">
        <v>235</v>
      </c>
      <c r="P547" s="16" t="s">
        <v>91</v>
      </c>
      <c r="Q547" s="16" t="s">
        <v>67</v>
      </c>
      <c r="R547" s="16" t="s">
        <v>236</v>
      </c>
    </row>
    <row r="548" spans="1:18" ht="15" customHeight="1" x14ac:dyDescent="0.2">
      <c r="A548" s="16">
        <v>547</v>
      </c>
      <c r="B548" s="16">
        <v>550</v>
      </c>
      <c r="C548" s="16" t="s">
        <v>1405</v>
      </c>
      <c r="D548" s="31">
        <v>63</v>
      </c>
      <c r="E548" s="33">
        <v>101</v>
      </c>
      <c r="F548" s="16">
        <f>(D548+E548)/2</f>
        <v>82</v>
      </c>
      <c r="G548" s="16">
        <v>3.5</v>
      </c>
      <c r="H548" s="16" t="s">
        <v>3308</v>
      </c>
      <c r="I548" s="16" t="s">
        <v>2864</v>
      </c>
      <c r="J548" s="16" t="s">
        <v>2826</v>
      </c>
      <c r="K548" s="16" t="s">
        <v>46</v>
      </c>
      <c r="L548" s="16">
        <v>1969</v>
      </c>
      <c r="M548" s="16">
        <v>51</v>
      </c>
      <c r="N548" s="16" t="s">
        <v>21</v>
      </c>
      <c r="O548" s="16" t="s">
        <v>235</v>
      </c>
      <c r="P548" s="16" t="s">
        <v>91</v>
      </c>
      <c r="Q548" s="16" t="s">
        <v>67</v>
      </c>
      <c r="R548" s="16" t="s">
        <v>236</v>
      </c>
    </row>
    <row r="549" spans="1:18" ht="15" customHeight="1" x14ac:dyDescent="0.2">
      <c r="A549" s="16">
        <v>548</v>
      </c>
      <c r="B549" s="16">
        <v>706</v>
      </c>
      <c r="C549" s="16" t="s">
        <v>2107</v>
      </c>
      <c r="D549" s="31">
        <v>37</v>
      </c>
      <c r="E549" s="33">
        <v>100</v>
      </c>
      <c r="F549" s="16">
        <f>(D549+E549)/2</f>
        <v>68.5</v>
      </c>
      <c r="G549" s="16">
        <v>3.6</v>
      </c>
      <c r="H549" s="16" t="s">
        <v>3186</v>
      </c>
      <c r="I549" s="16" t="s">
        <v>2864</v>
      </c>
      <c r="J549" s="16" t="s">
        <v>2864</v>
      </c>
      <c r="K549" s="16" t="s">
        <v>104</v>
      </c>
      <c r="L549" s="16">
        <v>1851</v>
      </c>
      <c r="M549" s="16">
        <v>169</v>
      </c>
      <c r="N549" s="16" t="s">
        <v>21</v>
      </c>
      <c r="O549" s="16" t="s">
        <v>155</v>
      </c>
      <c r="P549" s="16" t="s">
        <v>156</v>
      </c>
      <c r="Q549" s="16" t="s">
        <v>113</v>
      </c>
      <c r="R549" s="16" t="s">
        <v>3144</v>
      </c>
    </row>
    <row r="550" spans="1:18" ht="15" customHeight="1" x14ac:dyDescent="0.2">
      <c r="A550" s="16">
        <v>549</v>
      </c>
      <c r="B550" s="16">
        <v>947</v>
      </c>
      <c r="C550" s="16" t="s">
        <v>2107</v>
      </c>
      <c r="D550" s="31">
        <v>37</v>
      </c>
      <c r="E550" s="33">
        <v>100</v>
      </c>
      <c r="F550" s="16">
        <f>(D550+E550)/2</f>
        <v>68.5</v>
      </c>
      <c r="G550" s="16">
        <v>3.6</v>
      </c>
      <c r="H550" s="16" t="s">
        <v>3186</v>
      </c>
      <c r="I550" s="16" t="s">
        <v>2864</v>
      </c>
      <c r="J550" s="16" t="s">
        <v>2864</v>
      </c>
      <c r="K550" s="16" t="s">
        <v>104</v>
      </c>
      <c r="L550" s="16">
        <v>1851</v>
      </c>
      <c r="M550" s="16">
        <v>169</v>
      </c>
      <c r="N550" s="16" t="s">
        <v>21</v>
      </c>
      <c r="O550" s="16" t="s">
        <v>155</v>
      </c>
      <c r="P550" s="16" t="s">
        <v>156</v>
      </c>
      <c r="Q550" s="16" t="s">
        <v>113</v>
      </c>
      <c r="R550" s="16" t="s">
        <v>3144</v>
      </c>
    </row>
    <row r="551" spans="1:18" ht="15" customHeight="1" x14ac:dyDescent="0.2">
      <c r="A551" s="16">
        <v>550</v>
      </c>
      <c r="B551" s="16">
        <v>205</v>
      </c>
      <c r="C551" s="16" t="s">
        <v>608</v>
      </c>
      <c r="D551" s="31">
        <v>55</v>
      </c>
      <c r="E551" s="33">
        <v>100</v>
      </c>
      <c r="F551" s="16">
        <f>(D551+E551)/2</f>
        <v>77.5</v>
      </c>
      <c r="G551" s="16">
        <v>2.8</v>
      </c>
      <c r="H551" s="16" t="s">
        <v>3405</v>
      </c>
      <c r="I551" s="16" t="s">
        <v>2839</v>
      </c>
      <c r="J551" s="16" t="s">
        <v>2861</v>
      </c>
      <c r="K551" s="16" t="s">
        <v>64</v>
      </c>
      <c r="L551" s="16">
        <v>2014</v>
      </c>
      <c r="M551" s="16">
        <v>6</v>
      </c>
      <c r="N551" s="16" t="s">
        <v>21</v>
      </c>
      <c r="O551" s="16" t="s">
        <v>230</v>
      </c>
      <c r="P551" s="16" t="s">
        <v>91</v>
      </c>
      <c r="Q551" s="16" t="s">
        <v>58</v>
      </c>
      <c r="R551" s="16" t="s">
        <v>3144</v>
      </c>
    </row>
    <row r="552" spans="1:18" ht="15" customHeight="1" x14ac:dyDescent="0.2">
      <c r="A552" s="16">
        <v>551</v>
      </c>
      <c r="B552" s="16">
        <v>325</v>
      </c>
      <c r="C552" s="16" t="s">
        <v>608</v>
      </c>
      <c r="D552" s="31">
        <v>55</v>
      </c>
      <c r="E552" s="33">
        <v>100</v>
      </c>
      <c r="F552" s="16">
        <f>(D552+E552)/2</f>
        <v>77.5</v>
      </c>
      <c r="G552" s="16">
        <v>2.8</v>
      </c>
      <c r="H552" s="16" t="s">
        <v>3405</v>
      </c>
      <c r="I552" s="16" t="s">
        <v>2826</v>
      </c>
      <c r="J552" s="16" t="s">
        <v>2861</v>
      </c>
      <c r="K552" s="16" t="s">
        <v>64</v>
      </c>
      <c r="L552" s="16">
        <v>2014</v>
      </c>
      <c r="M552" s="16">
        <v>6</v>
      </c>
      <c r="N552" s="16" t="s">
        <v>21</v>
      </c>
      <c r="O552" s="16" t="s">
        <v>230</v>
      </c>
      <c r="P552" s="16" t="s">
        <v>91</v>
      </c>
      <c r="Q552" s="16" t="s">
        <v>58</v>
      </c>
      <c r="R552" s="16" t="s">
        <v>3144</v>
      </c>
    </row>
    <row r="553" spans="1:18" ht="15" customHeight="1" x14ac:dyDescent="0.2">
      <c r="A553" s="16">
        <v>552</v>
      </c>
      <c r="B553" s="16">
        <v>91</v>
      </c>
      <c r="C553" s="16" t="s">
        <v>115</v>
      </c>
      <c r="D553" s="31">
        <v>55</v>
      </c>
      <c r="E553" s="33">
        <v>100</v>
      </c>
      <c r="F553" s="16">
        <f>(D553+E553)/2</f>
        <v>77.5</v>
      </c>
      <c r="G553" s="16">
        <v>4.3</v>
      </c>
      <c r="H553" s="16" t="s">
        <v>3348</v>
      </c>
      <c r="I553" s="16" t="s">
        <v>2826</v>
      </c>
      <c r="J553" s="16" t="s">
        <v>2837</v>
      </c>
      <c r="K553" s="16" t="s">
        <v>56</v>
      </c>
      <c r="L553" s="16">
        <v>2008</v>
      </c>
      <c r="M553" s="16">
        <v>12</v>
      </c>
      <c r="N553" s="16" t="s">
        <v>21</v>
      </c>
      <c r="O553" s="16" t="s">
        <v>235</v>
      </c>
      <c r="P553" s="16" t="s">
        <v>91</v>
      </c>
      <c r="Q553" s="16" t="s">
        <v>179</v>
      </c>
      <c r="R553" s="16" t="s">
        <v>479</v>
      </c>
    </row>
    <row r="554" spans="1:18" ht="15" customHeight="1" x14ac:dyDescent="0.2">
      <c r="A554" s="16">
        <v>553</v>
      </c>
      <c r="B554" s="16">
        <v>582</v>
      </c>
      <c r="C554" s="16" t="s">
        <v>14</v>
      </c>
      <c r="D554" s="31">
        <v>61</v>
      </c>
      <c r="E554" s="33">
        <v>100</v>
      </c>
      <c r="F554" s="16">
        <f>(D554+E554)/2</f>
        <v>80.5</v>
      </c>
      <c r="G554" s="16">
        <v>3.5</v>
      </c>
      <c r="H554" s="16" t="s">
        <v>3406</v>
      </c>
      <c r="I554" s="16" t="s">
        <v>2826</v>
      </c>
      <c r="J554" s="16" t="s">
        <v>3089</v>
      </c>
      <c r="K554" s="16" t="s">
        <v>30</v>
      </c>
      <c r="L554" s="16">
        <v>2016</v>
      </c>
      <c r="M554" s="16">
        <v>4</v>
      </c>
      <c r="N554" s="16" t="s">
        <v>65</v>
      </c>
      <c r="O554" s="16" t="s">
        <v>79</v>
      </c>
      <c r="P554" s="16" t="s">
        <v>40</v>
      </c>
      <c r="Q554" s="16" t="s">
        <v>34</v>
      </c>
      <c r="R554" s="16" t="s">
        <v>1908</v>
      </c>
    </row>
    <row r="555" spans="1:18" ht="15" customHeight="1" x14ac:dyDescent="0.2">
      <c r="A555" s="16">
        <v>554</v>
      </c>
      <c r="B555" s="16">
        <v>357</v>
      </c>
      <c r="C555" s="16" t="s">
        <v>247</v>
      </c>
      <c r="D555" s="31">
        <v>52</v>
      </c>
      <c r="E555" s="33">
        <v>99</v>
      </c>
      <c r="F555" s="16">
        <f>(D555+E555)/2</f>
        <v>75.5</v>
      </c>
      <c r="G555" s="16">
        <v>4.5999999999999996</v>
      </c>
      <c r="H555" s="16" t="s">
        <v>3407</v>
      </c>
      <c r="I555" s="16" t="s">
        <v>2934</v>
      </c>
      <c r="J555" s="16" t="s">
        <v>2853</v>
      </c>
      <c r="K555" s="16" t="s">
        <v>20</v>
      </c>
      <c r="L555" s="16">
        <v>1982</v>
      </c>
      <c r="M555" s="16">
        <v>38</v>
      </c>
      <c r="N555" s="16" t="s">
        <v>21</v>
      </c>
      <c r="O555" s="16" t="s">
        <v>230</v>
      </c>
      <c r="P555" s="16" t="s">
        <v>91</v>
      </c>
      <c r="Q555" s="16" t="s">
        <v>23</v>
      </c>
      <c r="R555" s="16" t="s">
        <v>3144</v>
      </c>
    </row>
    <row r="556" spans="1:18" ht="15" customHeight="1" x14ac:dyDescent="0.2">
      <c r="A556" s="16">
        <v>555</v>
      </c>
      <c r="B556" s="16">
        <v>370</v>
      </c>
      <c r="C556" s="16" t="s">
        <v>1354</v>
      </c>
      <c r="D556" s="31">
        <v>55</v>
      </c>
      <c r="E556" s="33">
        <v>99</v>
      </c>
      <c r="F556" s="16">
        <f>(D556+E556)/2</f>
        <v>77</v>
      </c>
      <c r="G556" s="16">
        <v>3.4</v>
      </c>
      <c r="H556" s="16" t="s">
        <v>3360</v>
      </c>
      <c r="I556" s="16" t="s">
        <v>2837</v>
      </c>
      <c r="J556" s="16" t="s">
        <v>2853</v>
      </c>
      <c r="K556" s="16" t="s">
        <v>30</v>
      </c>
      <c r="L556" s="16">
        <v>1996</v>
      </c>
      <c r="M556" s="16">
        <v>24</v>
      </c>
      <c r="N556" s="16" t="s">
        <v>131</v>
      </c>
      <c r="O556" s="16" t="s">
        <v>230</v>
      </c>
      <c r="P556" s="16" t="s">
        <v>91</v>
      </c>
      <c r="Q556" s="16" t="s">
        <v>113</v>
      </c>
      <c r="R556" s="16" t="s">
        <v>537</v>
      </c>
    </row>
    <row r="557" spans="1:18" ht="15" customHeight="1" x14ac:dyDescent="0.2">
      <c r="A557" s="16">
        <v>556</v>
      </c>
      <c r="B557" s="16">
        <v>463</v>
      </c>
      <c r="C557" s="16" t="s">
        <v>1562</v>
      </c>
      <c r="D557" s="31">
        <v>56</v>
      </c>
      <c r="E557" s="33">
        <v>99</v>
      </c>
      <c r="F557" s="16">
        <f>(D557+E557)/2</f>
        <v>77.5</v>
      </c>
      <c r="G557" s="16">
        <v>3.2</v>
      </c>
      <c r="H557" s="16" t="s">
        <v>3306</v>
      </c>
      <c r="I557" s="16" t="s">
        <v>2837</v>
      </c>
      <c r="J557" s="16" t="s">
        <v>2864</v>
      </c>
      <c r="K557" s="16" t="s">
        <v>104</v>
      </c>
      <c r="L557" s="16">
        <v>1958</v>
      </c>
      <c r="M557" s="16">
        <v>62</v>
      </c>
      <c r="N557" s="16" t="s">
        <v>154</v>
      </c>
      <c r="O557" s="16" t="s">
        <v>543</v>
      </c>
      <c r="P557" s="16" t="s">
        <v>47</v>
      </c>
      <c r="Q557" s="16" t="s">
        <v>67</v>
      </c>
      <c r="R557" s="16" t="s">
        <v>544</v>
      </c>
    </row>
    <row r="558" spans="1:18" ht="15" customHeight="1" x14ac:dyDescent="0.2">
      <c r="A558" s="16">
        <v>557</v>
      </c>
      <c r="B558" s="16">
        <v>692</v>
      </c>
      <c r="C558" s="16" t="s">
        <v>1562</v>
      </c>
      <c r="D558" s="31">
        <v>56</v>
      </c>
      <c r="E558" s="33">
        <v>99</v>
      </c>
      <c r="F558" s="16">
        <f>(D558+E558)/2</f>
        <v>77.5</v>
      </c>
      <c r="G558" s="16">
        <v>3.2</v>
      </c>
      <c r="H558" s="16" t="s">
        <v>3306</v>
      </c>
      <c r="I558" s="16" t="s">
        <v>2890</v>
      </c>
      <c r="J558" s="16" t="s">
        <v>2864</v>
      </c>
      <c r="K558" s="16" t="s">
        <v>104</v>
      </c>
      <c r="L558" s="16">
        <v>1958</v>
      </c>
      <c r="M558" s="16">
        <v>62</v>
      </c>
      <c r="N558" s="16" t="s">
        <v>154</v>
      </c>
      <c r="O558" s="16" t="s">
        <v>543</v>
      </c>
      <c r="P558" s="16" t="s">
        <v>47</v>
      </c>
      <c r="Q558" s="16" t="s">
        <v>67</v>
      </c>
      <c r="R558" s="16" t="s">
        <v>544</v>
      </c>
    </row>
    <row r="559" spans="1:18" ht="15" customHeight="1" x14ac:dyDescent="0.2">
      <c r="A559" s="16">
        <v>558</v>
      </c>
      <c r="B559" s="16">
        <v>935</v>
      </c>
      <c r="C559" s="16" t="s">
        <v>1562</v>
      </c>
      <c r="D559" s="31">
        <v>56</v>
      </c>
      <c r="E559" s="33">
        <v>99</v>
      </c>
      <c r="F559" s="16">
        <f>(D559+E559)/2</f>
        <v>77.5</v>
      </c>
      <c r="G559" s="16">
        <v>3.2</v>
      </c>
      <c r="H559" s="16" t="s">
        <v>3306</v>
      </c>
      <c r="I559" s="16" t="s">
        <v>2844</v>
      </c>
      <c r="J559" s="16" t="s">
        <v>2864</v>
      </c>
      <c r="K559" s="16" t="s">
        <v>104</v>
      </c>
      <c r="L559" s="16">
        <v>1958</v>
      </c>
      <c r="M559" s="16">
        <v>62</v>
      </c>
      <c r="N559" s="16" t="s">
        <v>154</v>
      </c>
      <c r="O559" s="16" t="s">
        <v>543</v>
      </c>
      <c r="P559" s="16" t="s">
        <v>47</v>
      </c>
      <c r="Q559" s="16" t="s">
        <v>67</v>
      </c>
      <c r="R559" s="16" t="s">
        <v>544</v>
      </c>
    </row>
    <row r="560" spans="1:18" ht="15" customHeight="1" x14ac:dyDescent="0.2">
      <c r="A560" s="16">
        <v>559</v>
      </c>
      <c r="B560" s="16">
        <v>73</v>
      </c>
      <c r="C560" s="16" t="s">
        <v>14</v>
      </c>
      <c r="D560" s="31">
        <v>60</v>
      </c>
      <c r="E560" s="33">
        <v>99</v>
      </c>
      <c r="F560" s="16">
        <f>(D560+E560)/2</f>
        <v>79.5</v>
      </c>
      <c r="G560" s="16">
        <v>4.7</v>
      </c>
      <c r="H560" s="16" t="s">
        <v>3408</v>
      </c>
      <c r="I560" s="16" t="s">
        <v>2861</v>
      </c>
      <c r="J560" s="16" t="s">
        <v>2841</v>
      </c>
      <c r="K560" s="16" t="s">
        <v>56</v>
      </c>
      <c r="L560" s="16">
        <v>2003</v>
      </c>
      <c r="M560" s="16">
        <v>17</v>
      </c>
      <c r="N560" s="16" t="s">
        <v>21</v>
      </c>
      <c r="O560" s="16" t="s">
        <v>235</v>
      </c>
      <c r="P560" s="16" t="s">
        <v>91</v>
      </c>
      <c r="Q560" s="16" t="s">
        <v>80</v>
      </c>
      <c r="R560" s="16" t="s">
        <v>3144</v>
      </c>
    </row>
    <row r="561" spans="1:18" ht="15" customHeight="1" x14ac:dyDescent="0.2">
      <c r="A561" s="16">
        <v>560</v>
      </c>
      <c r="B561" s="16">
        <v>700</v>
      </c>
      <c r="C561" s="16" t="s">
        <v>14</v>
      </c>
      <c r="D561" s="31">
        <v>60</v>
      </c>
      <c r="E561" s="33">
        <v>99</v>
      </c>
      <c r="F561" s="16">
        <f>(D561+E561)/2</f>
        <v>79.5</v>
      </c>
      <c r="G561" s="16">
        <v>4.7</v>
      </c>
      <c r="H561" s="16" t="s">
        <v>3408</v>
      </c>
      <c r="I561" s="16" t="s">
        <v>2831</v>
      </c>
      <c r="J561" s="16" t="s">
        <v>2841</v>
      </c>
      <c r="K561" s="16" t="s">
        <v>56</v>
      </c>
      <c r="L561" s="16">
        <v>2003</v>
      </c>
      <c r="M561" s="16">
        <v>17</v>
      </c>
      <c r="N561" s="16" t="s">
        <v>21</v>
      </c>
      <c r="O561" s="16" t="s">
        <v>235</v>
      </c>
      <c r="P561" s="16" t="s">
        <v>91</v>
      </c>
      <c r="Q561" s="16" t="s">
        <v>80</v>
      </c>
      <c r="R561" s="16" t="s">
        <v>3144</v>
      </c>
    </row>
    <row r="562" spans="1:18" ht="15" customHeight="1" x14ac:dyDescent="0.2">
      <c r="A562" s="16">
        <v>561</v>
      </c>
      <c r="B562" s="16">
        <v>52</v>
      </c>
      <c r="C562" s="16" t="s">
        <v>308</v>
      </c>
      <c r="D562" s="31">
        <v>63</v>
      </c>
      <c r="E562" s="33">
        <v>99</v>
      </c>
      <c r="F562" s="16">
        <f>(D562+E562)/2</f>
        <v>81</v>
      </c>
      <c r="G562" s="16">
        <v>3.7</v>
      </c>
      <c r="H562" s="16" t="s">
        <v>3409</v>
      </c>
      <c r="I562" s="16" t="s">
        <v>2831</v>
      </c>
      <c r="J562" s="16" t="s">
        <v>2837</v>
      </c>
      <c r="K562" s="16" t="s">
        <v>30</v>
      </c>
      <c r="L562" s="16">
        <v>1925</v>
      </c>
      <c r="M562" s="16">
        <v>95</v>
      </c>
      <c r="N562" s="16" t="s">
        <v>65</v>
      </c>
      <c r="O562" s="16" t="s">
        <v>314</v>
      </c>
      <c r="P562" s="16" t="s">
        <v>185</v>
      </c>
      <c r="Q562" s="16" t="s">
        <v>113</v>
      </c>
      <c r="R562" s="16" t="s">
        <v>315</v>
      </c>
    </row>
    <row r="563" spans="1:18" ht="15" customHeight="1" x14ac:dyDescent="0.2">
      <c r="A563" s="16">
        <v>562</v>
      </c>
      <c r="B563" s="16">
        <v>508</v>
      </c>
      <c r="C563" s="16" t="s">
        <v>308</v>
      </c>
      <c r="D563" s="31">
        <v>63</v>
      </c>
      <c r="E563" s="33">
        <v>99</v>
      </c>
      <c r="F563" s="16">
        <f>(D563+E563)/2</f>
        <v>81</v>
      </c>
      <c r="G563" s="16">
        <v>3.7</v>
      </c>
      <c r="H563" s="16" t="s">
        <v>3409</v>
      </c>
      <c r="I563" s="16" t="s">
        <v>2864</v>
      </c>
      <c r="J563" s="16" t="s">
        <v>2837</v>
      </c>
      <c r="K563" s="16" t="s">
        <v>30</v>
      </c>
      <c r="L563" s="16">
        <v>1925</v>
      </c>
      <c r="M563" s="16">
        <v>95</v>
      </c>
      <c r="N563" s="16" t="s">
        <v>65</v>
      </c>
      <c r="O563" s="16" t="s">
        <v>314</v>
      </c>
      <c r="P563" s="16" t="s">
        <v>185</v>
      </c>
      <c r="Q563" s="16" t="s">
        <v>113</v>
      </c>
      <c r="R563" s="16" t="s">
        <v>315</v>
      </c>
    </row>
    <row r="564" spans="1:18" ht="15" customHeight="1" x14ac:dyDescent="0.2">
      <c r="A564" s="16">
        <v>563</v>
      </c>
      <c r="B564" s="16">
        <v>467</v>
      </c>
      <c r="C564" s="16" t="s">
        <v>1575</v>
      </c>
      <c r="D564" s="31">
        <v>43</v>
      </c>
      <c r="E564" s="33">
        <v>98</v>
      </c>
      <c r="F564" s="16">
        <f>(D564+E564)/2</f>
        <v>70.5</v>
      </c>
      <c r="G564" s="16">
        <v>2.4</v>
      </c>
      <c r="H564" s="16" t="s">
        <v>3410</v>
      </c>
      <c r="I564" s="16" t="s">
        <v>2914</v>
      </c>
      <c r="J564" s="16" t="s">
        <v>2826</v>
      </c>
      <c r="K564" s="16" t="s">
        <v>20</v>
      </c>
      <c r="L564" s="16">
        <v>2006</v>
      </c>
      <c r="M564" s="16">
        <v>14</v>
      </c>
      <c r="N564" s="16" t="s">
        <v>21</v>
      </c>
      <c r="O564" s="16" t="s">
        <v>124</v>
      </c>
      <c r="P564" s="16" t="s">
        <v>124</v>
      </c>
      <c r="Q564" s="16" t="s">
        <v>23</v>
      </c>
      <c r="R564" s="16" t="s">
        <v>3144</v>
      </c>
    </row>
    <row r="565" spans="1:18" ht="15" customHeight="1" x14ac:dyDescent="0.2">
      <c r="A565" s="16">
        <v>564</v>
      </c>
      <c r="B565" s="16">
        <v>696</v>
      </c>
      <c r="C565" s="16" t="s">
        <v>1575</v>
      </c>
      <c r="D565" s="31">
        <v>43</v>
      </c>
      <c r="E565" s="33">
        <v>98</v>
      </c>
      <c r="F565" s="16">
        <f>(D565+E565)/2</f>
        <v>70.5</v>
      </c>
      <c r="G565" s="16">
        <v>2.4</v>
      </c>
      <c r="H565" s="16" t="s">
        <v>3410</v>
      </c>
      <c r="I565" s="16" t="s">
        <v>2839</v>
      </c>
      <c r="J565" s="16" t="s">
        <v>2826</v>
      </c>
      <c r="K565" s="16" t="s">
        <v>20</v>
      </c>
      <c r="L565" s="16">
        <v>2006</v>
      </c>
      <c r="M565" s="16">
        <v>14</v>
      </c>
      <c r="N565" s="16" t="s">
        <v>21</v>
      </c>
      <c r="O565" s="16" t="s">
        <v>124</v>
      </c>
      <c r="P565" s="16" t="s">
        <v>124</v>
      </c>
      <c r="Q565" s="16" t="s">
        <v>23</v>
      </c>
      <c r="R565" s="16" t="s">
        <v>3144</v>
      </c>
    </row>
    <row r="566" spans="1:18" ht="15" customHeight="1" x14ac:dyDescent="0.2">
      <c r="A566" s="16">
        <v>565</v>
      </c>
      <c r="B566" s="16">
        <v>939</v>
      </c>
      <c r="C566" s="16" t="s">
        <v>1575</v>
      </c>
      <c r="D566" s="31">
        <v>43</v>
      </c>
      <c r="E566" s="33">
        <v>98</v>
      </c>
      <c r="F566" s="16">
        <f>(D566+E566)/2</f>
        <v>70.5</v>
      </c>
      <c r="G566" s="16">
        <v>2.4</v>
      </c>
      <c r="H566" s="16" t="s">
        <v>3410</v>
      </c>
      <c r="I566" s="16" t="s">
        <v>2946</v>
      </c>
      <c r="J566" s="16" t="s">
        <v>2826</v>
      </c>
      <c r="K566" s="16" t="s">
        <v>20</v>
      </c>
      <c r="L566" s="16">
        <v>2006</v>
      </c>
      <c r="M566" s="16">
        <v>14</v>
      </c>
      <c r="N566" s="16" t="s">
        <v>21</v>
      </c>
      <c r="O566" s="16" t="s">
        <v>124</v>
      </c>
      <c r="P566" s="16" t="s">
        <v>124</v>
      </c>
      <c r="Q566" s="16" t="s">
        <v>23</v>
      </c>
      <c r="R566" s="16" t="s">
        <v>3144</v>
      </c>
    </row>
    <row r="567" spans="1:18" ht="15" customHeight="1" x14ac:dyDescent="0.2">
      <c r="A567" s="16">
        <v>566</v>
      </c>
      <c r="B567" s="16">
        <v>734</v>
      </c>
      <c r="C567" s="16" t="s">
        <v>2146</v>
      </c>
      <c r="D567" s="31">
        <v>50</v>
      </c>
      <c r="E567" s="33">
        <v>98</v>
      </c>
      <c r="F567" s="16">
        <f>(D567+E567)/2</f>
        <v>74</v>
      </c>
      <c r="G567" s="16">
        <v>3.2</v>
      </c>
      <c r="H567" s="16" t="s">
        <v>3193</v>
      </c>
      <c r="I567" s="16" t="s">
        <v>2944</v>
      </c>
      <c r="J567" s="16" t="s">
        <v>2839</v>
      </c>
      <c r="K567" s="16" t="s">
        <v>263</v>
      </c>
      <c r="L567" s="16">
        <v>-1</v>
      </c>
      <c r="M567" s="16" t="s">
        <v>3144</v>
      </c>
      <c r="N567" s="16" t="s">
        <v>21</v>
      </c>
      <c r="O567" s="16" t="s">
        <v>320</v>
      </c>
      <c r="P567" s="16" t="s">
        <v>40</v>
      </c>
      <c r="Q567" s="16" t="s">
        <v>411</v>
      </c>
      <c r="R567" s="16" t="s">
        <v>3144</v>
      </c>
    </row>
    <row r="568" spans="1:18" ht="15" customHeight="1" x14ac:dyDescent="0.2">
      <c r="A568" s="16">
        <v>567</v>
      </c>
      <c r="B568" s="16">
        <v>557</v>
      </c>
      <c r="C568" s="16" t="s">
        <v>14</v>
      </c>
      <c r="D568" s="31">
        <v>55</v>
      </c>
      <c r="E568" s="33">
        <v>98</v>
      </c>
      <c r="F568" s="16">
        <f>(D568+E568)/2</f>
        <v>76.5</v>
      </c>
      <c r="G568" s="16">
        <v>2.8</v>
      </c>
      <c r="H568" s="16" t="s">
        <v>3411</v>
      </c>
      <c r="I568" s="16" t="s">
        <v>2826</v>
      </c>
      <c r="J568" s="16" t="s">
        <v>2828</v>
      </c>
      <c r="K568" s="16" t="s">
        <v>46</v>
      </c>
      <c r="L568" s="16">
        <v>1976</v>
      </c>
      <c r="M568" s="16">
        <v>44</v>
      </c>
      <c r="N568" s="16" t="s">
        <v>65</v>
      </c>
      <c r="O568" s="16" t="s">
        <v>428</v>
      </c>
      <c r="P568" s="16" t="s">
        <v>40</v>
      </c>
      <c r="Q568" s="16" t="s">
        <v>67</v>
      </c>
      <c r="R568" s="16" t="s">
        <v>3144</v>
      </c>
    </row>
    <row r="569" spans="1:18" ht="15" customHeight="1" x14ac:dyDescent="0.2">
      <c r="A569" s="16">
        <v>568</v>
      </c>
      <c r="B569" s="16">
        <v>601</v>
      </c>
      <c r="C569" s="16" t="s">
        <v>1959</v>
      </c>
      <c r="D569" s="31">
        <v>49</v>
      </c>
      <c r="E569" s="33">
        <v>97</v>
      </c>
      <c r="F569" s="16">
        <f>(D569+E569)/2</f>
        <v>73</v>
      </c>
      <c r="G569" s="16">
        <v>4</v>
      </c>
      <c r="H569" s="16" t="s">
        <v>3240</v>
      </c>
      <c r="I569" s="16" t="s">
        <v>2946</v>
      </c>
      <c r="J569" s="16" t="s">
        <v>2826</v>
      </c>
      <c r="K569" s="16" t="s">
        <v>30</v>
      </c>
      <c r="L569" s="16">
        <v>1939</v>
      </c>
      <c r="M569" s="16">
        <v>81</v>
      </c>
      <c r="N569" s="16" t="s">
        <v>65</v>
      </c>
      <c r="O569" s="16" t="s">
        <v>235</v>
      </c>
      <c r="P569" s="16" t="s">
        <v>91</v>
      </c>
      <c r="Q569" s="16" t="s">
        <v>58</v>
      </c>
      <c r="R569" s="16" t="s">
        <v>3144</v>
      </c>
    </row>
    <row r="570" spans="1:18" ht="15" customHeight="1" x14ac:dyDescent="0.2">
      <c r="A570" s="16">
        <v>569</v>
      </c>
      <c r="B570" s="16">
        <v>454</v>
      </c>
      <c r="C570" s="16" t="s">
        <v>1541</v>
      </c>
      <c r="D570" s="31">
        <v>49</v>
      </c>
      <c r="E570" s="33">
        <v>97</v>
      </c>
      <c r="F570" s="16">
        <f>(D570+E570)/2</f>
        <v>73</v>
      </c>
      <c r="G570" s="16">
        <v>2.9</v>
      </c>
      <c r="H570" s="16" t="s">
        <v>3412</v>
      </c>
      <c r="I570" s="16" t="s">
        <v>2914</v>
      </c>
      <c r="J570" s="16" t="s">
        <v>2826</v>
      </c>
      <c r="K570" s="16" t="s">
        <v>64</v>
      </c>
      <c r="L570" s="16">
        <v>2012</v>
      </c>
      <c r="M570" s="16">
        <v>8</v>
      </c>
      <c r="N570" s="16" t="s">
        <v>131</v>
      </c>
      <c r="O570" s="16" t="s">
        <v>124</v>
      </c>
      <c r="P570" s="16" t="s">
        <v>124</v>
      </c>
      <c r="Q570" s="16" t="s">
        <v>58</v>
      </c>
      <c r="R570" s="16" t="s">
        <v>1545</v>
      </c>
    </row>
    <row r="571" spans="1:18" ht="15" customHeight="1" x14ac:dyDescent="0.2">
      <c r="A571" s="16">
        <v>570</v>
      </c>
      <c r="B571" s="16">
        <v>679</v>
      </c>
      <c r="C571" s="16" t="s">
        <v>1541</v>
      </c>
      <c r="D571" s="31">
        <v>49</v>
      </c>
      <c r="E571" s="33">
        <v>97</v>
      </c>
      <c r="F571" s="16">
        <f>(D571+E571)/2</f>
        <v>73</v>
      </c>
      <c r="G571" s="16">
        <v>2.9</v>
      </c>
      <c r="H571" s="16" t="s">
        <v>3412</v>
      </c>
      <c r="I571" s="16" t="s">
        <v>3144</v>
      </c>
      <c r="J571" s="16" t="s">
        <v>2826</v>
      </c>
      <c r="K571" s="16" t="s">
        <v>64</v>
      </c>
      <c r="L571" s="16">
        <v>2012</v>
      </c>
      <c r="M571" s="16">
        <v>8</v>
      </c>
      <c r="N571" s="16" t="s">
        <v>131</v>
      </c>
      <c r="O571" s="16" t="s">
        <v>124</v>
      </c>
      <c r="P571" s="16" t="s">
        <v>124</v>
      </c>
      <c r="Q571" s="16" t="s">
        <v>58</v>
      </c>
      <c r="R571" s="16" t="s">
        <v>1545</v>
      </c>
    </row>
    <row r="572" spans="1:18" ht="15" customHeight="1" x14ac:dyDescent="0.2">
      <c r="A572" s="16">
        <v>571</v>
      </c>
      <c r="B572" s="16">
        <v>920</v>
      </c>
      <c r="C572" s="16" t="s">
        <v>1541</v>
      </c>
      <c r="D572" s="31">
        <v>49</v>
      </c>
      <c r="E572" s="33">
        <v>97</v>
      </c>
      <c r="F572" s="16">
        <f>(D572+E572)/2</f>
        <v>73</v>
      </c>
      <c r="G572" s="16">
        <v>2.9</v>
      </c>
      <c r="H572" s="16" t="s">
        <v>3412</v>
      </c>
      <c r="I572" s="16" t="s">
        <v>2839</v>
      </c>
      <c r="J572" s="16" t="s">
        <v>2826</v>
      </c>
      <c r="K572" s="16" t="s">
        <v>64</v>
      </c>
      <c r="L572" s="16">
        <v>2012</v>
      </c>
      <c r="M572" s="16">
        <v>8</v>
      </c>
      <c r="N572" s="16" t="s">
        <v>131</v>
      </c>
      <c r="O572" s="16" t="s">
        <v>124</v>
      </c>
      <c r="P572" s="16" t="s">
        <v>124</v>
      </c>
      <c r="Q572" s="16" t="s">
        <v>58</v>
      </c>
      <c r="R572" s="16" t="s">
        <v>1545</v>
      </c>
    </row>
    <row r="573" spans="1:18" ht="15" customHeight="1" x14ac:dyDescent="0.2">
      <c r="A573" s="16">
        <v>572</v>
      </c>
      <c r="B573" s="16">
        <v>295</v>
      </c>
      <c r="C573" s="16" t="s">
        <v>1197</v>
      </c>
      <c r="D573" s="31">
        <v>55</v>
      </c>
      <c r="E573" s="33">
        <v>97</v>
      </c>
      <c r="F573" s="16">
        <f>(D573+E573)/2</f>
        <v>76</v>
      </c>
      <c r="G573" s="16">
        <v>4.2</v>
      </c>
      <c r="H573" s="16" t="s">
        <v>3413</v>
      </c>
      <c r="I573" s="16" t="s">
        <v>2828</v>
      </c>
      <c r="J573" s="16" t="s">
        <v>2837</v>
      </c>
      <c r="K573" s="16" t="s">
        <v>64</v>
      </c>
      <c r="L573" s="16">
        <v>1992</v>
      </c>
      <c r="M573" s="16">
        <v>28</v>
      </c>
      <c r="N573" s="16" t="s">
        <v>21</v>
      </c>
      <c r="O573" s="16" t="s">
        <v>79</v>
      </c>
      <c r="P573" s="16" t="s">
        <v>40</v>
      </c>
      <c r="Q573" s="16" t="s">
        <v>58</v>
      </c>
      <c r="R573" s="16" t="s">
        <v>1201</v>
      </c>
    </row>
    <row r="574" spans="1:18" ht="15" customHeight="1" x14ac:dyDescent="0.2">
      <c r="A574" s="16">
        <v>573</v>
      </c>
      <c r="B574" s="16">
        <v>3</v>
      </c>
      <c r="C574" s="16" t="s">
        <v>14</v>
      </c>
      <c r="D574" s="31">
        <v>56</v>
      </c>
      <c r="E574" s="33">
        <v>97</v>
      </c>
      <c r="F574" s="16">
        <f>(D574+E574)/2</f>
        <v>76.5</v>
      </c>
      <c r="G574" s="16">
        <v>3.8</v>
      </c>
      <c r="H574" s="16" t="s">
        <v>3262</v>
      </c>
      <c r="I574" s="16" t="s">
        <v>2850</v>
      </c>
      <c r="J574" s="16" t="s">
        <v>2934</v>
      </c>
      <c r="K574" s="16" t="s">
        <v>46</v>
      </c>
      <c r="L574" s="16">
        <v>1965</v>
      </c>
      <c r="M574" s="16">
        <v>55</v>
      </c>
      <c r="N574" s="16" t="s">
        <v>47</v>
      </c>
      <c r="O574" s="16" t="s">
        <v>48</v>
      </c>
      <c r="P574" s="16" t="s">
        <v>49</v>
      </c>
      <c r="Q574" s="16" t="s">
        <v>50</v>
      </c>
      <c r="R574" s="16" t="s">
        <v>51</v>
      </c>
    </row>
    <row r="575" spans="1:18" ht="15" customHeight="1" x14ac:dyDescent="0.2">
      <c r="A575" s="16">
        <v>574</v>
      </c>
      <c r="B575" s="16">
        <v>31</v>
      </c>
      <c r="C575" s="16" t="s">
        <v>14</v>
      </c>
      <c r="D575" s="31">
        <v>56</v>
      </c>
      <c r="E575" s="33">
        <v>97</v>
      </c>
      <c r="F575" s="16">
        <f>(D575+E575)/2</f>
        <v>76.5</v>
      </c>
      <c r="G575" s="16">
        <v>3.8</v>
      </c>
      <c r="H575" s="16" t="s">
        <v>3262</v>
      </c>
      <c r="I575" s="16" t="s">
        <v>2841</v>
      </c>
      <c r="J575" s="16" t="s">
        <v>2934</v>
      </c>
      <c r="K575" s="16" t="s">
        <v>46</v>
      </c>
      <c r="L575" s="16">
        <v>1965</v>
      </c>
      <c r="M575" s="16">
        <v>55</v>
      </c>
      <c r="N575" s="16" t="s">
        <v>47</v>
      </c>
      <c r="O575" s="16" t="s">
        <v>48</v>
      </c>
      <c r="P575" s="16" t="s">
        <v>49</v>
      </c>
      <c r="Q575" s="16" t="s">
        <v>50</v>
      </c>
      <c r="R575" s="16" t="s">
        <v>51</v>
      </c>
    </row>
    <row r="576" spans="1:18" ht="15" customHeight="1" x14ac:dyDescent="0.2">
      <c r="A576" s="16">
        <v>575</v>
      </c>
      <c r="B576" s="16">
        <v>387</v>
      </c>
      <c r="C576" s="16" t="s">
        <v>1398</v>
      </c>
      <c r="D576" s="31">
        <v>56</v>
      </c>
      <c r="E576" s="33">
        <v>97</v>
      </c>
      <c r="F576" s="16">
        <f>(D576+E576)/2</f>
        <v>76.5</v>
      </c>
      <c r="G576" s="16">
        <v>3.8</v>
      </c>
      <c r="H576" s="16" t="s">
        <v>3262</v>
      </c>
      <c r="I576" s="16" t="s">
        <v>2828</v>
      </c>
      <c r="J576" s="16" t="s">
        <v>2934</v>
      </c>
      <c r="K576" s="16" t="s">
        <v>46</v>
      </c>
      <c r="L576" s="16">
        <v>1965</v>
      </c>
      <c r="M576" s="16">
        <v>55</v>
      </c>
      <c r="N576" s="16" t="s">
        <v>47</v>
      </c>
      <c r="O576" s="16" t="s">
        <v>48</v>
      </c>
      <c r="P576" s="16" t="s">
        <v>49</v>
      </c>
      <c r="Q576" s="16" t="s">
        <v>50</v>
      </c>
      <c r="R576" s="16" t="s">
        <v>51</v>
      </c>
    </row>
    <row r="577" spans="1:18" ht="15" customHeight="1" x14ac:dyDescent="0.2">
      <c r="A577" s="16">
        <v>576</v>
      </c>
      <c r="B577" s="16">
        <v>544</v>
      </c>
      <c r="C577" s="16" t="s">
        <v>1398</v>
      </c>
      <c r="D577" s="31">
        <v>56</v>
      </c>
      <c r="E577" s="33">
        <v>97</v>
      </c>
      <c r="F577" s="16">
        <f>(D577+E577)/2</f>
        <v>76.5</v>
      </c>
      <c r="G577" s="16">
        <v>3.8</v>
      </c>
      <c r="H577" s="16" t="s">
        <v>3262</v>
      </c>
      <c r="I577" s="16" t="s">
        <v>2861</v>
      </c>
      <c r="J577" s="16" t="s">
        <v>2934</v>
      </c>
      <c r="K577" s="16" t="s">
        <v>46</v>
      </c>
      <c r="L577" s="16">
        <v>1965</v>
      </c>
      <c r="M577" s="16">
        <v>55</v>
      </c>
      <c r="N577" s="16" t="s">
        <v>47</v>
      </c>
      <c r="O577" s="16" t="s">
        <v>48</v>
      </c>
      <c r="P577" s="16" t="s">
        <v>49</v>
      </c>
      <c r="Q577" s="16" t="s">
        <v>50</v>
      </c>
      <c r="R577" s="16" t="s">
        <v>51</v>
      </c>
    </row>
    <row r="578" spans="1:18" ht="15" customHeight="1" x14ac:dyDescent="0.2">
      <c r="A578" s="16">
        <v>577</v>
      </c>
      <c r="B578" s="16">
        <v>469</v>
      </c>
      <c r="C578" s="16" t="s">
        <v>1583</v>
      </c>
      <c r="D578" s="31">
        <v>44</v>
      </c>
      <c r="E578" s="33">
        <v>96</v>
      </c>
      <c r="F578" s="16">
        <f>(D578+E578)/2</f>
        <v>70</v>
      </c>
      <c r="G578" s="16">
        <v>2.9</v>
      </c>
      <c r="H578" s="16" t="s">
        <v>3380</v>
      </c>
      <c r="I578" s="16" t="s">
        <v>2853</v>
      </c>
      <c r="J578" s="16" t="s">
        <v>2914</v>
      </c>
      <c r="K578" s="16" t="s">
        <v>46</v>
      </c>
      <c r="L578" s="16">
        <v>2015</v>
      </c>
      <c r="M578" s="16">
        <v>5</v>
      </c>
      <c r="N578" s="16" t="s">
        <v>21</v>
      </c>
      <c r="O578" s="16" t="s">
        <v>124</v>
      </c>
      <c r="P578" s="16" t="s">
        <v>124</v>
      </c>
      <c r="Q578" s="16" t="s">
        <v>58</v>
      </c>
      <c r="R578" s="16" t="s">
        <v>3144</v>
      </c>
    </row>
    <row r="579" spans="1:18" ht="15" customHeight="1" x14ac:dyDescent="0.2">
      <c r="A579" s="16">
        <v>578</v>
      </c>
      <c r="B579" s="16">
        <v>697</v>
      </c>
      <c r="C579" s="16" t="s">
        <v>1583</v>
      </c>
      <c r="D579" s="31">
        <v>44</v>
      </c>
      <c r="E579" s="33">
        <v>96</v>
      </c>
      <c r="F579" s="16">
        <f>(D579+E579)/2</f>
        <v>70</v>
      </c>
      <c r="G579" s="16">
        <v>2.9</v>
      </c>
      <c r="H579" s="16" t="s">
        <v>3380</v>
      </c>
      <c r="I579" s="16" t="s">
        <v>2839</v>
      </c>
      <c r="J579" s="16" t="s">
        <v>2914</v>
      </c>
      <c r="K579" s="16" t="s">
        <v>46</v>
      </c>
      <c r="L579" s="16">
        <v>2015</v>
      </c>
      <c r="M579" s="16">
        <v>5</v>
      </c>
      <c r="N579" s="16" t="s">
        <v>21</v>
      </c>
      <c r="O579" s="16" t="s">
        <v>124</v>
      </c>
      <c r="P579" s="16" t="s">
        <v>124</v>
      </c>
      <c r="Q579" s="16" t="s">
        <v>58</v>
      </c>
      <c r="R579" s="16" t="s">
        <v>3144</v>
      </c>
    </row>
    <row r="580" spans="1:18" ht="15" customHeight="1" x14ac:dyDescent="0.2">
      <c r="A580" s="16">
        <v>579</v>
      </c>
      <c r="B580" s="16">
        <v>942</v>
      </c>
      <c r="C580" s="16" t="s">
        <v>1583</v>
      </c>
      <c r="D580" s="31">
        <v>44</v>
      </c>
      <c r="E580" s="33">
        <v>96</v>
      </c>
      <c r="F580" s="16">
        <f>(D580+E580)/2</f>
        <v>70</v>
      </c>
      <c r="G580" s="16">
        <v>2.9</v>
      </c>
      <c r="H580" s="16" t="s">
        <v>3380</v>
      </c>
      <c r="I580" s="16" t="s">
        <v>2826</v>
      </c>
      <c r="J580" s="16" t="s">
        <v>2914</v>
      </c>
      <c r="K580" s="16" t="s">
        <v>46</v>
      </c>
      <c r="L580" s="16">
        <v>2015</v>
      </c>
      <c r="M580" s="16">
        <v>5</v>
      </c>
      <c r="N580" s="16" t="s">
        <v>21</v>
      </c>
      <c r="O580" s="16" t="s">
        <v>124</v>
      </c>
      <c r="P580" s="16" t="s">
        <v>124</v>
      </c>
      <c r="Q580" s="16" t="s">
        <v>58</v>
      </c>
      <c r="R580" s="16" t="s">
        <v>3144</v>
      </c>
    </row>
    <row r="581" spans="1:18" ht="15" customHeight="1" x14ac:dyDescent="0.2">
      <c r="A581" s="16">
        <v>580</v>
      </c>
      <c r="B581" s="16">
        <v>538</v>
      </c>
      <c r="C581" s="16" t="s">
        <v>1821</v>
      </c>
      <c r="D581" s="31">
        <v>53</v>
      </c>
      <c r="E581" s="33">
        <v>96</v>
      </c>
      <c r="F581" s="16">
        <f>(D581+E581)/2</f>
        <v>74.5</v>
      </c>
      <c r="G581" s="16">
        <v>3.8</v>
      </c>
      <c r="H581" s="16" t="s">
        <v>3414</v>
      </c>
      <c r="I581" s="16" t="s">
        <v>2826</v>
      </c>
      <c r="J581" s="16" t="s">
        <v>2828</v>
      </c>
      <c r="K581" s="16" t="s">
        <v>46</v>
      </c>
      <c r="L581" s="16">
        <v>2002</v>
      </c>
      <c r="M581" s="16">
        <v>18</v>
      </c>
      <c r="N581" s="16" t="s">
        <v>21</v>
      </c>
      <c r="O581" s="16" t="s">
        <v>769</v>
      </c>
      <c r="P581" s="16" t="s">
        <v>770</v>
      </c>
      <c r="Q581" s="16" t="s">
        <v>34</v>
      </c>
      <c r="R581" s="16" t="s">
        <v>1110</v>
      </c>
    </row>
    <row r="582" spans="1:18" ht="15" customHeight="1" x14ac:dyDescent="0.2">
      <c r="A582" s="16">
        <v>581</v>
      </c>
      <c r="B582" s="16">
        <v>810</v>
      </c>
      <c r="C582" s="16" t="s">
        <v>1821</v>
      </c>
      <c r="D582" s="31">
        <v>53</v>
      </c>
      <c r="E582" s="33">
        <v>96</v>
      </c>
      <c r="F582" s="16">
        <f>(D582+E582)/2</f>
        <v>74.5</v>
      </c>
      <c r="G582" s="16">
        <v>3.8</v>
      </c>
      <c r="H582" s="16" t="s">
        <v>3414</v>
      </c>
      <c r="I582" s="16" t="s">
        <v>2828</v>
      </c>
      <c r="J582" s="16" t="s">
        <v>2828</v>
      </c>
      <c r="K582" s="16" t="s">
        <v>46</v>
      </c>
      <c r="L582" s="16">
        <v>2002</v>
      </c>
      <c r="M582" s="16">
        <v>18</v>
      </c>
      <c r="N582" s="16" t="s">
        <v>21</v>
      </c>
      <c r="O582" s="16" t="s">
        <v>769</v>
      </c>
      <c r="P582" s="16" t="s">
        <v>770</v>
      </c>
      <c r="Q582" s="16" t="s">
        <v>34</v>
      </c>
      <c r="R582" s="16" t="s">
        <v>1110</v>
      </c>
    </row>
    <row r="583" spans="1:18" ht="15" customHeight="1" x14ac:dyDescent="0.2">
      <c r="A583" s="16">
        <v>582</v>
      </c>
      <c r="B583" s="16">
        <v>539</v>
      </c>
      <c r="C583" s="16" t="s">
        <v>1824</v>
      </c>
      <c r="D583" s="31">
        <v>65</v>
      </c>
      <c r="E583" s="33">
        <v>96</v>
      </c>
      <c r="F583" s="16">
        <f>(D583+E583)/2</f>
        <v>80.5</v>
      </c>
      <c r="G583" s="16">
        <v>3.1</v>
      </c>
      <c r="H583" s="16" t="s">
        <v>3241</v>
      </c>
      <c r="I583" s="16" t="s">
        <v>2864</v>
      </c>
      <c r="J583" s="16" t="s">
        <v>2914</v>
      </c>
      <c r="K583" s="16" t="s">
        <v>104</v>
      </c>
      <c r="L583" s="16">
        <v>1875</v>
      </c>
      <c r="M583" s="16">
        <v>145</v>
      </c>
      <c r="N583" s="16" t="s">
        <v>21</v>
      </c>
      <c r="O583" s="16" t="s">
        <v>273</v>
      </c>
      <c r="P583" s="16" t="s">
        <v>185</v>
      </c>
      <c r="Q583" s="16" t="s">
        <v>113</v>
      </c>
      <c r="R583" s="16" t="s">
        <v>3144</v>
      </c>
    </row>
    <row r="584" spans="1:18" ht="15" customHeight="1" x14ac:dyDescent="0.2">
      <c r="A584" s="16">
        <v>583</v>
      </c>
      <c r="B584" s="16">
        <v>812</v>
      </c>
      <c r="C584" s="16" t="s">
        <v>1824</v>
      </c>
      <c r="D584" s="31">
        <v>65</v>
      </c>
      <c r="E584" s="33">
        <v>96</v>
      </c>
      <c r="F584" s="16">
        <f>(D584+E584)/2</f>
        <v>80.5</v>
      </c>
      <c r="G584" s="16">
        <v>3.1</v>
      </c>
      <c r="H584" s="16" t="s">
        <v>3241</v>
      </c>
      <c r="I584" s="16" t="s">
        <v>2828</v>
      </c>
      <c r="J584" s="16" t="s">
        <v>2914</v>
      </c>
      <c r="K584" s="16" t="s">
        <v>104</v>
      </c>
      <c r="L584" s="16">
        <v>1875</v>
      </c>
      <c r="M584" s="16">
        <v>145</v>
      </c>
      <c r="N584" s="16" t="s">
        <v>21</v>
      </c>
      <c r="O584" s="16" t="s">
        <v>273</v>
      </c>
      <c r="P584" s="16" t="s">
        <v>185</v>
      </c>
      <c r="Q584" s="16" t="s">
        <v>113</v>
      </c>
      <c r="R584" s="16" t="s">
        <v>3144</v>
      </c>
    </row>
    <row r="585" spans="1:18" ht="15" customHeight="1" x14ac:dyDescent="0.2">
      <c r="A585" s="16">
        <v>584</v>
      </c>
      <c r="B585" s="16">
        <v>56</v>
      </c>
      <c r="C585" s="16" t="s">
        <v>279</v>
      </c>
      <c r="D585" s="31">
        <v>41</v>
      </c>
      <c r="E585" s="33">
        <v>95</v>
      </c>
      <c r="F585" s="16">
        <f>(D585+E585)/2</f>
        <v>68</v>
      </c>
      <c r="G585" s="16">
        <v>4.5999999999999996</v>
      </c>
      <c r="H585" s="16" t="s">
        <v>3415</v>
      </c>
      <c r="I585" s="16" t="s">
        <v>2837</v>
      </c>
      <c r="J585" s="16" t="s">
        <v>2946</v>
      </c>
      <c r="K585" s="16" t="s">
        <v>46</v>
      </c>
      <c r="L585" s="16">
        <v>2002</v>
      </c>
      <c r="M585" s="16">
        <v>18</v>
      </c>
      <c r="N585" s="16" t="s">
        <v>21</v>
      </c>
      <c r="O585" s="16" t="s">
        <v>22</v>
      </c>
      <c r="P585" s="16" t="s">
        <v>22</v>
      </c>
      <c r="Q585" s="16" t="s">
        <v>41</v>
      </c>
      <c r="R585" s="16" t="s">
        <v>3144</v>
      </c>
    </row>
    <row r="586" spans="1:18" ht="15" customHeight="1" x14ac:dyDescent="0.2">
      <c r="A586" s="16">
        <v>585</v>
      </c>
      <c r="B586" s="16">
        <v>202</v>
      </c>
      <c r="C586" s="16" t="s">
        <v>247</v>
      </c>
      <c r="D586" s="31">
        <v>48</v>
      </c>
      <c r="E586" s="33">
        <v>95</v>
      </c>
      <c r="F586" s="16">
        <f>(D586+E586)/2</f>
        <v>71.5</v>
      </c>
      <c r="G586" s="16">
        <v>4.2</v>
      </c>
      <c r="H586" s="16" t="s">
        <v>3416</v>
      </c>
      <c r="I586" s="16" t="s">
        <v>2826</v>
      </c>
      <c r="J586" s="16" t="s">
        <v>2859</v>
      </c>
      <c r="K586" s="16" t="s">
        <v>56</v>
      </c>
      <c r="L586" s="16">
        <v>2006</v>
      </c>
      <c r="M586" s="16">
        <v>14</v>
      </c>
      <c r="N586" s="16" t="s">
        <v>65</v>
      </c>
      <c r="O586" s="16" t="s">
        <v>57</v>
      </c>
      <c r="P586" s="16" t="s">
        <v>40</v>
      </c>
      <c r="Q586" s="16" t="s">
        <v>80</v>
      </c>
      <c r="R586" s="16" t="s">
        <v>908</v>
      </c>
    </row>
    <row r="587" spans="1:18" ht="15" customHeight="1" x14ac:dyDescent="0.2">
      <c r="A587" s="16">
        <v>586</v>
      </c>
      <c r="B587" s="16">
        <v>319</v>
      </c>
      <c r="C587" s="16" t="s">
        <v>247</v>
      </c>
      <c r="D587" s="31">
        <v>48</v>
      </c>
      <c r="E587" s="33">
        <v>95</v>
      </c>
      <c r="F587" s="16">
        <f>(D587+E587)/2</f>
        <v>71.5</v>
      </c>
      <c r="G587" s="16">
        <v>4.2</v>
      </c>
      <c r="H587" s="16" t="s">
        <v>3416</v>
      </c>
      <c r="I587" s="16" t="s">
        <v>2826</v>
      </c>
      <c r="J587" s="16" t="s">
        <v>2859</v>
      </c>
      <c r="K587" s="16" t="s">
        <v>56</v>
      </c>
      <c r="L587" s="16">
        <v>2006</v>
      </c>
      <c r="M587" s="16">
        <v>14</v>
      </c>
      <c r="N587" s="16" t="s">
        <v>65</v>
      </c>
      <c r="O587" s="16" t="s">
        <v>57</v>
      </c>
      <c r="P587" s="16" t="s">
        <v>40</v>
      </c>
      <c r="Q587" s="16" t="s">
        <v>80</v>
      </c>
      <c r="R587" s="16" t="s">
        <v>908</v>
      </c>
    </row>
    <row r="588" spans="1:18" ht="15" customHeight="1" x14ac:dyDescent="0.2">
      <c r="A588" s="16">
        <v>587</v>
      </c>
      <c r="B588" s="16">
        <v>59</v>
      </c>
      <c r="C588" s="16" t="s">
        <v>14</v>
      </c>
      <c r="D588" s="31">
        <v>56</v>
      </c>
      <c r="E588" s="33">
        <v>95</v>
      </c>
      <c r="F588" s="16">
        <f>(D588+E588)/2</f>
        <v>75.5</v>
      </c>
      <c r="G588" s="16">
        <v>3.5</v>
      </c>
      <c r="H588" s="16" t="s">
        <v>3204</v>
      </c>
      <c r="I588" s="16" t="s">
        <v>2826</v>
      </c>
      <c r="J588" s="16" t="s">
        <v>3108</v>
      </c>
      <c r="K588" s="16" t="s">
        <v>104</v>
      </c>
      <c r="L588" s="16">
        <v>1870</v>
      </c>
      <c r="M588" s="16">
        <v>150</v>
      </c>
      <c r="N588" s="16" t="s">
        <v>65</v>
      </c>
      <c r="O588" s="16" t="s">
        <v>124</v>
      </c>
      <c r="P588" s="16" t="s">
        <v>124</v>
      </c>
      <c r="Q588" s="16" t="s">
        <v>67</v>
      </c>
      <c r="R588" s="16" t="s">
        <v>3144</v>
      </c>
    </row>
    <row r="589" spans="1:18" ht="15" customHeight="1" x14ac:dyDescent="0.2">
      <c r="A589" s="16">
        <v>588</v>
      </c>
      <c r="B589" s="16">
        <v>540</v>
      </c>
      <c r="C589" s="16" t="s">
        <v>14</v>
      </c>
      <c r="D589" s="31">
        <v>56</v>
      </c>
      <c r="E589" s="33">
        <v>95</v>
      </c>
      <c r="F589" s="16">
        <f>(D589+E589)/2</f>
        <v>75.5</v>
      </c>
      <c r="G589" s="16">
        <v>3.5</v>
      </c>
      <c r="H589" s="16" t="s">
        <v>3204</v>
      </c>
      <c r="I589" s="16" t="s">
        <v>2914</v>
      </c>
      <c r="J589" s="16" t="s">
        <v>3108</v>
      </c>
      <c r="K589" s="16" t="s">
        <v>104</v>
      </c>
      <c r="L589" s="16">
        <v>1870</v>
      </c>
      <c r="M589" s="16">
        <v>150</v>
      </c>
      <c r="N589" s="16" t="s">
        <v>65</v>
      </c>
      <c r="O589" s="16" t="s">
        <v>124</v>
      </c>
      <c r="P589" s="16" t="s">
        <v>124</v>
      </c>
      <c r="Q589" s="16" t="s">
        <v>67</v>
      </c>
      <c r="R589" s="16" t="s">
        <v>3144</v>
      </c>
    </row>
    <row r="590" spans="1:18" ht="15" customHeight="1" x14ac:dyDescent="0.2">
      <c r="A590" s="16">
        <v>589</v>
      </c>
      <c r="B590" s="16">
        <v>619</v>
      </c>
      <c r="C590" s="16" t="s">
        <v>14</v>
      </c>
      <c r="D590" s="31">
        <v>56</v>
      </c>
      <c r="E590" s="33">
        <v>95</v>
      </c>
      <c r="F590" s="16">
        <f>(D590+E590)/2</f>
        <v>75.5</v>
      </c>
      <c r="G590" s="16">
        <v>4.2</v>
      </c>
      <c r="H590" s="16" t="s">
        <v>3417</v>
      </c>
      <c r="I590" s="16" t="s">
        <v>3144</v>
      </c>
      <c r="J590" s="16" t="s">
        <v>2828</v>
      </c>
      <c r="K590" s="16" t="s">
        <v>56</v>
      </c>
      <c r="L590" s="16">
        <v>2012</v>
      </c>
      <c r="M590" s="16">
        <v>8</v>
      </c>
      <c r="N590" s="16" t="s">
        <v>21</v>
      </c>
      <c r="O590" s="16" t="s">
        <v>580</v>
      </c>
      <c r="P590" s="16" t="s">
        <v>581</v>
      </c>
      <c r="Q590" s="16" t="s">
        <v>58</v>
      </c>
      <c r="R590" s="16" t="s">
        <v>1980</v>
      </c>
    </row>
    <row r="591" spans="1:18" ht="15" customHeight="1" x14ac:dyDescent="0.2">
      <c r="A591" s="16">
        <v>590</v>
      </c>
      <c r="B591" s="16">
        <v>838</v>
      </c>
      <c r="C591" s="16" t="s">
        <v>14</v>
      </c>
      <c r="D591" s="31">
        <v>56</v>
      </c>
      <c r="E591" s="33">
        <v>95</v>
      </c>
      <c r="F591" s="16">
        <f>(D591+E591)/2</f>
        <v>75.5</v>
      </c>
      <c r="G591" s="16">
        <v>4.2</v>
      </c>
      <c r="H591" s="16" t="s">
        <v>3417</v>
      </c>
      <c r="I591" s="16" t="s">
        <v>2864</v>
      </c>
      <c r="J591" s="16" t="s">
        <v>2828</v>
      </c>
      <c r="K591" s="16" t="s">
        <v>56</v>
      </c>
      <c r="L591" s="16">
        <v>2012</v>
      </c>
      <c r="M591" s="16">
        <v>8</v>
      </c>
      <c r="N591" s="16" t="s">
        <v>21</v>
      </c>
      <c r="O591" s="16" t="s">
        <v>580</v>
      </c>
      <c r="P591" s="16" t="s">
        <v>581</v>
      </c>
      <c r="Q591" s="16" t="s">
        <v>58</v>
      </c>
      <c r="R591" s="16" t="s">
        <v>1980</v>
      </c>
    </row>
    <row r="592" spans="1:18" ht="15" customHeight="1" x14ac:dyDescent="0.2">
      <c r="A592" s="16">
        <v>591</v>
      </c>
      <c r="B592" s="16">
        <v>226</v>
      </c>
      <c r="C592" s="16" t="s">
        <v>247</v>
      </c>
      <c r="D592" s="31">
        <v>48</v>
      </c>
      <c r="E592" s="33">
        <v>93</v>
      </c>
      <c r="F592" s="16">
        <f>(D592+E592)/2</f>
        <v>70.5</v>
      </c>
      <c r="G592" s="16">
        <v>3.7</v>
      </c>
      <c r="H592" s="16" t="s">
        <v>3418</v>
      </c>
      <c r="I592" s="16" t="s">
        <v>2864</v>
      </c>
      <c r="J592" s="16" t="s">
        <v>2882</v>
      </c>
      <c r="K592" s="16" t="s">
        <v>20</v>
      </c>
      <c r="L592" s="16">
        <v>-1</v>
      </c>
      <c r="M592" s="16" t="s">
        <v>3144</v>
      </c>
      <c r="N592" s="16" t="s">
        <v>21</v>
      </c>
      <c r="O592" s="16" t="s">
        <v>235</v>
      </c>
      <c r="P592" s="16" t="s">
        <v>91</v>
      </c>
      <c r="Q592" s="16" t="s">
        <v>58</v>
      </c>
      <c r="R592" s="16" t="s">
        <v>3144</v>
      </c>
    </row>
    <row r="593" spans="1:18" ht="15" customHeight="1" x14ac:dyDescent="0.2">
      <c r="A593" s="16">
        <v>592</v>
      </c>
      <c r="B593" s="16">
        <v>386</v>
      </c>
      <c r="C593" s="16" t="s">
        <v>247</v>
      </c>
      <c r="D593" s="31">
        <v>48</v>
      </c>
      <c r="E593" s="33">
        <v>93</v>
      </c>
      <c r="F593" s="16">
        <f>(D593+E593)/2</f>
        <v>70.5</v>
      </c>
      <c r="G593" s="16">
        <v>3.7</v>
      </c>
      <c r="H593" s="16" t="s">
        <v>3418</v>
      </c>
      <c r="I593" s="16" t="s">
        <v>2839</v>
      </c>
      <c r="J593" s="16" t="s">
        <v>2882</v>
      </c>
      <c r="K593" s="16" t="s">
        <v>20</v>
      </c>
      <c r="L593" s="16">
        <v>-1</v>
      </c>
      <c r="M593" s="16" t="s">
        <v>3144</v>
      </c>
      <c r="N593" s="16" t="s">
        <v>21</v>
      </c>
      <c r="O593" s="16" t="s">
        <v>235</v>
      </c>
      <c r="P593" s="16" t="s">
        <v>91</v>
      </c>
      <c r="Q593" s="16" t="s">
        <v>58</v>
      </c>
      <c r="R593" s="16" t="s">
        <v>3144</v>
      </c>
    </row>
    <row r="594" spans="1:18" ht="15" customHeight="1" x14ac:dyDescent="0.2">
      <c r="A594" s="16">
        <v>593</v>
      </c>
      <c r="B594" s="16">
        <v>534</v>
      </c>
      <c r="C594" s="16" t="s">
        <v>1808</v>
      </c>
      <c r="D594" s="31">
        <v>52</v>
      </c>
      <c r="E594" s="33">
        <v>93</v>
      </c>
      <c r="F594" s="16">
        <f>(D594+E594)/2</f>
        <v>72.5</v>
      </c>
      <c r="G594" s="16">
        <v>2.1</v>
      </c>
      <c r="H594" s="16" t="s">
        <v>3419</v>
      </c>
      <c r="I594" s="16" t="s">
        <v>2934</v>
      </c>
      <c r="J594" s="16" t="s">
        <v>2839</v>
      </c>
      <c r="K594" s="16" t="s">
        <v>46</v>
      </c>
      <c r="L594" s="16">
        <v>2003</v>
      </c>
      <c r="M594" s="16">
        <v>17</v>
      </c>
      <c r="N594" s="16" t="s">
        <v>31</v>
      </c>
      <c r="O594" s="16" t="s">
        <v>124</v>
      </c>
      <c r="P594" s="16" t="s">
        <v>124</v>
      </c>
      <c r="Q594" s="16" t="s">
        <v>41</v>
      </c>
      <c r="R594" s="16" t="s">
        <v>1812</v>
      </c>
    </row>
    <row r="595" spans="1:18" ht="15" customHeight="1" x14ac:dyDescent="0.2">
      <c r="A595" s="16">
        <v>594</v>
      </c>
      <c r="B595" s="16">
        <v>804</v>
      </c>
      <c r="C595" s="16" t="s">
        <v>1808</v>
      </c>
      <c r="D595" s="31">
        <v>52</v>
      </c>
      <c r="E595" s="33">
        <v>93</v>
      </c>
      <c r="F595" s="16">
        <f>(D595+E595)/2</f>
        <v>72.5</v>
      </c>
      <c r="G595" s="16">
        <v>2.1</v>
      </c>
      <c r="H595" s="16" t="s">
        <v>3419</v>
      </c>
      <c r="I595" s="16" t="s">
        <v>2850</v>
      </c>
      <c r="J595" s="16" t="s">
        <v>2839</v>
      </c>
      <c r="K595" s="16" t="s">
        <v>46</v>
      </c>
      <c r="L595" s="16">
        <v>2003</v>
      </c>
      <c r="M595" s="16">
        <v>17</v>
      </c>
      <c r="N595" s="16" t="s">
        <v>31</v>
      </c>
      <c r="O595" s="16" t="s">
        <v>124</v>
      </c>
      <c r="P595" s="16" t="s">
        <v>124</v>
      </c>
      <c r="Q595" s="16" t="s">
        <v>41</v>
      </c>
      <c r="R595" s="16" t="s">
        <v>1812</v>
      </c>
    </row>
    <row r="596" spans="1:18" ht="15" customHeight="1" x14ac:dyDescent="0.2">
      <c r="A596" s="16">
        <v>595</v>
      </c>
      <c r="B596" s="16">
        <v>105</v>
      </c>
      <c r="C596" s="16" t="s">
        <v>527</v>
      </c>
      <c r="D596" s="31">
        <v>52</v>
      </c>
      <c r="E596" s="33">
        <v>93</v>
      </c>
      <c r="F596" s="16">
        <f>(D596+E596)/2</f>
        <v>72.5</v>
      </c>
      <c r="G596" s="16">
        <v>4.2</v>
      </c>
      <c r="H596" s="16" t="s">
        <v>3420</v>
      </c>
      <c r="I596" s="16" t="s">
        <v>2864</v>
      </c>
      <c r="J596" s="16" t="s">
        <v>2841</v>
      </c>
      <c r="K596" s="16" t="s">
        <v>46</v>
      </c>
      <c r="L596" s="16">
        <v>1988</v>
      </c>
      <c r="M596" s="16">
        <v>32</v>
      </c>
      <c r="N596" s="16" t="s">
        <v>21</v>
      </c>
      <c r="O596" s="16" t="s">
        <v>230</v>
      </c>
      <c r="P596" s="16" t="s">
        <v>91</v>
      </c>
      <c r="Q596" s="16" t="s">
        <v>41</v>
      </c>
      <c r="R596" s="16" t="s">
        <v>3144</v>
      </c>
    </row>
    <row r="597" spans="1:18" ht="15" customHeight="1" x14ac:dyDescent="0.2">
      <c r="A597" s="16">
        <v>596</v>
      </c>
      <c r="B597" s="16">
        <v>6</v>
      </c>
      <c r="C597" s="16" t="s">
        <v>14</v>
      </c>
      <c r="D597" s="31">
        <v>54</v>
      </c>
      <c r="E597" s="33">
        <v>93</v>
      </c>
      <c r="F597" s="16">
        <f>(D597+E597)/2</f>
        <v>73.5</v>
      </c>
      <c r="G597" s="16">
        <v>4.0999999999999996</v>
      </c>
      <c r="H597" s="16" t="s">
        <v>3421</v>
      </c>
      <c r="I597" s="16" t="s">
        <v>2839</v>
      </c>
      <c r="J597" s="16" t="s">
        <v>2850</v>
      </c>
      <c r="K597" s="16" t="s">
        <v>20</v>
      </c>
      <c r="L597" s="16">
        <v>2008</v>
      </c>
      <c r="M597" s="16">
        <v>12</v>
      </c>
      <c r="N597" s="16" t="s">
        <v>21</v>
      </c>
      <c r="O597" s="16" t="s">
        <v>72</v>
      </c>
      <c r="P597" s="16" t="s">
        <v>73</v>
      </c>
      <c r="Q597" s="16" t="s">
        <v>58</v>
      </c>
      <c r="R597" s="16" t="s">
        <v>3144</v>
      </c>
    </row>
    <row r="598" spans="1:18" ht="15" customHeight="1" x14ac:dyDescent="0.2">
      <c r="A598" s="16">
        <v>597</v>
      </c>
      <c r="B598" s="16">
        <v>62</v>
      </c>
      <c r="C598" s="16" t="s">
        <v>14</v>
      </c>
      <c r="D598" s="31">
        <v>54</v>
      </c>
      <c r="E598" s="33">
        <v>93</v>
      </c>
      <c r="F598" s="16">
        <f>(D598+E598)/2</f>
        <v>73.5</v>
      </c>
      <c r="G598" s="16">
        <v>4.0999999999999996</v>
      </c>
      <c r="H598" s="16" t="s">
        <v>3421</v>
      </c>
      <c r="I598" s="16" t="s">
        <v>2826</v>
      </c>
      <c r="J598" s="16" t="s">
        <v>2850</v>
      </c>
      <c r="K598" s="16" t="s">
        <v>20</v>
      </c>
      <c r="L598" s="16">
        <v>2008</v>
      </c>
      <c r="M598" s="16">
        <v>12</v>
      </c>
      <c r="N598" s="16" t="s">
        <v>21</v>
      </c>
      <c r="O598" s="16" t="s">
        <v>72</v>
      </c>
      <c r="P598" s="16" t="s">
        <v>73</v>
      </c>
      <c r="Q598" s="16" t="s">
        <v>58</v>
      </c>
      <c r="R598" s="16" t="s">
        <v>3144</v>
      </c>
    </row>
    <row r="599" spans="1:18" ht="15" customHeight="1" x14ac:dyDescent="0.2">
      <c r="A599" s="16">
        <v>598</v>
      </c>
      <c r="B599" s="16">
        <v>419</v>
      </c>
      <c r="C599" s="16" t="s">
        <v>1465</v>
      </c>
      <c r="D599" s="31">
        <v>34</v>
      </c>
      <c r="E599" s="33">
        <v>92</v>
      </c>
      <c r="F599" s="16">
        <f>(D599+E599)/2</f>
        <v>63</v>
      </c>
      <c r="G599" s="16">
        <v>3.6</v>
      </c>
      <c r="H599" s="16" t="s">
        <v>3186</v>
      </c>
      <c r="I599" s="16" t="s">
        <v>2864</v>
      </c>
      <c r="J599" s="16" t="s">
        <v>2864</v>
      </c>
      <c r="K599" s="16" t="s">
        <v>104</v>
      </c>
      <c r="L599" s="16">
        <v>1851</v>
      </c>
      <c r="M599" s="16">
        <v>169</v>
      </c>
      <c r="N599" s="16" t="s">
        <v>21</v>
      </c>
      <c r="O599" s="16" t="s">
        <v>155</v>
      </c>
      <c r="P599" s="16" t="s">
        <v>156</v>
      </c>
      <c r="Q599" s="16" t="s">
        <v>113</v>
      </c>
      <c r="R599" s="16" t="s">
        <v>3144</v>
      </c>
    </row>
    <row r="600" spans="1:18" ht="15" customHeight="1" x14ac:dyDescent="0.2">
      <c r="A600" s="16">
        <v>599</v>
      </c>
      <c r="B600" s="16">
        <v>614</v>
      </c>
      <c r="C600" s="16" t="s">
        <v>1465</v>
      </c>
      <c r="D600" s="31">
        <v>34</v>
      </c>
      <c r="E600" s="33">
        <v>92</v>
      </c>
      <c r="F600" s="16">
        <f>(D600+E600)/2</f>
        <v>63</v>
      </c>
      <c r="G600" s="16">
        <v>3.6</v>
      </c>
      <c r="H600" s="16" t="s">
        <v>3186</v>
      </c>
      <c r="I600" s="16" t="s">
        <v>2850</v>
      </c>
      <c r="J600" s="16" t="s">
        <v>2864</v>
      </c>
      <c r="K600" s="16" t="s">
        <v>104</v>
      </c>
      <c r="L600" s="16">
        <v>1851</v>
      </c>
      <c r="M600" s="16">
        <v>169</v>
      </c>
      <c r="N600" s="16" t="s">
        <v>21</v>
      </c>
      <c r="O600" s="16" t="s">
        <v>155</v>
      </c>
      <c r="P600" s="16" t="s">
        <v>156</v>
      </c>
      <c r="Q600" s="16" t="s">
        <v>113</v>
      </c>
      <c r="R600" s="16" t="s">
        <v>3144</v>
      </c>
    </row>
    <row r="601" spans="1:18" ht="15" customHeight="1" x14ac:dyDescent="0.2">
      <c r="A601" s="16">
        <v>600</v>
      </c>
      <c r="B601" s="16">
        <v>410</v>
      </c>
      <c r="C601" s="16" t="s">
        <v>115</v>
      </c>
      <c r="D601" s="31">
        <v>50</v>
      </c>
      <c r="E601" s="33">
        <v>92</v>
      </c>
      <c r="F601" s="16">
        <f>(D601+E601)/2</f>
        <v>71</v>
      </c>
      <c r="G601" s="16">
        <v>3.7</v>
      </c>
      <c r="H601" s="16" t="s">
        <v>3422</v>
      </c>
      <c r="I601" s="16" t="s">
        <v>2864</v>
      </c>
      <c r="J601" s="16" t="s">
        <v>2853</v>
      </c>
      <c r="K601" s="16" t="s">
        <v>20</v>
      </c>
      <c r="L601" s="16">
        <v>1989</v>
      </c>
      <c r="M601" s="16">
        <v>31</v>
      </c>
      <c r="N601" s="16" t="s">
        <v>21</v>
      </c>
      <c r="O601" s="16" t="s">
        <v>230</v>
      </c>
      <c r="P601" s="16" t="s">
        <v>91</v>
      </c>
      <c r="Q601" s="16" t="s">
        <v>41</v>
      </c>
      <c r="R601" s="16" t="s">
        <v>1451</v>
      </c>
    </row>
    <row r="602" spans="1:18" ht="15" customHeight="1" x14ac:dyDescent="0.2">
      <c r="A602" s="16">
        <v>601</v>
      </c>
      <c r="B602" s="16">
        <v>600</v>
      </c>
      <c r="C602" s="16" t="s">
        <v>115</v>
      </c>
      <c r="D602" s="31">
        <v>50</v>
      </c>
      <c r="E602" s="33">
        <v>92</v>
      </c>
      <c r="F602" s="16">
        <f>(D602+E602)/2</f>
        <v>71</v>
      </c>
      <c r="G602" s="16">
        <v>3.7</v>
      </c>
      <c r="H602" s="16" t="s">
        <v>3422</v>
      </c>
      <c r="I602" s="16" t="s">
        <v>2864</v>
      </c>
      <c r="J602" s="16" t="s">
        <v>2853</v>
      </c>
      <c r="K602" s="16" t="s">
        <v>20</v>
      </c>
      <c r="L602" s="16">
        <v>1989</v>
      </c>
      <c r="M602" s="16">
        <v>31</v>
      </c>
      <c r="N602" s="16" t="s">
        <v>21</v>
      </c>
      <c r="O602" s="16" t="s">
        <v>230</v>
      </c>
      <c r="P602" s="16" t="s">
        <v>91</v>
      </c>
      <c r="Q602" s="16" t="s">
        <v>41</v>
      </c>
      <c r="R602" s="16" t="s">
        <v>1451</v>
      </c>
    </row>
    <row r="603" spans="1:18" ht="15" customHeight="1" x14ac:dyDescent="0.2">
      <c r="A603" s="16">
        <v>602</v>
      </c>
      <c r="B603" s="16">
        <v>258</v>
      </c>
      <c r="C603" s="16" t="s">
        <v>14</v>
      </c>
      <c r="D603" s="31">
        <v>53</v>
      </c>
      <c r="E603" s="33">
        <v>92</v>
      </c>
      <c r="F603" s="16">
        <f>(D603+E603)/2</f>
        <v>72.5</v>
      </c>
      <c r="G603" s="16">
        <v>4.3</v>
      </c>
      <c r="H603" s="16" t="s">
        <v>3423</v>
      </c>
      <c r="I603" s="16" t="s">
        <v>2826</v>
      </c>
      <c r="J603" s="16" t="s">
        <v>2831</v>
      </c>
      <c r="K603" s="16" t="s">
        <v>64</v>
      </c>
      <c r="L603" s="16">
        <v>1999</v>
      </c>
      <c r="M603" s="16">
        <v>21</v>
      </c>
      <c r="N603" s="16" t="s">
        <v>131</v>
      </c>
      <c r="O603" s="16" t="s">
        <v>79</v>
      </c>
      <c r="P603" s="16" t="s">
        <v>40</v>
      </c>
      <c r="Q603" s="16" t="s">
        <v>58</v>
      </c>
      <c r="R603" s="16" t="s">
        <v>3144</v>
      </c>
    </row>
    <row r="604" spans="1:18" ht="15" customHeight="1" x14ac:dyDescent="0.2">
      <c r="A604" s="16">
        <v>603</v>
      </c>
      <c r="B604" s="16">
        <v>580</v>
      </c>
      <c r="C604" s="16" t="s">
        <v>1898</v>
      </c>
      <c r="D604" s="31">
        <v>54</v>
      </c>
      <c r="E604" s="33">
        <v>92</v>
      </c>
      <c r="F604" s="16">
        <f>(D604+E604)/2</f>
        <v>73</v>
      </c>
      <c r="G604" s="16">
        <v>3.6</v>
      </c>
      <c r="H604" s="16" t="s">
        <v>3424</v>
      </c>
      <c r="I604" s="16" t="s">
        <v>2826</v>
      </c>
      <c r="J604" s="16" t="s">
        <v>2826</v>
      </c>
      <c r="K604" s="16" t="s">
        <v>30</v>
      </c>
      <c r="L604" s="16">
        <v>1935</v>
      </c>
      <c r="M604" s="16">
        <v>85</v>
      </c>
      <c r="N604" s="16" t="s">
        <v>131</v>
      </c>
      <c r="O604" s="16" t="s">
        <v>1903</v>
      </c>
      <c r="P604" s="16" t="s">
        <v>185</v>
      </c>
      <c r="Q604" s="16" t="s">
        <v>34</v>
      </c>
      <c r="R604" s="16" t="s">
        <v>1904</v>
      </c>
    </row>
    <row r="605" spans="1:18" ht="15" customHeight="1" x14ac:dyDescent="0.2">
      <c r="A605" s="16">
        <v>604</v>
      </c>
      <c r="B605" s="16">
        <v>525</v>
      </c>
      <c r="C605" s="16" t="s">
        <v>1778</v>
      </c>
      <c r="D605" s="31">
        <v>52</v>
      </c>
      <c r="E605" s="33">
        <v>91</v>
      </c>
      <c r="F605" s="16">
        <f>(D605+E605)/2</f>
        <v>71.5</v>
      </c>
      <c r="G605" s="16">
        <v>3.9</v>
      </c>
      <c r="H605" s="16" t="s">
        <v>3425</v>
      </c>
      <c r="I605" s="16" t="s">
        <v>2934</v>
      </c>
      <c r="J605" s="16" t="s">
        <v>2831</v>
      </c>
      <c r="K605" s="16" t="s">
        <v>46</v>
      </c>
      <c r="L605" s="16">
        <v>1947</v>
      </c>
      <c r="M605" s="16">
        <v>73</v>
      </c>
      <c r="N605" s="16" t="s">
        <v>154</v>
      </c>
      <c r="O605" s="16" t="s">
        <v>105</v>
      </c>
      <c r="P605" s="16" t="s">
        <v>40</v>
      </c>
      <c r="Q605" s="16" t="s">
        <v>50</v>
      </c>
      <c r="R605" s="16" t="s">
        <v>1375</v>
      </c>
    </row>
    <row r="606" spans="1:18" ht="15" customHeight="1" x14ac:dyDescent="0.2">
      <c r="A606" s="16">
        <v>605</v>
      </c>
      <c r="B606" s="16">
        <v>790</v>
      </c>
      <c r="C606" s="16" t="s">
        <v>1778</v>
      </c>
      <c r="D606" s="31">
        <v>52</v>
      </c>
      <c r="E606" s="33">
        <v>91</v>
      </c>
      <c r="F606" s="16">
        <f>(D606+E606)/2</f>
        <v>71.5</v>
      </c>
      <c r="G606" s="16">
        <v>3.9</v>
      </c>
      <c r="H606" s="16" t="s">
        <v>3425</v>
      </c>
      <c r="I606" s="16" t="s">
        <v>3144</v>
      </c>
      <c r="J606" s="16" t="s">
        <v>2831</v>
      </c>
      <c r="K606" s="16" t="s">
        <v>46</v>
      </c>
      <c r="L606" s="16">
        <v>1947</v>
      </c>
      <c r="M606" s="16">
        <v>73</v>
      </c>
      <c r="N606" s="16" t="s">
        <v>154</v>
      </c>
      <c r="O606" s="16" t="s">
        <v>105</v>
      </c>
      <c r="P606" s="16" t="s">
        <v>40</v>
      </c>
      <c r="Q606" s="16" t="s">
        <v>50</v>
      </c>
      <c r="R606" s="16" t="s">
        <v>1375</v>
      </c>
    </row>
    <row r="607" spans="1:18" ht="15" customHeight="1" x14ac:dyDescent="0.2">
      <c r="A607" s="16">
        <v>606</v>
      </c>
      <c r="B607" s="16">
        <v>0</v>
      </c>
      <c r="C607" s="16" t="s">
        <v>14</v>
      </c>
      <c r="D607" s="31">
        <v>53</v>
      </c>
      <c r="E607" s="33">
        <v>91</v>
      </c>
      <c r="F607" s="16">
        <f>(D607+E607)/2</f>
        <v>72</v>
      </c>
      <c r="G607" s="16">
        <v>3.8</v>
      </c>
      <c r="H607" s="16" t="s">
        <v>3426</v>
      </c>
      <c r="I607" s="16" t="s">
        <v>2864</v>
      </c>
      <c r="J607" s="16" t="s">
        <v>2826</v>
      </c>
      <c r="K607" s="16" t="s">
        <v>20</v>
      </c>
      <c r="L607" s="16">
        <v>1973</v>
      </c>
      <c r="M607" s="16">
        <v>47</v>
      </c>
      <c r="N607" s="16" t="s">
        <v>21</v>
      </c>
      <c r="O607" s="16" t="s">
        <v>22</v>
      </c>
      <c r="P607" s="16" t="s">
        <v>22</v>
      </c>
      <c r="Q607" s="16" t="s">
        <v>23</v>
      </c>
      <c r="R607" s="16" t="s">
        <v>3144</v>
      </c>
    </row>
    <row r="608" spans="1:18" ht="15" customHeight="1" x14ac:dyDescent="0.2">
      <c r="A608" s="16">
        <v>607</v>
      </c>
      <c r="B608" s="16">
        <v>714</v>
      </c>
      <c r="C608" s="16" t="s">
        <v>2122</v>
      </c>
      <c r="D608" s="31">
        <v>53</v>
      </c>
      <c r="E608" s="33">
        <v>91</v>
      </c>
      <c r="F608" s="16">
        <f>(D608+E608)/2</f>
        <v>72</v>
      </c>
      <c r="G608" s="16">
        <v>4.2</v>
      </c>
      <c r="H608" s="16" t="s">
        <v>3274</v>
      </c>
      <c r="I608" s="16" t="s">
        <v>2917</v>
      </c>
      <c r="J608" s="16" t="s">
        <v>2824</v>
      </c>
      <c r="K608" s="16" t="s">
        <v>30</v>
      </c>
      <c r="L608" s="16">
        <v>-1</v>
      </c>
      <c r="M608" s="16" t="s">
        <v>3144</v>
      </c>
      <c r="N608" s="16" t="s">
        <v>154</v>
      </c>
      <c r="O608" s="16" t="s">
        <v>779</v>
      </c>
      <c r="P608" s="16" t="s">
        <v>780</v>
      </c>
      <c r="Q608" s="16" t="s">
        <v>58</v>
      </c>
      <c r="R608" s="16" t="s">
        <v>3144</v>
      </c>
    </row>
    <row r="609" spans="1:18" ht="15" customHeight="1" x14ac:dyDescent="0.2">
      <c r="A609" s="16">
        <v>608</v>
      </c>
      <c r="B609" s="16">
        <v>473</v>
      </c>
      <c r="C609" s="16" t="s">
        <v>1602</v>
      </c>
      <c r="D609" s="31">
        <v>56</v>
      </c>
      <c r="E609" s="33">
        <v>91</v>
      </c>
      <c r="F609" s="16">
        <f>(D609+E609)/2</f>
        <v>73.5</v>
      </c>
      <c r="G609" s="16">
        <v>2.6</v>
      </c>
      <c r="H609" s="16" t="s">
        <v>3224</v>
      </c>
      <c r="I609" s="16" t="s">
        <v>2850</v>
      </c>
      <c r="J609" s="16" t="s">
        <v>2839</v>
      </c>
      <c r="K609" s="16" t="s">
        <v>20</v>
      </c>
      <c r="L609" s="16">
        <v>1984</v>
      </c>
      <c r="M609" s="16">
        <v>36</v>
      </c>
      <c r="N609" s="16" t="s">
        <v>790</v>
      </c>
      <c r="O609" s="16" t="s">
        <v>791</v>
      </c>
      <c r="P609" s="16" t="s">
        <v>581</v>
      </c>
      <c r="Q609" s="16" t="s">
        <v>58</v>
      </c>
      <c r="R609" s="16" t="s">
        <v>3144</v>
      </c>
    </row>
    <row r="610" spans="1:18" ht="15" customHeight="1" x14ac:dyDescent="0.2">
      <c r="A610" s="16">
        <v>609</v>
      </c>
      <c r="B610" s="16">
        <v>709</v>
      </c>
      <c r="C610" s="16" t="s">
        <v>1602</v>
      </c>
      <c r="D610" s="31">
        <v>56</v>
      </c>
      <c r="E610" s="33">
        <v>91</v>
      </c>
      <c r="F610" s="16">
        <f>(D610+E610)/2</f>
        <v>73.5</v>
      </c>
      <c r="G610" s="16">
        <v>2.6</v>
      </c>
      <c r="H610" s="16" t="s">
        <v>3224</v>
      </c>
      <c r="I610" s="16" t="s">
        <v>2850</v>
      </c>
      <c r="J610" s="16" t="s">
        <v>2839</v>
      </c>
      <c r="K610" s="16" t="s">
        <v>20</v>
      </c>
      <c r="L610" s="16">
        <v>1984</v>
      </c>
      <c r="M610" s="16">
        <v>36</v>
      </c>
      <c r="N610" s="16" t="s">
        <v>790</v>
      </c>
      <c r="O610" s="16" t="s">
        <v>791</v>
      </c>
      <c r="P610" s="16" t="s">
        <v>581</v>
      </c>
      <c r="Q610" s="16" t="s">
        <v>58</v>
      </c>
      <c r="R610" s="16" t="s">
        <v>3144</v>
      </c>
    </row>
    <row r="611" spans="1:18" ht="15" customHeight="1" x14ac:dyDescent="0.2">
      <c r="A611" s="16">
        <v>610</v>
      </c>
      <c r="B611" s="16">
        <v>952</v>
      </c>
      <c r="C611" s="16" t="s">
        <v>1602</v>
      </c>
      <c r="D611" s="31">
        <v>56</v>
      </c>
      <c r="E611" s="33">
        <v>91</v>
      </c>
      <c r="F611" s="16">
        <f>(D611+E611)/2</f>
        <v>73.5</v>
      </c>
      <c r="G611" s="16">
        <v>2.6</v>
      </c>
      <c r="H611" s="16" t="s">
        <v>3224</v>
      </c>
      <c r="I611" s="16" t="s">
        <v>2828</v>
      </c>
      <c r="J611" s="16" t="s">
        <v>2839</v>
      </c>
      <c r="K611" s="16" t="s">
        <v>20</v>
      </c>
      <c r="L611" s="16">
        <v>1984</v>
      </c>
      <c r="M611" s="16">
        <v>36</v>
      </c>
      <c r="N611" s="16" t="s">
        <v>790</v>
      </c>
      <c r="O611" s="16" t="s">
        <v>791</v>
      </c>
      <c r="P611" s="16" t="s">
        <v>581</v>
      </c>
      <c r="Q611" s="16" t="s">
        <v>58</v>
      </c>
      <c r="R611" s="16" t="s">
        <v>3144</v>
      </c>
    </row>
    <row r="612" spans="1:18" ht="15" customHeight="1" x14ac:dyDescent="0.2">
      <c r="A612" s="16">
        <v>611</v>
      </c>
      <c r="B612" s="16">
        <v>274</v>
      </c>
      <c r="C612" s="16" t="s">
        <v>115</v>
      </c>
      <c r="D612" s="31">
        <v>48</v>
      </c>
      <c r="E612" s="33">
        <v>90</v>
      </c>
      <c r="F612" s="16">
        <f>(D612+E612)/2</f>
        <v>69</v>
      </c>
      <c r="G612" s="16">
        <v>3.4</v>
      </c>
      <c r="H612" s="16" t="s">
        <v>3427</v>
      </c>
      <c r="I612" s="16" t="s">
        <v>2826</v>
      </c>
      <c r="J612" s="16" t="s">
        <v>2826</v>
      </c>
      <c r="K612" s="16" t="s">
        <v>56</v>
      </c>
      <c r="L612" s="16">
        <v>2013</v>
      </c>
      <c r="M612" s="16">
        <v>7</v>
      </c>
      <c r="N612" s="16" t="s">
        <v>21</v>
      </c>
      <c r="O612" s="16" t="s">
        <v>145</v>
      </c>
      <c r="P612" s="16" t="s">
        <v>91</v>
      </c>
      <c r="Q612" s="16" t="s">
        <v>58</v>
      </c>
      <c r="R612" s="16" t="s">
        <v>3144</v>
      </c>
    </row>
    <row r="613" spans="1:18" ht="15" customHeight="1" x14ac:dyDescent="0.2">
      <c r="A613" s="16">
        <v>612</v>
      </c>
      <c r="B613" s="16">
        <v>2</v>
      </c>
      <c r="C613" s="16" t="s">
        <v>14</v>
      </c>
      <c r="D613" s="31">
        <v>80</v>
      </c>
      <c r="E613" s="33">
        <v>90</v>
      </c>
      <c r="F613" s="16">
        <f>(D613+E613)/2</f>
        <v>85</v>
      </c>
      <c r="G613" s="16">
        <v>4.8</v>
      </c>
      <c r="H613" s="16" t="s">
        <v>3428</v>
      </c>
      <c r="I613" s="16" t="s">
        <v>2826</v>
      </c>
      <c r="J613" s="16" t="s">
        <v>2859</v>
      </c>
      <c r="K613" s="16" t="s">
        <v>20</v>
      </c>
      <c r="L613" s="16">
        <v>2010</v>
      </c>
      <c r="M613" s="16">
        <v>10</v>
      </c>
      <c r="N613" s="16" t="s">
        <v>21</v>
      </c>
      <c r="O613" s="16" t="s">
        <v>39</v>
      </c>
      <c r="P613" s="16" t="s">
        <v>40</v>
      </c>
      <c r="Q613" s="16" t="s">
        <v>41</v>
      </c>
      <c r="R613" s="16" t="s">
        <v>3144</v>
      </c>
    </row>
    <row r="614" spans="1:18" ht="15" customHeight="1" x14ac:dyDescent="0.2">
      <c r="A614" s="16">
        <v>613</v>
      </c>
      <c r="B614" s="16">
        <v>30</v>
      </c>
      <c r="C614" s="16" t="s">
        <v>14</v>
      </c>
      <c r="D614" s="31">
        <v>80</v>
      </c>
      <c r="E614" s="33">
        <v>90</v>
      </c>
      <c r="F614" s="16">
        <f>(D614+E614)/2</f>
        <v>85</v>
      </c>
      <c r="G614" s="16">
        <v>4.8</v>
      </c>
      <c r="H614" s="16" t="s">
        <v>3428</v>
      </c>
      <c r="I614" s="16" t="s">
        <v>2859</v>
      </c>
      <c r="J614" s="16" t="s">
        <v>2859</v>
      </c>
      <c r="K614" s="16" t="s">
        <v>20</v>
      </c>
      <c r="L614" s="16">
        <v>2010</v>
      </c>
      <c r="M614" s="16">
        <v>10</v>
      </c>
      <c r="N614" s="16" t="s">
        <v>21</v>
      </c>
      <c r="O614" s="16" t="s">
        <v>39</v>
      </c>
      <c r="P614" s="16" t="s">
        <v>40</v>
      </c>
      <c r="Q614" s="16" t="s">
        <v>41</v>
      </c>
      <c r="R614" s="16" t="s">
        <v>3144</v>
      </c>
    </row>
    <row r="615" spans="1:18" ht="15" customHeight="1" x14ac:dyDescent="0.2">
      <c r="A615" s="16">
        <v>614</v>
      </c>
      <c r="B615" s="16">
        <v>377</v>
      </c>
      <c r="C615" s="16" t="s">
        <v>1376</v>
      </c>
      <c r="D615" s="31">
        <v>85</v>
      </c>
      <c r="E615" s="33">
        <v>90</v>
      </c>
      <c r="F615" s="16">
        <f>(D615+E615)/2</f>
        <v>87.5</v>
      </c>
      <c r="G615" s="16" t="s">
        <v>3144</v>
      </c>
      <c r="H615" s="16" t="s">
        <v>1379</v>
      </c>
      <c r="I615" s="16" t="s">
        <v>2826</v>
      </c>
      <c r="J615" s="16" t="s">
        <v>2826</v>
      </c>
      <c r="K615" s="16" t="s">
        <v>64</v>
      </c>
      <c r="L615" s="16">
        <v>-1</v>
      </c>
      <c r="M615" s="16" t="s">
        <v>3144</v>
      </c>
      <c r="N615" s="16" t="s">
        <v>154</v>
      </c>
      <c r="O615" s="16" t="s">
        <v>3144</v>
      </c>
      <c r="P615" s="16" t="s">
        <v>3144</v>
      </c>
      <c r="Q615" s="16" t="s">
        <v>58</v>
      </c>
      <c r="R615" s="16" t="s">
        <v>3144</v>
      </c>
    </row>
    <row r="616" spans="1:18" ht="15" customHeight="1" x14ac:dyDescent="0.2">
      <c r="A616" s="16">
        <v>615</v>
      </c>
      <c r="B616" s="16">
        <v>820</v>
      </c>
      <c r="C616" s="16" t="s">
        <v>1352</v>
      </c>
      <c r="D616" s="31">
        <v>50</v>
      </c>
      <c r="E616" s="33">
        <v>89</v>
      </c>
      <c r="F616" s="16">
        <f>(D616+E616)/2</f>
        <v>69.5</v>
      </c>
      <c r="G616" s="16">
        <v>3.7</v>
      </c>
      <c r="H616" s="16" t="s">
        <v>3429</v>
      </c>
      <c r="I616" s="16" t="s">
        <v>2861</v>
      </c>
      <c r="J616" s="16" t="s">
        <v>2839</v>
      </c>
      <c r="K616" s="16" t="s">
        <v>64</v>
      </c>
      <c r="L616" s="16">
        <v>1994</v>
      </c>
      <c r="M616" s="16">
        <v>26</v>
      </c>
      <c r="N616" s="16" t="s">
        <v>21</v>
      </c>
      <c r="O616" s="16" t="s">
        <v>32</v>
      </c>
      <c r="P616" s="16" t="s">
        <v>33</v>
      </c>
      <c r="Q616" s="16" t="s">
        <v>50</v>
      </c>
      <c r="R616" s="16" t="s">
        <v>3144</v>
      </c>
    </row>
    <row r="617" spans="1:18" ht="15" customHeight="1" x14ac:dyDescent="0.2">
      <c r="A617" s="16">
        <v>616</v>
      </c>
      <c r="B617" s="16">
        <v>639</v>
      </c>
      <c r="C617" s="16" t="s">
        <v>2016</v>
      </c>
      <c r="D617" s="31">
        <v>50</v>
      </c>
      <c r="E617" s="33">
        <v>89</v>
      </c>
      <c r="F617" s="16">
        <f>(D617+E617)/2</f>
        <v>69.5</v>
      </c>
      <c r="G617" s="16">
        <v>3.2</v>
      </c>
      <c r="H617" s="16" t="s">
        <v>3306</v>
      </c>
      <c r="I617" s="16" t="s">
        <v>2828</v>
      </c>
      <c r="J617" s="16" t="s">
        <v>2864</v>
      </c>
      <c r="K617" s="16" t="s">
        <v>104</v>
      </c>
      <c r="L617" s="16">
        <v>1958</v>
      </c>
      <c r="M617" s="16">
        <v>62</v>
      </c>
      <c r="N617" s="16" t="s">
        <v>154</v>
      </c>
      <c r="O617" s="16" t="s">
        <v>543</v>
      </c>
      <c r="P617" s="16" t="s">
        <v>47</v>
      </c>
      <c r="Q617" s="16" t="s">
        <v>67</v>
      </c>
      <c r="R617" s="16" t="s">
        <v>544</v>
      </c>
    </row>
    <row r="618" spans="1:18" ht="15" customHeight="1" x14ac:dyDescent="0.2">
      <c r="A618" s="16">
        <v>617</v>
      </c>
      <c r="B618" s="16">
        <v>859</v>
      </c>
      <c r="C618" s="16" t="s">
        <v>2016</v>
      </c>
      <c r="D618" s="31">
        <v>50</v>
      </c>
      <c r="E618" s="33">
        <v>89</v>
      </c>
      <c r="F618" s="16">
        <f>(D618+E618)/2</f>
        <v>69.5</v>
      </c>
      <c r="G618" s="16">
        <v>3.2</v>
      </c>
      <c r="H618" s="16" t="s">
        <v>3306</v>
      </c>
      <c r="I618" s="16" t="s">
        <v>2905</v>
      </c>
      <c r="J618" s="16" t="s">
        <v>2864</v>
      </c>
      <c r="K618" s="16" t="s">
        <v>104</v>
      </c>
      <c r="L618" s="16">
        <v>1958</v>
      </c>
      <c r="M618" s="16">
        <v>62</v>
      </c>
      <c r="N618" s="16" t="s">
        <v>154</v>
      </c>
      <c r="O618" s="16" t="s">
        <v>543</v>
      </c>
      <c r="P618" s="16" t="s">
        <v>47</v>
      </c>
      <c r="Q618" s="16" t="s">
        <v>67</v>
      </c>
      <c r="R618" s="16" t="s">
        <v>544</v>
      </c>
    </row>
    <row r="619" spans="1:18" ht="15" customHeight="1" x14ac:dyDescent="0.2">
      <c r="A619" s="16">
        <v>618</v>
      </c>
      <c r="B619" s="16">
        <v>384</v>
      </c>
      <c r="C619" s="16" t="s">
        <v>1390</v>
      </c>
      <c r="D619" s="31">
        <v>52</v>
      </c>
      <c r="E619" s="33">
        <v>89</v>
      </c>
      <c r="F619" s="16">
        <f>(D619+E619)/2</f>
        <v>70.5</v>
      </c>
      <c r="G619" s="16">
        <v>4.0999999999999996</v>
      </c>
      <c r="H619" s="16" t="s">
        <v>3358</v>
      </c>
      <c r="I619" s="16" t="s">
        <v>2853</v>
      </c>
      <c r="J619" s="16" t="s">
        <v>2853</v>
      </c>
      <c r="K619" s="16" t="s">
        <v>104</v>
      </c>
      <c r="L619" s="16">
        <v>1968</v>
      </c>
      <c r="M619" s="16">
        <v>52</v>
      </c>
      <c r="N619" s="16" t="s">
        <v>65</v>
      </c>
      <c r="O619" s="16" t="s">
        <v>105</v>
      </c>
      <c r="P619" s="16" t="s">
        <v>40</v>
      </c>
      <c r="Q619" s="16" t="s">
        <v>67</v>
      </c>
      <c r="R619" s="16" t="s">
        <v>3144</v>
      </c>
    </row>
    <row r="620" spans="1:18" ht="15" customHeight="1" x14ac:dyDescent="0.2">
      <c r="A620" s="16">
        <v>619</v>
      </c>
      <c r="B620" s="16">
        <v>532</v>
      </c>
      <c r="C620" s="16" t="s">
        <v>1798</v>
      </c>
      <c r="D620" s="31">
        <v>43</v>
      </c>
      <c r="E620" s="33">
        <v>88</v>
      </c>
      <c r="F620" s="16">
        <f>(D620+E620)/2</f>
        <v>65.5</v>
      </c>
      <c r="G620" s="16">
        <v>4.3</v>
      </c>
      <c r="H620" s="16" t="s">
        <v>3430</v>
      </c>
      <c r="I620" s="16" t="s">
        <v>2850</v>
      </c>
      <c r="J620" s="16" t="s">
        <v>2914</v>
      </c>
      <c r="K620" s="16" t="s">
        <v>46</v>
      </c>
      <c r="L620" s="16">
        <v>1958</v>
      </c>
      <c r="M620" s="16">
        <v>62</v>
      </c>
      <c r="N620" s="16" t="s">
        <v>154</v>
      </c>
      <c r="O620" s="16" t="s">
        <v>105</v>
      </c>
      <c r="P620" s="16" t="s">
        <v>40</v>
      </c>
      <c r="Q620" s="16" t="s">
        <v>50</v>
      </c>
      <c r="R620" s="16" t="s">
        <v>1803</v>
      </c>
    </row>
    <row r="621" spans="1:18" ht="15" customHeight="1" x14ac:dyDescent="0.2">
      <c r="A621" s="16">
        <v>620</v>
      </c>
      <c r="B621" s="16">
        <v>795</v>
      </c>
      <c r="C621" s="16" t="s">
        <v>1798</v>
      </c>
      <c r="D621" s="31">
        <v>43</v>
      </c>
      <c r="E621" s="33">
        <v>88</v>
      </c>
      <c r="F621" s="16">
        <f>(D621+E621)/2</f>
        <v>65.5</v>
      </c>
      <c r="G621" s="16">
        <v>4.3</v>
      </c>
      <c r="H621" s="16" t="s">
        <v>3430</v>
      </c>
      <c r="I621" s="16" t="s">
        <v>2828</v>
      </c>
      <c r="J621" s="16" t="s">
        <v>2914</v>
      </c>
      <c r="K621" s="16" t="s">
        <v>46</v>
      </c>
      <c r="L621" s="16">
        <v>1958</v>
      </c>
      <c r="M621" s="16">
        <v>62</v>
      </c>
      <c r="N621" s="16" t="s">
        <v>154</v>
      </c>
      <c r="O621" s="16" t="s">
        <v>105</v>
      </c>
      <c r="P621" s="16" t="s">
        <v>40</v>
      </c>
      <c r="Q621" s="16" t="s">
        <v>50</v>
      </c>
      <c r="R621" s="16" t="s">
        <v>1803</v>
      </c>
    </row>
    <row r="622" spans="1:18" ht="15" customHeight="1" x14ac:dyDescent="0.2">
      <c r="A622" s="16">
        <v>621</v>
      </c>
      <c r="B622" s="16">
        <v>879</v>
      </c>
      <c r="C622" s="16" t="s">
        <v>14</v>
      </c>
      <c r="D622" s="31">
        <v>51</v>
      </c>
      <c r="E622" s="33">
        <v>88</v>
      </c>
      <c r="F622" s="16">
        <f>(D622+E622)/2</f>
        <v>69.5</v>
      </c>
      <c r="G622" s="16">
        <v>4.3</v>
      </c>
      <c r="H622" s="16" t="s">
        <v>3431</v>
      </c>
      <c r="I622" s="16" t="s">
        <v>2837</v>
      </c>
      <c r="J622" s="16" t="s">
        <v>2826</v>
      </c>
      <c r="K622" s="16" t="s">
        <v>64</v>
      </c>
      <c r="L622" s="16">
        <v>1969</v>
      </c>
      <c r="M622" s="16">
        <v>51</v>
      </c>
      <c r="N622" s="16" t="s">
        <v>21</v>
      </c>
      <c r="O622" s="16" t="s">
        <v>230</v>
      </c>
      <c r="P622" s="16" t="s">
        <v>91</v>
      </c>
      <c r="Q622" s="16" t="s">
        <v>23</v>
      </c>
      <c r="R622" s="16" t="s">
        <v>3144</v>
      </c>
    </row>
    <row r="623" spans="1:18" ht="15" customHeight="1" x14ac:dyDescent="0.2">
      <c r="A623" s="16">
        <v>622</v>
      </c>
      <c r="B623" s="16">
        <v>755</v>
      </c>
      <c r="C623" s="16" t="s">
        <v>2172</v>
      </c>
      <c r="D623" s="31">
        <v>40</v>
      </c>
      <c r="E623" s="33">
        <v>87</v>
      </c>
      <c r="F623" s="16">
        <f>(D623+E623)/2</f>
        <v>63.5</v>
      </c>
      <c r="G623" s="16">
        <v>3.9</v>
      </c>
      <c r="H623" s="16" t="s">
        <v>3168</v>
      </c>
      <c r="I623" s="16" t="s">
        <v>2828</v>
      </c>
      <c r="J623" s="16" t="s">
        <v>2826</v>
      </c>
      <c r="K623" s="16" t="s">
        <v>64</v>
      </c>
      <c r="L623" s="16">
        <v>2007</v>
      </c>
      <c r="M623" s="16">
        <v>13</v>
      </c>
      <c r="N623" s="16" t="s">
        <v>21</v>
      </c>
      <c r="O623" s="16" t="s">
        <v>90</v>
      </c>
      <c r="P623" s="16" t="s">
        <v>91</v>
      </c>
      <c r="Q623" s="16" t="s">
        <v>179</v>
      </c>
      <c r="R623" s="16" t="s">
        <v>1021</v>
      </c>
    </row>
    <row r="624" spans="1:18" ht="15" customHeight="1" x14ac:dyDescent="0.2">
      <c r="A624" s="16">
        <v>623</v>
      </c>
      <c r="B624" s="16">
        <v>245</v>
      </c>
      <c r="C624" s="16" t="s">
        <v>1066</v>
      </c>
      <c r="D624" s="31">
        <v>42</v>
      </c>
      <c r="E624" s="33">
        <v>86</v>
      </c>
      <c r="F624" s="16">
        <f>(D624+E624)/2</f>
        <v>64</v>
      </c>
      <c r="G624" s="16">
        <v>3.5</v>
      </c>
      <c r="H624" s="16" t="s">
        <v>3432</v>
      </c>
      <c r="I624" s="16" t="s">
        <v>2826</v>
      </c>
      <c r="J624" s="16" t="s">
        <v>2826</v>
      </c>
      <c r="K624" s="16" t="s">
        <v>20</v>
      </c>
      <c r="L624" s="16">
        <v>1996</v>
      </c>
      <c r="M624" s="16">
        <v>24</v>
      </c>
      <c r="N624" s="16" t="s">
        <v>154</v>
      </c>
      <c r="O624" s="16" t="s">
        <v>32</v>
      </c>
      <c r="P624" s="16" t="s">
        <v>33</v>
      </c>
      <c r="Q624" s="16" t="s">
        <v>50</v>
      </c>
      <c r="R624" s="16" t="s">
        <v>3144</v>
      </c>
    </row>
    <row r="625" spans="1:18" ht="15" customHeight="1" x14ac:dyDescent="0.2">
      <c r="A625" s="16">
        <v>624</v>
      </c>
      <c r="B625" s="16">
        <v>442</v>
      </c>
      <c r="C625" s="16" t="s">
        <v>1066</v>
      </c>
      <c r="D625" s="31">
        <v>42</v>
      </c>
      <c r="E625" s="33">
        <v>86</v>
      </c>
      <c r="F625" s="16">
        <f>(D625+E625)/2</f>
        <v>64</v>
      </c>
      <c r="G625" s="16">
        <v>3.5</v>
      </c>
      <c r="H625" s="16" t="s">
        <v>3432</v>
      </c>
      <c r="I625" s="16" t="s">
        <v>2934</v>
      </c>
      <c r="J625" s="16" t="s">
        <v>2826</v>
      </c>
      <c r="K625" s="16" t="s">
        <v>20</v>
      </c>
      <c r="L625" s="16">
        <v>1996</v>
      </c>
      <c r="M625" s="16">
        <v>24</v>
      </c>
      <c r="N625" s="16" t="s">
        <v>154</v>
      </c>
      <c r="O625" s="16" t="s">
        <v>32</v>
      </c>
      <c r="P625" s="16" t="s">
        <v>33</v>
      </c>
      <c r="Q625" s="16" t="s">
        <v>50</v>
      </c>
      <c r="R625" s="16" t="s">
        <v>3144</v>
      </c>
    </row>
    <row r="626" spans="1:18" ht="15" customHeight="1" x14ac:dyDescent="0.2">
      <c r="A626" s="16">
        <v>625</v>
      </c>
      <c r="B626" s="16">
        <v>663</v>
      </c>
      <c r="C626" s="16" t="s">
        <v>1066</v>
      </c>
      <c r="D626" s="31">
        <v>42</v>
      </c>
      <c r="E626" s="33">
        <v>86</v>
      </c>
      <c r="F626" s="16">
        <f>(D626+E626)/2</f>
        <v>64</v>
      </c>
      <c r="G626" s="16">
        <v>3.5</v>
      </c>
      <c r="H626" s="16" t="s">
        <v>3432</v>
      </c>
      <c r="I626" s="16" t="s">
        <v>2826</v>
      </c>
      <c r="J626" s="16" t="s">
        <v>2826</v>
      </c>
      <c r="K626" s="16" t="s">
        <v>20</v>
      </c>
      <c r="L626" s="16">
        <v>1996</v>
      </c>
      <c r="M626" s="16">
        <v>24</v>
      </c>
      <c r="N626" s="16" t="s">
        <v>154</v>
      </c>
      <c r="O626" s="16" t="s">
        <v>32</v>
      </c>
      <c r="P626" s="16" t="s">
        <v>33</v>
      </c>
      <c r="Q626" s="16" t="s">
        <v>50</v>
      </c>
      <c r="R626" s="16" t="s">
        <v>3144</v>
      </c>
    </row>
    <row r="627" spans="1:18" ht="15" customHeight="1" x14ac:dyDescent="0.2">
      <c r="A627" s="16">
        <v>626</v>
      </c>
      <c r="B627" s="16">
        <v>897</v>
      </c>
      <c r="C627" s="16" t="s">
        <v>1066</v>
      </c>
      <c r="D627" s="31">
        <v>42</v>
      </c>
      <c r="E627" s="33">
        <v>86</v>
      </c>
      <c r="F627" s="16">
        <f>(D627+E627)/2</f>
        <v>64</v>
      </c>
      <c r="G627" s="16">
        <v>3.5</v>
      </c>
      <c r="H627" s="16" t="s">
        <v>3432</v>
      </c>
      <c r="I627" s="16" t="s">
        <v>2864</v>
      </c>
      <c r="J627" s="16" t="s">
        <v>2826</v>
      </c>
      <c r="K627" s="16" t="s">
        <v>20</v>
      </c>
      <c r="L627" s="16">
        <v>1996</v>
      </c>
      <c r="M627" s="16">
        <v>24</v>
      </c>
      <c r="N627" s="16" t="s">
        <v>154</v>
      </c>
      <c r="O627" s="16" t="s">
        <v>32</v>
      </c>
      <c r="P627" s="16" t="s">
        <v>33</v>
      </c>
      <c r="Q627" s="16" t="s">
        <v>50</v>
      </c>
      <c r="R627" s="16" t="s">
        <v>3144</v>
      </c>
    </row>
    <row r="628" spans="1:18" ht="15" customHeight="1" x14ac:dyDescent="0.2">
      <c r="A628" s="16">
        <v>627</v>
      </c>
      <c r="B628" s="16">
        <v>430</v>
      </c>
      <c r="C628" s="16" t="s">
        <v>247</v>
      </c>
      <c r="D628" s="31">
        <v>43</v>
      </c>
      <c r="E628" s="33">
        <v>86</v>
      </c>
      <c r="F628" s="16">
        <f>(D628+E628)/2</f>
        <v>64.5</v>
      </c>
      <c r="G628" s="16">
        <v>3.2</v>
      </c>
      <c r="H628" s="16" t="s">
        <v>3433</v>
      </c>
      <c r="I628" s="16" t="s">
        <v>2944</v>
      </c>
      <c r="J628" s="16" t="s">
        <v>2828</v>
      </c>
      <c r="K628" s="16" t="s">
        <v>20</v>
      </c>
      <c r="L628" s="16">
        <v>2003</v>
      </c>
      <c r="M628" s="16">
        <v>17</v>
      </c>
      <c r="N628" s="16" t="s">
        <v>21</v>
      </c>
      <c r="O628" s="16" t="s">
        <v>105</v>
      </c>
      <c r="P628" s="16" t="s">
        <v>40</v>
      </c>
      <c r="Q628" s="16" t="s">
        <v>58</v>
      </c>
      <c r="R628" s="16" t="s">
        <v>1493</v>
      </c>
    </row>
    <row r="629" spans="1:18" ht="15" customHeight="1" x14ac:dyDescent="0.2">
      <c r="A629" s="16">
        <v>628</v>
      </c>
      <c r="B629" s="16">
        <v>640</v>
      </c>
      <c r="C629" s="16" t="s">
        <v>247</v>
      </c>
      <c r="D629" s="31">
        <v>43</v>
      </c>
      <c r="E629" s="33">
        <v>86</v>
      </c>
      <c r="F629" s="16">
        <f>(D629+E629)/2</f>
        <v>64.5</v>
      </c>
      <c r="G629" s="16">
        <v>3.2</v>
      </c>
      <c r="H629" s="16" t="s">
        <v>3433</v>
      </c>
      <c r="I629" s="16" t="s">
        <v>2828</v>
      </c>
      <c r="J629" s="16" t="s">
        <v>2828</v>
      </c>
      <c r="K629" s="16" t="s">
        <v>20</v>
      </c>
      <c r="L629" s="16">
        <v>2003</v>
      </c>
      <c r="M629" s="16">
        <v>17</v>
      </c>
      <c r="N629" s="16" t="s">
        <v>21</v>
      </c>
      <c r="O629" s="16" t="s">
        <v>105</v>
      </c>
      <c r="P629" s="16" t="s">
        <v>40</v>
      </c>
      <c r="Q629" s="16" t="s">
        <v>58</v>
      </c>
      <c r="R629" s="16" t="s">
        <v>1493</v>
      </c>
    </row>
    <row r="630" spans="1:18" ht="15" customHeight="1" x14ac:dyDescent="0.2">
      <c r="A630" s="16">
        <v>629</v>
      </c>
      <c r="B630" s="16">
        <v>486</v>
      </c>
      <c r="C630" s="16" t="s">
        <v>1634</v>
      </c>
      <c r="D630" s="31">
        <v>44</v>
      </c>
      <c r="E630" s="33">
        <v>86</v>
      </c>
      <c r="F630" s="16">
        <f>(D630+E630)/2</f>
        <v>65</v>
      </c>
      <c r="G630" s="16">
        <v>3.8</v>
      </c>
      <c r="H630" s="16" t="s">
        <v>3414</v>
      </c>
      <c r="I630" s="16" t="s">
        <v>2826</v>
      </c>
      <c r="J630" s="16" t="s">
        <v>2828</v>
      </c>
      <c r="K630" s="16" t="s">
        <v>46</v>
      </c>
      <c r="L630" s="16">
        <v>2002</v>
      </c>
      <c r="M630" s="16">
        <v>18</v>
      </c>
      <c r="N630" s="16" t="s">
        <v>21</v>
      </c>
      <c r="O630" s="16" t="s">
        <v>769</v>
      </c>
      <c r="P630" s="16" t="s">
        <v>770</v>
      </c>
      <c r="Q630" s="16" t="s">
        <v>34</v>
      </c>
      <c r="R630" s="16" t="s">
        <v>1110</v>
      </c>
    </row>
    <row r="631" spans="1:18" ht="15" customHeight="1" x14ac:dyDescent="0.2">
      <c r="A631" s="16">
        <v>630</v>
      </c>
      <c r="B631" s="16">
        <v>723</v>
      </c>
      <c r="C631" s="16" t="s">
        <v>1634</v>
      </c>
      <c r="D631" s="31">
        <v>44</v>
      </c>
      <c r="E631" s="33">
        <v>86</v>
      </c>
      <c r="F631" s="16">
        <f>(D631+E631)/2</f>
        <v>65</v>
      </c>
      <c r="G631" s="16">
        <v>3.8</v>
      </c>
      <c r="H631" s="16" t="s">
        <v>3414</v>
      </c>
      <c r="I631" s="16" t="s">
        <v>2974</v>
      </c>
      <c r="J631" s="16" t="s">
        <v>2828</v>
      </c>
      <c r="K631" s="16" t="s">
        <v>46</v>
      </c>
      <c r="L631" s="16">
        <v>2002</v>
      </c>
      <c r="M631" s="16">
        <v>18</v>
      </c>
      <c r="N631" s="16" t="s">
        <v>21</v>
      </c>
      <c r="O631" s="16" t="s">
        <v>769</v>
      </c>
      <c r="P631" s="16" t="s">
        <v>770</v>
      </c>
      <c r="Q631" s="16" t="s">
        <v>34</v>
      </c>
      <c r="R631" s="16" t="s">
        <v>1110</v>
      </c>
    </row>
    <row r="632" spans="1:18" ht="15" customHeight="1" x14ac:dyDescent="0.2">
      <c r="A632" s="16">
        <v>631</v>
      </c>
      <c r="B632" s="16">
        <v>719</v>
      </c>
      <c r="C632" s="16" t="s">
        <v>2130</v>
      </c>
      <c r="D632" s="31">
        <v>44</v>
      </c>
      <c r="E632" s="33">
        <v>86</v>
      </c>
      <c r="F632" s="16">
        <f>(D632+E632)/2</f>
        <v>65</v>
      </c>
      <c r="G632" s="16">
        <v>3.8</v>
      </c>
      <c r="H632" s="16" t="s">
        <v>3434</v>
      </c>
      <c r="I632" s="16" t="s">
        <v>2831</v>
      </c>
      <c r="J632" s="16" t="s">
        <v>2946</v>
      </c>
      <c r="K632" s="16" t="s">
        <v>20</v>
      </c>
      <c r="L632" s="16">
        <v>2014</v>
      </c>
      <c r="M632" s="16">
        <v>6</v>
      </c>
      <c r="N632" s="16" t="s">
        <v>131</v>
      </c>
      <c r="O632" s="16" t="s">
        <v>2022</v>
      </c>
      <c r="P632" s="16" t="s">
        <v>1916</v>
      </c>
      <c r="Q632" s="16" t="s">
        <v>58</v>
      </c>
      <c r="R632" s="16" t="s">
        <v>3144</v>
      </c>
    </row>
    <row r="633" spans="1:18" ht="15" customHeight="1" x14ac:dyDescent="0.2">
      <c r="A633" s="16">
        <v>632</v>
      </c>
      <c r="B633" s="16">
        <v>256</v>
      </c>
      <c r="C633" s="16" t="s">
        <v>1106</v>
      </c>
      <c r="D633" s="31">
        <v>44</v>
      </c>
      <c r="E633" s="33">
        <v>86</v>
      </c>
      <c r="F633" s="16">
        <f>(D633+E633)/2</f>
        <v>65</v>
      </c>
      <c r="G633" s="16">
        <v>3.8</v>
      </c>
      <c r="H633" s="16" t="s">
        <v>3414</v>
      </c>
      <c r="I633" s="16" t="s">
        <v>2831</v>
      </c>
      <c r="J633" s="16" t="s">
        <v>2828</v>
      </c>
      <c r="K633" s="16" t="s">
        <v>46</v>
      </c>
      <c r="L633" s="16">
        <v>2002</v>
      </c>
      <c r="M633" s="16">
        <v>18</v>
      </c>
      <c r="N633" s="16" t="s">
        <v>21</v>
      </c>
      <c r="O633" s="16" t="s">
        <v>769</v>
      </c>
      <c r="P633" s="16" t="s">
        <v>770</v>
      </c>
      <c r="Q633" s="16" t="s">
        <v>34</v>
      </c>
      <c r="R633" s="16" t="s">
        <v>1110</v>
      </c>
    </row>
    <row r="634" spans="1:18" ht="15" customHeight="1" x14ac:dyDescent="0.2">
      <c r="A634" s="16">
        <v>633</v>
      </c>
      <c r="B634" s="16">
        <v>401</v>
      </c>
      <c r="C634" s="16" t="s">
        <v>1428</v>
      </c>
      <c r="D634" s="31">
        <v>45</v>
      </c>
      <c r="E634" s="33">
        <v>86</v>
      </c>
      <c r="F634" s="16">
        <f>(D634+E634)/2</f>
        <v>65.5</v>
      </c>
      <c r="G634" s="16">
        <v>3.5</v>
      </c>
      <c r="H634" s="16" t="s">
        <v>3435</v>
      </c>
      <c r="I634" s="16" t="s">
        <v>2826</v>
      </c>
      <c r="J634" s="16" t="s">
        <v>2911</v>
      </c>
      <c r="K634" s="16" t="s">
        <v>46</v>
      </c>
      <c r="L634" s="16">
        <v>2007</v>
      </c>
      <c r="M634" s="16">
        <v>13</v>
      </c>
      <c r="N634" s="16" t="s">
        <v>21</v>
      </c>
      <c r="O634" s="16" t="s">
        <v>105</v>
      </c>
      <c r="P634" s="16" t="s">
        <v>40</v>
      </c>
      <c r="Q634" s="16" t="s">
        <v>58</v>
      </c>
      <c r="R634" s="16" t="s">
        <v>3144</v>
      </c>
    </row>
    <row r="635" spans="1:18" ht="15" customHeight="1" x14ac:dyDescent="0.2">
      <c r="A635" s="16">
        <v>634</v>
      </c>
      <c r="B635" s="16">
        <v>567</v>
      </c>
      <c r="C635" s="16" t="s">
        <v>1428</v>
      </c>
      <c r="D635" s="31">
        <v>45</v>
      </c>
      <c r="E635" s="33">
        <v>86</v>
      </c>
      <c r="F635" s="16">
        <f>(D635+E635)/2</f>
        <v>65.5</v>
      </c>
      <c r="G635" s="16">
        <v>3.5</v>
      </c>
      <c r="H635" s="16" t="s">
        <v>3435</v>
      </c>
      <c r="I635" s="16" t="s">
        <v>2837</v>
      </c>
      <c r="J635" s="16" t="s">
        <v>2911</v>
      </c>
      <c r="K635" s="16" t="s">
        <v>46</v>
      </c>
      <c r="L635" s="16">
        <v>2007</v>
      </c>
      <c r="M635" s="16">
        <v>13</v>
      </c>
      <c r="N635" s="16" t="s">
        <v>21</v>
      </c>
      <c r="O635" s="16" t="s">
        <v>105</v>
      </c>
      <c r="P635" s="16" t="s">
        <v>40</v>
      </c>
      <c r="Q635" s="16" t="s">
        <v>58</v>
      </c>
      <c r="R635" s="16" t="s">
        <v>3144</v>
      </c>
    </row>
    <row r="636" spans="1:18" ht="15" customHeight="1" x14ac:dyDescent="0.2">
      <c r="A636" s="16">
        <v>635</v>
      </c>
      <c r="B636" s="16">
        <v>123</v>
      </c>
      <c r="C636" s="16" t="s">
        <v>81</v>
      </c>
      <c r="D636" s="31">
        <v>38</v>
      </c>
      <c r="E636" s="33">
        <v>85</v>
      </c>
      <c r="F636" s="16">
        <f>(D636+E636)/2</f>
        <v>61.5</v>
      </c>
      <c r="G636" s="16">
        <v>2.9</v>
      </c>
      <c r="H636" s="16" t="s">
        <v>3436</v>
      </c>
      <c r="I636" s="16" t="s">
        <v>2944</v>
      </c>
      <c r="J636" s="16" t="s">
        <v>2890</v>
      </c>
      <c r="K636" s="16" t="s">
        <v>46</v>
      </c>
      <c r="L636" s="16">
        <v>1977</v>
      </c>
      <c r="M636" s="16">
        <v>43</v>
      </c>
      <c r="N636" s="16" t="s">
        <v>86</v>
      </c>
      <c r="O636" s="16" t="s">
        <v>32</v>
      </c>
      <c r="P636" s="16" t="s">
        <v>33</v>
      </c>
      <c r="Q636" s="16" t="s">
        <v>58</v>
      </c>
      <c r="R636" s="16" t="s">
        <v>616</v>
      </c>
    </row>
    <row r="637" spans="1:18" ht="15" customHeight="1" x14ac:dyDescent="0.2">
      <c r="A637" s="16">
        <v>636</v>
      </c>
      <c r="B637" s="16">
        <v>13</v>
      </c>
      <c r="C637" s="16" t="s">
        <v>115</v>
      </c>
      <c r="D637" s="31">
        <v>46</v>
      </c>
      <c r="E637" s="33">
        <v>85</v>
      </c>
      <c r="F637" s="16">
        <f>(D637+E637)/2</f>
        <v>65.5</v>
      </c>
      <c r="G637" s="16">
        <v>4.0999999999999996</v>
      </c>
      <c r="H637" s="16" t="s">
        <v>3437</v>
      </c>
      <c r="I637" s="16" t="s">
        <v>2850</v>
      </c>
      <c r="J637" s="16" t="s">
        <v>2934</v>
      </c>
      <c r="K637" s="16" t="s">
        <v>64</v>
      </c>
      <c r="L637" s="16">
        <v>2012</v>
      </c>
      <c r="M637" s="16">
        <v>8</v>
      </c>
      <c r="N637" s="16" t="s">
        <v>21</v>
      </c>
      <c r="O637" s="16" t="s">
        <v>57</v>
      </c>
      <c r="P637" s="16" t="s">
        <v>40</v>
      </c>
      <c r="Q637" s="16" t="s">
        <v>58</v>
      </c>
      <c r="R637" s="16" t="s">
        <v>3144</v>
      </c>
    </row>
    <row r="638" spans="1:18" ht="15" customHeight="1" x14ac:dyDescent="0.2">
      <c r="A638" s="16">
        <v>637</v>
      </c>
      <c r="B638" s="16">
        <v>616</v>
      </c>
      <c r="C638" s="16" t="s">
        <v>115</v>
      </c>
      <c r="D638" s="31">
        <v>47</v>
      </c>
      <c r="E638" s="33">
        <v>85</v>
      </c>
      <c r="F638" s="16">
        <f>(D638+E638)/2</f>
        <v>66</v>
      </c>
      <c r="G638" s="16">
        <v>3.6</v>
      </c>
      <c r="H638" s="16" t="s">
        <v>3438</v>
      </c>
      <c r="I638" s="16" t="s">
        <v>2864</v>
      </c>
      <c r="J638" s="16" t="s">
        <v>2828</v>
      </c>
      <c r="K638" s="16" t="s">
        <v>263</v>
      </c>
      <c r="L638" s="16">
        <v>1980</v>
      </c>
      <c r="M638" s="16">
        <v>40</v>
      </c>
      <c r="N638" s="16" t="s">
        <v>21</v>
      </c>
      <c r="O638" s="16" t="s">
        <v>32</v>
      </c>
      <c r="P638" s="16" t="s">
        <v>33</v>
      </c>
      <c r="Q638" s="16" t="s">
        <v>179</v>
      </c>
      <c r="R638" s="16" t="s">
        <v>1975</v>
      </c>
    </row>
    <row r="639" spans="1:18" ht="15" customHeight="1" x14ac:dyDescent="0.2">
      <c r="A639" s="16">
        <v>638</v>
      </c>
      <c r="B639" s="16">
        <v>832</v>
      </c>
      <c r="C639" s="16" t="s">
        <v>115</v>
      </c>
      <c r="D639" s="31">
        <v>47</v>
      </c>
      <c r="E639" s="33">
        <v>85</v>
      </c>
      <c r="F639" s="16">
        <f>(D639+E639)/2</f>
        <v>66</v>
      </c>
      <c r="G639" s="16">
        <v>3.6</v>
      </c>
      <c r="H639" s="16" t="s">
        <v>3438</v>
      </c>
      <c r="I639" s="16" t="s">
        <v>2868</v>
      </c>
      <c r="J639" s="16" t="s">
        <v>2828</v>
      </c>
      <c r="K639" s="16" t="s">
        <v>263</v>
      </c>
      <c r="L639" s="16">
        <v>1980</v>
      </c>
      <c r="M639" s="16">
        <v>40</v>
      </c>
      <c r="N639" s="16" t="s">
        <v>21</v>
      </c>
      <c r="O639" s="16" t="s">
        <v>32</v>
      </c>
      <c r="P639" s="16" t="s">
        <v>33</v>
      </c>
      <c r="Q639" s="16" t="s">
        <v>179</v>
      </c>
      <c r="R639" s="16" t="s">
        <v>1975</v>
      </c>
    </row>
    <row r="640" spans="1:18" ht="15" customHeight="1" x14ac:dyDescent="0.2">
      <c r="A640" s="16">
        <v>639</v>
      </c>
      <c r="B640" s="16">
        <v>519</v>
      </c>
      <c r="C640" s="16" t="s">
        <v>1752</v>
      </c>
      <c r="D640" s="31">
        <v>48</v>
      </c>
      <c r="E640" s="33">
        <v>85</v>
      </c>
      <c r="F640" s="16">
        <f>(D640+E640)/2</f>
        <v>66.5</v>
      </c>
      <c r="G640" s="16">
        <v>3</v>
      </c>
      <c r="H640" s="16" t="s">
        <v>3439</v>
      </c>
      <c r="I640" s="16" t="s">
        <v>2853</v>
      </c>
      <c r="J640" s="16" t="s">
        <v>2839</v>
      </c>
      <c r="K640" s="16" t="s">
        <v>104</v>
      </c>
      <c r="L640" s="16">
        <v>1983</v>
      </c>
      <c r="M640" s="16">
        <v>37</v>
      </c>
      <c r="N640" s="16" t="s">
        <v>21</v>
      </c>
      <c r="O640" s="16" t="s">
        <v>155</v>
      </c>
      <c r="P640" s="16" t="s">
        <v>156</v>
      </c>
      <c r="Q640" s="16" t="s">
        <v>203</v>
      </c>
      <c r="R640" s="16" t="s">
        <v>1756</v>
      </c>
    </row>
    <row r="641" spans="1:18" ht="15" customHeight="1" x14ac:dyDescent="0.2">
      <c r="A641" s="16">
        <v>640</v>
      </c>
      <c r="B641" s="16">
        <v>779</v>
      </c>
      <c r="C641" s="16" t="s">
        <v>1752</v>
      </c>
      <c r="D641" s="31">
        <v>48</v>
      </c>
      <c r="E641" s="33">
        <v>85</v>
      </c>
      <c r="F641" s="16">
        <f>(D641+E641)/2</f>
        <v>66.5</v>
      </c>
      <c r="G641" s="16">
        <v>3</v>
      </c>
      <c r="H641" s="16" t="s">
        <v>3439</v>
      </c>
      <c r="I641" s="16" t="s">
        <v>2903</v>
      </c>
      <c r="J641" s="16" t="s">
        <v>2839</v>
      </c>
      <c r="K641" s="16" t="s">
        <v>104</v>
      </c>
      <c r="L641" s="16">
        <v>1983</v>
      </c>
      <c r="M641" s="16">
        <v>37</v>
      </c>
      <c r="N641" s="16" t="s">
        <v>21</v>
      </c>
      <c r="O641" s="16" t="s">
        <v>155</v>
      </c>
      <c r="P641" s="16" t="s">
        <v>156</v>
      </c>
      <c r="Q641" s="16" t="s">
        <v>203</v>
      </c>
      <c r="R641" s="16" t="s">
        <v>1756</v>
      </c>
    </row>
    <row r="642" spans="1:18" ht="15" customHeight="1" x14ac:dyDescent="0.2">
      <c r="A642" s="16">
        <v>641</v>
      </c>
      <c r="B642" s="16">
        <v>68</v>
      </c>
      <c r="C642" s="16" t="s">
        <v>375</v>
      </c>
      <c r="D642" s="31">
        <v>49</v>
      </c>
      <c r="E642" s="33">
        <v>85</v>
      </c>
      <c r="F642" s="16">
        <f>(D642+E642)/2</f>
        <v>67</v>
      </c>
      <c r="G642" s="16">
        <v>3.8</v>
      </c>
      <c r="H642" s="16" t="s">
        <v>3440</v>
      </c>
      <c r="I642" s="16" t="s">
        <v>2911</v>
      </c>
      <c r="J642" s="16" t="s">
        <v>2934</v>
      </c>
      <c r="K642" s="16" t="s">
        <v>46</v>
      </c>
      <c r="L642" s="16">
        <v>1965</v>
      </c>
      <c r="M642" s="16">
        <v>55</v>
      </c>
      <c r="N642" s="16" t="s">
        <v>47</v>
      </c>
      <c r="O642" s="16" t="s">
        <v>48</v>
      </c>
      <c r="P642" s="16" t="s">
        <v>49</v>
      </c>
      <c r="Q642" s="16" t="s">
        <v>50</v>
      </c>
      <c r="R642" s="16" t="s">
        <v>51</v>
      </c>
    </row>
    <row r="643" spans="1:18" ht="15" customHeight="1" x14ac:dyDescent="0.2">
      <c r="A643" s="16">
        <v>642</v>
      </c>
      <c r="B643" s="16">
        <v>829</v>
      </c>
      <c r="C643" s="16" t="s">
        <v>375</v>
      </c>
      <c r="D643" s="31">
        <v>49</v>
      </c>
      <c r="E643" s="33">
        <v>85</v>
      </c>
      <c r="F643" s="16">
        <f>(D643+E643)/2</f>
        <v>67</v>
      </c>
      <c r="G643" s="16">
        <v>3.8</v>
      </c>
      <c r="H643" s="16" t="s">
        <v>3440</v>
      </c>
      <c r="I643" s="16" t="s">
        <v>2826</v>
      </c>
      <c r="J643" s="16" t="s">
        <v>2934</v>
      </c>
      <c r="K643" s="16" t="s">
        <v>46</v>
      </c>
      <c r="L643" s="16">
        <v>1965</v>
      </c>
      <c r="M643" s="16">
        <v>55</v>
      </c>
      <c r="N643" s="16" t="s">
        <v>47</v>
      </c>
      <c r="O643" s="16" t="s">
        <v>48</v>
      </c>
      <c r="P643" s="16" t="s">
        <v>49</v>
      </c>
      <c r="Q643" s="16" t="s">
        <v>50</v>
      </c>
      <c r="R643" s="16" t="s">
        <v>51</v>
      </c>
    </row>
    <row r="644" spans="1:18" ht="15" customHeight="1" x14ac:dyDescent="0.2">
      <c r="A644" s="16">
        <v>643</v>
      </c>
      <c r="B644" s="16">
        <v>169</v>
      </c>
      <c r="C644" s="16" t="s">
        <v>792</v>
      </c>
      <c r="D644" s="31">
        <v>49</v>
      </c>
      <c r="E644" s="33">
        <v>85</v>
      </c>
      <c r="F644" s="16">
        <f>(D644+E644)/2</f>
        <v>67</v>
      </c>
      <c r="G644" s="16">
        <v>3.8</v>
      </c>
      <c r="H644" s="16" t="s">
        <v>3262</v>
      </c>
      <c r="I644" s="16" t="s">
        <v>2841</v>
      </c>
      <c r="J644" s="16" t="s">
        <v>2934</v>
      </c>
      <c r="K644" s="16" t="s">
        <v>46</v>
      </c>
      <c r="L644" s="16">
        <v>1965</v>
      </c>
      <c r="M644" s="16">
        <v>55</v>
      </c>
      <c r="N644" s="16" t="s">
        <v>47</v>
      </c>
      <c r="O644" s="16" t="s">
        <v>48</v>
      </c>
      <c r="P644" s="16" t="s">
        <v>49</v>
      </c>
      <c r="Q644" s="16" t="s">
        <v>50</v>
      </c>
      <c r="R644" s="16" t="s">
        <v>51</v>
      </c>
    </row>
    <row r="645" spans="1:18" ht="15" customHeight="1" x14ac:dyDescent="0.2">
      <c r="A645" s="16">
        <v>644</v>
      </c>
      <c r="B645" s="16">
        <v>506</v>
      </c>
      <c r="C645" s="16" t="s">
        <v>1708</v>
      </c>
      <c r="D645" s="31">
        <v>52</v>
      </c>
      <c r="E645" s="33">
        <v>85</v>
      </c>
      <c r="F645" s="16">
        <f>(D645+E645)/2</f>
        <v>68.5</v>
      </c>
      <c r="G645" s="16">
        <v>3.5</v>
      </c>
      <c r="H645" s="16" t="s">
        <v>3308</v>
      </c>
      <c r="I645" s="16" t="s">
        <v>2864</v>
      </c>
      <c r="J645" s="16" t="s">
        <v>2826</v>
      </c>
      <c r="K645" s="16" t="s">
        <v>46</v>
      </c>
      <c r="L645" s="16">
        <v>1969</v>
      </c>
      <c r="M645" s="16">
        <v>51</v>
      </c>
      <c r="N645" s="16" t="s">
        <v>21</v>
      </c>
      <c r="O645" s="16" t="s">
        <v>235</v>
      </c>
      <c r="P645" s="16" t="s">
        <v>91</v>
      </c>
      <c r="Q645" s="16" t="s">
        <v>67</v>
      </c>
      <c r="R645" s="16" t="s">
        <v>236</v>
      </c>
    </row>
    <row r="646" spans="1:18" ht="15" customHeight="1" x14ac:dyDescent="0.2">
      <c r="A646" s="16">
        <v>645</v>
      </c>
      <c r="B646" s="16">
        <v>763</v>
      </c>
      <c r="C646" s="16" t="s">
        <v>1708</v>
      </c>
      <c r="D646" s="31">
        <v>52</v>
      </c>
      <c r="E646" s="33">
        <v>85</v>
      </c>
      <c r="F646" s="16">
        <f>(D646+E646)/2</f>
        <v>68.5</v>
      </c>
      <c r="G646" s="16">
        <v>3.5</v>
      </c>
      <c r="H646" s="16" t="s">
        <v>3308</v>
      </c>
      <c r="I646" s="16" t="s">
        <v>2837</v>
      </c>
      <c r="J646" s="16" t="s">
        <v>2826</v>
      </c>
      <c r="K646" s="16" t="s">
        <v>46</v>
      </c>
      <c r="L646" s="16">
        <v>1969</v>
      </c>
      <c r="M646" s="16">
        <v>51</v>
      </c>
      <c r="N646" s="16" t="s">
        <v>21</v>
      </c>
      <c r="O646" s="16" t="s">
        <v>235</v>
      </c>
      <c r="P646" s="16" t="s">
        <v>91</v>
      </c>
      <c r="Q646" s="16" t="s">
        <v>67</v>
      </c>
      <c r="R646" s="16" t="s">
        <v>236</v>
      </c>
    </row>
    <row r="647" spans="1:18" ht="15" customHeight="1" x14ac:dyDescent="0.2">
      <c r="A647" s="16">
        <v>646</v>
      </c>
      <c r="B647" s="16">
        <v>8</v>
      </c>
      <c r="C647" s="16" t="s">
        <v>81</v>
      </c>
      <c r="D647" s="31">
        <v>38</v>
      </c>
      <c r="E647" s="33">
        <v>84</v>
      </c>
      <c r="F647" s="16">
        <f>(D647+E647)/2</f>
        <v>61</v>
      </c>
      <c r="G647" s="16">
        <v>3.3</v>
      </c>
      <c r="H647" s="16" t="s">
        <v>3362</v>
      </c>
      <c r="I647" s="16" t="s">
        <v>2826</v>
      </c>
      <c r="J647" s="16" t="s">
        <v>2828</v>
      </c>
      <c r="K647" s="16" t="s">
        <v>30</v>
      </c>
      <c r="L647" s="16">
        <v>2014</v>
      </c>
      <c r="M647" s="16">
        <v>6</v>
      </c>
      <c r="N647" s="16" t="s">
        <v>86</v>
      </c>
      <c r="O647" s="16" t="s">
        <v>32</v>
      </c>
      <c r="P647" s="16" t="s">
        <v>33</v>
      </c>
      <c r="Q647" s="16" t="s">
        <v>50</v>
      </c>
      <c r="R647" s="16" t="s">
        <v>3144</v>
      </c>
    </row>
    <row r="648" spans="1:18" ht="15" customHeight="1" x14ac:dyDescent="0.2">
      <c r="A648" s="16">
        <v>647</v>
      </c>
      <c r="B648" s="16">
        <v>376</v>
      </c>
      <c r="C648" s="16" t="s">
        <v>1370</v>
      </c>
      <c r="D648" s="31">
        <v>38</v>
      </c>
      <c r="E648" s="33">
        <v>82</v>
      </c>
      <c r="F648" s="16">
        <f>(D648+E648)/2</f>
        <v>60</v>
      </c>
      <c r="G648" s="16">
        <v>3.9</v>
      </c>
      <c r="H648" s="16" t="s">
        <v>3425</v>
      </c>
      <c r="I648" s="16" t="s">
        <v>2864</v>
      </c>
      <c r="J648" s="16" t="s">
        <v>2831</v>
      </c>
      <c r="K648" s="16" t="s">
        <v>46</v>
      </c>
      <c r="L648" s="16">
        <v>1947</v>
      </c>
      <c r="M648" s="16">
        <v>73</v>
      </c>
      <c r="N648" s="16" t="s">
        <v>154</v>
      </c>
      <c r="O648" s="16" t="s">
        <v>105</v>
      </c>
      <c r="P648" s="16" t="s">
        <v>40</v>
      </c>
      <c r="Q648" s="16" t="s">
        <v>50</v>
      </c>
      <c r="R648" s="16" t="s">
        <v>1375</v>
      </c>
    </row>
    <row r="649" spans="1:18" ht="15" customHeight="1" x14ac:dyDescent="0.2">
      <c r="A649" s="16">
        <v>648</v>
      </c>
      <c r="B649" s="16">
        <v>364</v>
      </c>
      <c r="C649" s="16" t="s">
        <v>1343</v>
      </c>
      <c r="D649" s="31">
        <v>39</v>
      </c>
      <c r="E649" s="33">
        <v>82</v>
      </c>
      <c r="F649" s="16">
        <f>(D649+E649)/2</f>
        <v>60.5</v>
      </c>
      <c r="G649" s="16">
        <v>4.4000000000000004</v>
      </c>
      <c r="H649" s="16" t="s">
        <v>3441</v>
      </c>
      <c r="I649" s="16" t="s">
        <v>2828</v>
      </c>
      <c r="J649" s="16" t="s">
        <v>2914</v>
      </c>
      <c r="K649" s="16" t="s">
        <v>64</v>
      </c>
      <c r="L649" s="16">
        <v>1929</v>
      </c>
      <c r="M649" s="16">
        <v>91</v>
      </c>
      <c r="N649" s="16" t="s">
        <v>21</v>
      </c>
      <c r="O649" s="16" t="s">
        <v>695</v>
      </c>
      <c r="P649" s="16" t="s">
        <v>40</v>
      </c>
      <c r="Q649" s="16" t="s">
        <v>80</v>
      </c>
      <c r="R649" s="16" t="s">
        <v>1348</v>
      </c>
    </row>
    <row r="650" spans="1:18" ht="15" customHeight="1" x14ac:dyDescent="0.2">
      <c r="A650" s="16">
        <v>649</v>
      </c>
      <c r="B650" s="16">
        <v>199</v>
      </c>
      <c r="C650" s="16" t="s">
        <v>893</v>
      </c>
      <c r="D650" s="31">
        <v>42</v>
      </c>
      <c r="E650" s="33">
        <v>82</v>
      </c>
      <c r="F650" s="16">
        <f>(D650+E650)/2</f>
        <v>62</v>
      </c>
      <c r="G650" s="16">
        <v>4.4000000000000004</v>
      </c>
      <c r="H650" s="16" t="s">
        <v>3209</v>
      </c>
      <c r="I650" s="16" t="s">
        <v>2828</v>
      </c>
      <c r="J650" s="16" t="s">
        <v>2864</v>
      </c>
      <c r="K650" s="16" t="s">
        <v>64</v>
      </c>
      <c r="L650" s="16">
        <v>2013</v>
      </c>
      <c r="M650" s="16">
        <v>7</v>
      </c>
      <c r="N650" s="16" t="s">
        <v>65</v>
      </c>
      <c r="O650" s="16" t="s">
        <v>124</v>
      </c>
      <c r="P650" s="16" t="s">
        <v>124</v>
      </c>
      <c r="Q650" s="16" t="s">
        <v>41</v>
      </c>
      <c r="R650" s="16" t="s">
        <v>3144</v>
      </c>
    </row>
    <row r="651" spans="1:18" ht="15" customHeight="1" x14ac:dyDescent="0.2">
      <c r="A651" s="16">
        <v>650</v>
      </c>
      <c r="B651" s="16">
        <v>313</v>
      </c>
      <c r="C651" s="16" t="s">
        <v>893</v>
      </c>
      <c r="D651" s="31">
        <v>42</v>
      </c>
      <c r="E651" s="33">
        <v>82</v>
      </c>
      <c r="F651" s="16">
        <f>(D651+E651)/2</f>
        <v>62</v>
      </c>
      <c r="G651" s="16">
        <v>4.4000000000000004</v>
      </c>
      <c r="H651" s="16" t="s">
        <v>3209</v>
      </c>
      <c r="I651" s="16" t="s">
        <v>2837</v>
      </c>
      <c r="J651" s="16" t="s">
        <v>2864</v>
      </c>
      <c r="K651" s="16" t="s">
        <v>64</v>
      </c>
      <c r="L651" s="16">
        <v>2013</v>
      </c>
      <c r="M651" s="16">
        <v>7</v>
      </c>
      <c r="N651" s="16" t="s">
        <v>65</v>
      </c>
      <c r="O651" s="16" t="s">
        <v>124</v>
      </c>
      <c r="P651" s="16" t="s">
        <v>124</v>
      </c>
      <c r="Q651" s="16" t="s">
        <v>41</v>
      </c>
      <c r="R651" s="16" t="s">
        <v>3144</v>
      </c>
    </row>
    <row r="652" spans="1:18" ht="15" customHeight="1" x14ac:dyDescent="0.2">
      <c r="A652" s="16">
        <v>651</v>
      </c>
      <c r="B652" s="16">
        <v>491</v>
      </c>
      <c r="C652" s="16" t="s">
        <v>1654</v>
      </c>
      <c r="D652" s="31">
        <v>43</v>
      </c>
      <c r="E652" s="33">
        <v>82</v>
      </c>
      <c r="F652" s="16">
        <f>(D652+E652)/2</f>
        <v>62.5</v>
      </c>
      <c r="G652" s="16">
        <v>3.1</v>
      </c>
      <c r="H652" s="16" t="s">
        <v>3442</v>
      </c>
      <c r="I652" s="16" t="s">
        <v>2839</v>
      </c>
      <c r="J652" s="16" t="s">
        <v>3096</v>
      </c>
      <c r="K652" s="16" t="s">
        <v>30</v>
      </c>
      <c r="L652" s="16">
        <v>1856</v>
      </c>
      <c r="M652" s="16">
        <v>164</v>
      </c>
      <c r="N652" s="16" t="s">
        <v>21</v>
      </c>
      <c r="O652" s="16" t="s">
        <v>72</v>
      </c>
      <c r="P652" s="16" t="s">
        <v>73</v>
      </c>
      <c r="Q652" s="16" t="s">
        <v>113</v>
      </c>
      <c r="R652" s="16" t="s">
        <v>3144</v>
      </c>
    </row>
    <row r="653" spans="1:18" ht="15" customHeight="1" x14ac:dyDescent="0.2">
      <c r="A653" s="16">
        <v>652</v>
      </c>
      <c r="B653" s="16">
        <v>740</v>
      </c>
      <c r="C653" s="16" t="s">
        <v>1654</v>
      </c>
      <c r="D653" s="31">
        <v>43</v>
      </c>
      <c r="E653" s="33">
        <v>82</v>
      </c>
      <c r="F653" s="16">
        <f>(D653+E653)/2</f>
        <v>62.5</v>
      </c>
      <c r="G653" s="16">
        <v>3.1</v>
      </c>
      <c r="H653" s="16" t="s">
        <v>3442</v>
      </c>
      <c r="I653" s="16" t="s">
        <v>2826</v>
      </c>
      <c r="J653" s="16" t="s">
        <v>3096</v>
      </c>
      <c r="K653" s="16" t="s">
        <v>30</v>
      </c>
      <c r="L653" s="16">
        <v>1856</v>
      </c>
      <c r="M653" s="16">
        <v>164</v>
      </c>
      <c r="N653" s="16" t="s">
        <v>21</v>
      </c>
      <c r="O653" s="16" t="s">
        <v>72</v>
      </c>
      <c r="P653" s="16" t="s">
        <v>73</v>
      </c>
      <c r="Q653" s="16" t="s">
        <v>113</v>
      </c>
      <c r="R653" s="16" t="s">
        <v>3144</v>
      </c>
    </row>
    <row r="654" spans="1:18" ht="15" customHeight="1" x14ac:dyDescent="0.2">
      <c r="A654" s="16">
        <v>653</v>
      </c>
      <c r="B654" s="16">
        <v>326</v>
      </c>
      <c r="C654" s="16" t="s">
        <v>1261</v>
      </c>
      <c r="D654" s="31">
        <v>45</v>
      </c>
      <c r="E654" s="33">
        <v>82</v>
      </c>
      <c r="F654" s="16">
        <f>(D654+E654)/2</f>
        <v>63.5</v>
      </c>
      <c r="G654" s="16">
        <v>4.2</v>
      </c>
      <c r="H654" s="16" t="s">
        <v>3443</v>
      </c>
      <c r="I654" s="16" t="s">
        <v>2859</v>
      </c>
      <c r="J654" s="16" t="s">
        <v>2876</v>
      </c>
      <c r="K654" s="16" t="s">
        <v>20</v>
      </c>
      <c r="L654" s="16">
        <v>2004</v>
      </c>
      <c r="M654" s="16">
        <v>16</v>
      </c>
      <c r="N654" s="16" t="s">
        <v>21</v>
      </c>
      <c r="O654" s="16" t="s">
        <v>283</v>
      </c>
      <c r="P654" s="16" t="s">
        <v>73</v>
      </c>
      <c r="Q654" s="16" t="s">
        <v>23</v>
      </c>
      <c r="R654" s="16" t="s">
        <v>3144</v>
      </c>
    </row>
    <row r="655" spans="1:18" ht="15" customHeight="1" x14ac:dyDescent="0.2">
      <c r="A655" s="16">
        <v>654</v>
      </c>
      <c r="B655" s="16">
        <v>142</v>
      </c>
      <c r="C655" s="16" t="s">
        <v>115</v>
      </c>
      <c r="D655" s="31">
        <v>43</v>
      </c>
      <c r="E655" s="33">
        <v>81</v>
      </c>
      <c r="F655" s="16">
        <f>(D655+E655)/2</f>
        <v>62</v>
      </c>
      <c r="G655" s="16">
        <v>2.2999999999999998</v>
      </c>
      <c r="H655" s="16" t="s">
        <v>3444</v>
      </c>
      <c r="I655" s="16" t="s">
        <v>2844</v>
      </c>
      <c r="J655" s="16" t="s">
        <v>2850</v>
      </c>
      <c r="K655" s="16" t="s">
        <v>20</v>
      </c>
      <c r="L655" s="16">
        <v>1986</v>
      </c>
      <c r="M655" s="16">
        <v>34</v>
      </c>
      <c r="N655" s="16" t="s">
        <v>21</v>
      </c>
      <c r="O655" s="16" t="s">
        <v>105</v>
      </c>
      <c r="P655" s="16" t="s">
        <v>40</v>
      </c>
      <c r="Q655" s="16" t="s">
        <v>41</v>
      </c>
      <c r="R655" s="16" t="s">
        <v>3144</v>
      </c>
    </row>
    <row r="656" spans="1:18" ht="15" customHeight="1" x14ac:dyDescent="0.2">
      <c r="A656" s="16">
        <v>655</v>
      </c>
      <c r="B656" s="16">
        <v>495</v>
      </c>
      <c r="C656" s="16" t="s">
        <v>1671</v>
      </c>
      <c r="D656" s="31">
        <v>52</v>
      </c>
      <c r="E656" s="33">
        <v>81</v>
      </c>
      <c r="F656" s="16">
        <f>(D656+E656)/2</f>
        <v>66.5</v>
      </c>
      <c r="G656" s="16">
        <v>3.9</v>
      </c>
      <c r="H656" s="16" t="s">
        <v>3445</v>
      </c>
      <c r="I656" s="16" t="s">
        <v>2841</v>
      </c>
      <c r="J656" s="16" t="s">
        <v>2859</v>
      </c>
      <c r="K656" s="16" t="s">
        <v>20</v>
      </c>
      <c r="L656" s="16">
        <v>1995</v>
      </c>
      <c r="M656" s="16">
        <v>25</v>
      </c>
      <c r="N656" s="16" t="s">
        <v>21</v>
      </c>
      <c r="O656" s="16" t="s">
        <v>145</v>
      </c>
      <c r="P656" s="16" t="s">
        <v>91</v>
      </c>
      <c r="Q656" s="16" t="s">
        <v>41</v>
      </c>
      <c r="R656" s="16" t="s">
        <v>3144</v>
      </c>
    </row>
    <row r="657" spans="1:18" ht="15" customHeight="1" x14ac:dyDescent="0.2">
      <c r="A657" s="16">
        <v>656</v>
      </c>
      <c r="B657" s="16">
        <v>748</v>
      </c>
      <c r="C657" s="16" t="s">
        <v>1671</v>
      </c>
      <c r="D657" s="31">
        <v>52</v>
      </c>
      <c r="E657" s="33">
        <v>81</v>
      </c>
      <c r="F657" s="16">
        <f>(D657+E657)/2</f>
        <v>66.5</v>
      </c>
      <c r="G657" s="16">
        <v>3.9</v>
      </c>
      <c r="H657" s="16" t="s">
        <v>3445</v>
      </c>
      <c r="I657" s="16" t="s">
        <v>2882</v>
      </c>
      <c r="J657" s="16" t="s">
        <v>2859</v>
      </c>
      <c r="K657" s="16" t="s">
        <v>20</v>
      </c>
      <c r="L657" s="16">
        <v>1995</v>
      </c>
      <c r="M657" s="16">
        <v>25</v>
      </c>
      <c r="N657" s="16" t="s">
        <v>21</v>
      </c>
      <c r="O657" s="16" t="s">
        <v>145</v>
      </c>
      <c r="P657" s="16" t="s">
        <v>91</v>
      </c>
      <c r="Q657" s="16" t="s">
        <v>41</v>
      </c>
      <c r="R657" s="16" t="s">
        <v>3144</v>
      </c>
    </row>
    <row r="658" spans="1:18" ht="15" customHeight="1" x14ac:dyDescent="0.2">
      <c r="A658" s="16">
        <v>657</v>
      </c>
      <c r="B658" s="16">
        <v>78</v>
      </c>
      <c r="C658" s="16" t="s">
        <v>417</v>
      </c>
      <c r="D658" s="31">
        <v>52</v>
      </c>
      <c r="E658" s="33">
        <v>81</v>
      </c>
      <c r="F658" s="16">
        <f>(D658+E658)/2</f>
        <v>66.5</v>
      </c>
      <c r="G658" s="16">
        <v>4.4000000000000004</v>
      </c>
      <c r="H658" s="16" t="s">
        <v>3266</v>
      </c>
      <c r="I658" s="16" t="s">
        <v>2826</v>
      </c>
      <c r="J658" s="16" t="s">
        <v>2826</v>
      </c>
      <c r="K658" s="16" t="s">
        <v>263</v>
      </c>
      <c r="L658" s="16">
        <v>2015</v>
      </c>
      <c r="M658" s="16">
        <v>5</v>
      </c>
      <c r="N658" s="16" t="s">
        <v>21</v>
      </c>
      <c r="O658" s="16" t="s">
        <v>145</v>
      </c>
      <c r="P658" s="16" t="s">
        <v>91</v>
      </c>
      <c r="Q658" s="16" t="s">
        <v>58</v>
      </c>
      <c r="R658" s="16" t="s">
        <v>3144</v>
      </c>
    </row>
    <row r="659" spans="1:18" ht="15" customHeight="1" x14ac:dyDescent="0.2">
      <c r="A659" s="16">
        <v>658</v>
      </c>
      <c r="B659" s="16">
        <v>415</v>
      </c>
      <c r="C659" s="16" t="s">
        <v>1302</v>
      </c>
      <c r="D659" s="31">
        <v>42</v>
      </c>
      <c r="E659" s="33">
        <v>80</v>
      </c>
      <c r="F659" s="16">
        <f>(D659+E659)/2</f>
        <v>61</v>
      </c>
      <c r="G659" s="16">
        <v>3.7</v>
      </c>
      <c r="H659" s="16" t="s">
        <v>3446</v>
      </c>
      <c r="I659" s="16" t="s">
        <v>2824</v>
      </c>
      <c r="J659" s="16" t="s">
        <v>2837</v>
      </c>
      <c r="K659" s="16" t="s">
        <v>30</v>
      </c>
      <c r="L659" s="16">
        <v>1928</v>
      </c>
      <c r="M659" s="16">
        <v>92</v>
      </c>
      <c r="N659" s="16" t="s">
        <v>65</v>
      </c>
      <c r="O659" s="16" t="s">
        <v>235</v>
      </c>
      <c r="P659" s="16" t="s">
        <v>91</v>
      </c>
      <c r="Q659" s="16" t="s">
        <v>203</v>
      </c>
      <c r="R659" s="16" t="s">
        <v>1458</v>
      </c>
    </row>
    <row r="660" spans="1:18" ht="15" customHeight="1" x14ac:dyDescent="0.2">
      <c r="A660" s="16">
        <v>659</v>
      </c>
      <c r="B660" s="16">
        <v>607</v>
      </c>
      <c r="C660" s="16" t="s">
        <v>1302</v>
      </c>
      <c r="D660" s="31">
        <v>42</v>
      </c>
      <c r="E660" s="33">
        <v>80</v>
      </c>
      <c r="F660" s="16">
        <f>(D660+E660)/2</f>
        <v>61</v>
      </c>
      <c r="G660" s="16">
        <v>3.7</v>
      </c>
      <c r="H660" s="16" t="s">
        <v>3446</v>
      </c>
      <c r="I660" s="16" t="s">
        <v>2828</v>
      </c>
      <c r="J660" s="16" t="s">
        <v>2837</v>
      </c>
      <c r="K660" s="16" t="s">
        <v>30</v>
      </c>
      <c r="L660" s="16">
        <v>1928</v>
      </c>
      <c r="M660" s="16">
        <v>92</v>
      </c>
      <c r="N660" s="16" t="s">
        <v>65</v>
      </c>
      <c r="O660" s="16" t="s">
        <v>235</v>
      </c>
      <c r="P660" s="16" t="s">
        <v>91</v>
      </c>
      <c r="Q660" s="16" t="s">
        <v>203</v>
      </c>
      <c r="R660" s="16" t="s">
        <v>1458</v>
      </c>
    </row>
    <row r="661" spans="1:18" ht="15" customHeight="1" x14ac:dyDescent="0.2">
      <c r="A661" s="16">
        <v>660</v>
      </c>
      <c r="B661" s="16">
        <v>194</v>
      </c>
      <c r="C661" s="16" t="s">
        <v>608</v>
      </c>
      <c r="D661" s="31">
        <v>43</v>
      </c>
      <c r="E661" s="33">
        <v>80</v>
      </c>
      <c r="F661" s="16">
        <f>(D661+E661)/2</f>
        <v>61.5</v>
      </c>
      <c r="G661" s="16">
        <v>2.9</v>
      </c>
      <c r="H661" s="16" t="s">
        <v>3447</v>
      </c>
      <c r="I661" s="16" t="s">
        <v>2944</v>
      </c>
      <c r="J661" s="16" t="s">
        <v>2853</v>
      </c>
      <c r="K661" s="16" t="s">
        <v>64</v>
      </c>
      <c r="L661" s="16">
        <v>1993</v>
      </c>
      <c r="M661" s="16">
        <v>27</v>
      </c>
      <c r="N661" s="16" t="s">
        <v>154</v>
      </c>
      <c r="O661" s="16" t="s">
        <v>791</v>
      </c>
      <c r="P661" s="16" t="s">
        <v>581</v>
      </c>
      <c r="Q661" s="16" t="s">
        <v>80</v>
      </c>
      <c r="R661" s="16" t="s">
        <v>875</v>
      </c>
    </row>
    <row r="662" spans="1:18" ht="15" customHeight="1" x14ac:dyDescent="0.2">
      <c r="A662" s="16">
        <v>661</v>
      </c>
      <c r="B662" s="16">
        <v>292</v>
      </c>
      <c r="C662" s="16" t="s">
        <v>608</v>
      </c>
      <c r="D662" s="31">
        <v>43</v>
      </c>
      <c r="E662" s="33">
        <v>80</v>
      </c>
      <c r="F662" s="16">
        <f>(D662+E662)/2</f>
        <v>61.5</v>
      </c>
      <c r="G662" s="16">
        <v>2.9</v>
      </c>
      <c r="H662" s="16" t="s">
        <v>3447</v>
      </c>
      <c r="I662" s="16" t="s">
        <v>2826</v>
      </c>
      <c r="J662" s="16" t="s">
        <v>2853</v>
      </c>
      <c r="K662" s="16" t="s">
        <v>64</v>
      </c>
      <c r="L662" s="16">
        <v>1993</v>
      </c>
      <c r="M662" s="16">
        <v>27</v>
      </c>
      <c r="N662" s="16" t="s">
        <v>154</v>
      </c>
      <c r="O662" s="16" t="s">
        <v>791</v>
      </c>
      <c r="P662" s="16" t="s">
        <v>581</v>
      </c>
      <c r="Q662" s="16" t="s">
        <v>80</v>
      </c>
      <c r="R662" s="16" t="s">
        <v>875</v>
      </c>
    </row>
    <row r="663" spans="1:18" ht="15" customHeight="1" x14ac:dyDescent="0.2">
      <c r="A663" s="16">
        <v>662</v>
      </c>
      <c r="B663" s="16">
        <v>635</v>
      </c>
      <c r="C663" s="16" t="s">
        <v>247</v>
      </c>
      <c r="D663" s="31">
        <v>57</v>
      </c>
      <c r="E663" s="33">
        <v>80</v>
      </c>
      <c r="F663" s="16">
        <f>(D663+E663)/2</f>
        <v>68.5</v>
      </c>
      <c r="G663" s="16">
        <v>3.5</v>
      </c>
      <c r="H663" s="16" t="s">
        <v>3448</v>
      </c>
      <c r="I663" s="16" t="s">
        <v>2914</v>
      </c>
      <c r="J663" s="16" t="s">
        <v>2826</v>
      </c>
      <c r="K663" s="16" t="s">
        <v>20</v>
      </c>
      <c r="L663" s="16">
        <v>1997</v>
      </c>
      <c r="M663" s="16">
        <v>23</v>
      </c>
      <c r="N663" s="16" t="s">
        <v>21</v>
      </c>
      <c r="O663" s="16" t="s">
        <v>124</v>
      </c>
      <c r="P663" s="16" t="s">
        <v>124</v>
      </c>
      <c r="Q663" s="16" t="s">
        <v>58</v>
      </c>
      <c r="R663" s="16" t="s">
        <v>2008</v>
      </c>
    </row>
    <row r="664" spans="1:18" ht="15" customHeight="1" x14ac:dyDescent="0.2">
      <c r="A664" s="16">
        <v>663</v>
      </c>
      <c r="B664" s="16">
        <v>857</v>
      </c>
      <c r="C664" s="16" t="s">
        <v>247</v>
      </c>
      <c r="D664" s="31">
        <v>57</v>
      </c>
      <c r="E664" s="33">
        <v>80</v>
      </c>
      <c r="F664" s="16">
        <f>(D664+E664)/2</f>
        <v>68.5</v>
      </c>
      <c r="G664" s="16">
        <v>3.5</v>
      </c>
      <c r="H664" s="16" t="s">
        <v>3448</v>
      </c>
      <c r="I664" s="16" t="s">
        <v>2853</v>
      </c>
      <c r="J664" s="16" t="s">
        <v>2826</v>
      </c>
      <c r="K664" s="16" t="s">
        <v>20</v>
      </c>
      <c r="L664" s="16">
        <v>1997</v>
      </c>
      <c r="M664" s="16">
        <v>23</v>
      </c>
      <c r="N664" s="16" t="s">
        <v>21</v>
      </c>
      <c r="O664" s="16" t="s">
        <v>124</v>
      </c>
      <c r="P664" s="16" t="s">
        <v>124</v>
      </c>
      <c r="Q664" s="16" t="s">
        <v>58</v>
      </c>
      <c r="R664" s="16" t="s">
        <v>2008</v>
      </c>
    </row>
    <row r="665" spans="1:18" ht="15" customHeight="1" x14ac:dyDescent="0.2">
      <c r="A665" s="16">
        <v>664</v>
      </c>
      <c r="B665" s="16">
        <v>744</v>
      </c>
      <c r="C665" s="16" t="s">
        <v>247</v>
      </c>
      <c r="D665" s="31">
        <v>42</v>
      </c>
      <c r="E665" s="33">
        <v>79</v>
      </c>
      <c r="F665" s="16">
        <f>(D665+E665)/2</f>
        <v>60.5</v>
      </c>
      <c r="G665" s="16">
        <v>3.4</v>
      </c>
      <c r="H665" s="16" t="s">
        <v>3449</v>
      </c>
      <c r="I665" s="16" t="s">
        <v>2826</v>
      </c>
      <c r="J665" s="16" t="s">
        <v>2944</v>
      </c>
      <c r="K665" s="16" t="s">
        <v>20</v>
      </c>
      <c r="L665" s="16">
        <v>2002</v>
      </c>
      <c r="M665" s="16">
        <v>18</v>
      </c>
      <c r="N665" s="16" t="s">
        <v>21</v>
      </c>
      <c r="O665" s="16" t="s">
        <v>230</v>
      </c>
      <c r="P665" s="16" t="s">
        <v>91</v>
      </c>
      <c r="Q665" s="16" t="s">
        <v>23</v>
      </c>
      <c r="R665" s="16" t="s">
        <v>3144</v>
      </c>
    </row>
    <row r="666" spans="1:18" ht="15" customHeight="1" x14ac:dyDescent="0.2">
      <c r="A666" s="16">
        <v>665</v>
      </c>
      <c r="B666" s="16">
        <v>177</v>
      </c>
      <c r="C666" s="16" t="s">
        <v>608</v>
      </c>
      <c r="D666" s="31">
        <v>44</v>
      </c>
      <c r="E666" s="33">
        <v>78</v>
      </c>
      <c r="F666" s="16">
        <f>(D666+E666)/2</f>
        <v>61</v>
      </c>
      <c r="G666" s="16">
        <v>4.8</v>
      </c>
      <c r="H666" s="16" t="s">
        <v>3428</v>
      </c>
      <c r="I666" s="16" t="s">
        <v>2826</v>
      </c>
      <c r="J666" s="16" t="s">
        <v>2859</v>
      </c>
      <c r="K666" s="16" t="s">
        <v>20</v>
      </c>
      <c r="L666" s="16">
        <v>2010</v>
      </c>
      <c r="M666" s="16">
        <v>10</v>
      </c>
      <c r="N666" s="16" t="s">
        <v>21</v>
      </c>
      <c r="O666" s="16" t="s">
        <v>39</v>
      </c>
      <c r="P666" s="16" t="s">
        <v>40</v>
      </c>
      <c r="Q666" s="16" t="s">
        <v>41</v>
      </c>
      <c r="R666" s="16" t="s">
        <v>3144</v>
      </c>
    </row>
    <row r="667" spans="1:18" ht="15" customHeight="1" x14ac:dyDescent="0.2">
      <c r="A667" s="16">
        <v>666</v>
      </c>
      <c r="B667" s="16">
        <v>259</v>
      </c>
      <c r="C667" s="16" t="s">
        <v>608</v>
      </c>
      <c r="D667" s="31">
        <v>44</v>
      </c>
      <c r="E667" s="33">
        <v>78</v>
      </c>
      <c r="F667" s="16">
        <f>(D667+E667)/2</f>
        <v>61</v>
      </c>
      <c r="G667" s="16">
        <v>4.8</v>
      </c>
      <c r="H667" s="16" t="s">
        <v>3428</v>
      </c>
      <c r="I667" s="16" t="s">
        <v>2911</v>
      </c>
      <c r="J667" s="16" t="s">
        <v>2859</v>
      </c>
      <c r="K667" s="16" t="s">
        <v>20</v>
      </c>
      <c r="L667" s="16">
        <v>2010</v>
      </c>
      <c r="M667" s="16">
        <v>10</v>
      </c>
      <c r="N667" s="16" t="s">
        <v>21</v>
      </c>
      <c r="O667" s="16" t="s">
        <v>39</v>
      </c>
      <c r="P667" s="16" t="s">
        <v>40</v>
      </c>
      <c r="Q667" s="16" t="s">
        <v>41</v>
      </c>
      <c r="R667" s="16" t="s">
        <v>3144</v>
      </c>
    </row>
    <row r="668" spans="1:18" ht="15" customHeight="1" x14ac:dyDescent="0.2">
      <c r="A668" s="16">
        <v>667</v>
      </c>
      <c r="B668" s="16">
        <v>212</v>
      </c>
      <c r="C668" s="16" t="s">
        <v>944</v>
      </c>
      <c r="D668" s="31">
        <v>44</v>
      </c>
      <c r="E668" s="33">
        <v>78</v>
      </c>
      <c r="F668" s="16">
        <f>(D668+E668)/2</f>
        <v>61</v>
      </c>
      <c r="G668" s="16">
        <v>4.0999999999999996</v>
      </c>
      <c r="H668" s="16" t="s">
        <v>3450</v>
      </c>
      <c r="I668" s="16" t="s">
        <v>2864</v>
      </c>
      <c r="J668" s="16" t="s">
        <v>2905</v>
      </c>
      <c r="K668" s="16" t="s">
        <v>20</v>
      </c>
      <c r="L668" s="16">
        <v>1961</v>
      </c>
      <c r="M668" s="16">
        <v>59</v>
      </c>
      <c r="N668" s="16" t="s">
        <v>21</v>
      </c>
      <c r="O668" s="16" t="s">
        <v>48</v>
      </c>
      <c r="P668" s="16" t="s">
        <v>49</v>
      </c>
      <c r="Q668" s="16" t="s">
        <v>67</v>
      </c>
      <c r="R668" s="16" t="s">
        <v>3144</v>
      </c>
    </row>
    <row r="669" spans="1:18" ht="15" customHeight="1" x14ac:dyDescent="0.2">
      <c r="A669" s="16">
        <v>668</v>
      </c>
      <c r="B669" s="16">
        <v>344</v>
      </c>
      <c r="C669" s="16" t="s">
        <v>944</v>
      </c>
      <c r="D669" s="31">
        <v>44</v>
      </c>
      <c r="E669" s="33">
        <v>78</v>
      </c>
      <c r="F669" s="16">
        <f>(D669+E669)/2</f>
        <v>61</v>
      </c>
      <c r="G669" s="16">
        <v>4.0999999999999996</v>
      </c>
      <c r="H669" s="16" t="s">
        <v>3450</v>
      </c>
      <c r="I669" s="16" t="s">
        <v>2826</v>
      </c>
      <c r="J669" s="16" t="s">
        <v>2905</v>
      </c>
      <c r="K669" s="16" t="s">
        <v>20</v>
      </c>
      <c r="L669" s="16">
        <v>1961</v>
      </c>
      <c r="M669" s="16">
        <v>59</v>
      </c>
      <c r="N669" s="16" t="s">
        <v>21</v>
      </c>
      <c r="O669" s="16" t="s">
        <v>48</v>
      </c>
      <c r="P669" s="16" t="s">
        <v>49</v>
      </c>
      <c r="Q669" s="16" t="s">
        <v>67</v>
      </c>
      <c r="R669" s="16" t="s">
        <v>3144</v>
      </c>
    </row>
    <row r="670" spans="1:18" ht="15" customHeight="1" x14ac:dyDescent="0.2">
      <c r="A670" s="16">
        <v>669</v>
      </c>
      <c r="B670" s="16">
        <v>468</v>
      </c>
      <c r="C670" s="16" t="s">
        <v>1579</v>
      </c>
      <c r="D670" s="31">
        <v>45</v>
      </c>
      <c r="E670" s="33">
        <v>78</v>
      </c>
      <c r="F670" s="16">
        <f>(D670+E670)/2</f>
        <v>61.5</v>
      </c>
      <c r="G670" s="16">
        <v>4.8</v>
      </c>
      <c r="H670" s="16" t="s">
        <v>3451</v>
      </c>
      <c r="I670" s="16" t="s">
        <v>2828</v>
      </c>
      <c r="J670" s="16" t="s">
        <v>2826</v>
      </c>
      <c r="K670" s="16" t="s">
        <v>56</v>
      </c>
      <c r="L670" s="16">
        <v>2011</v>
      </c>
      <c r="M670" s="16">
        <v>9</v>
      </c>
      <c r="N670" s="16" t="s">
        <v>21</v>
      </c>
      <c r="O670" s="16" t="s">
        <v>235</v>
      </c>
      <c r="P670" s="16" t="s">
        <v>91</v>
      </c>
      <c r="Q670" s="16" t="s">
        <v>80</v>
      </c>
      <c r="R670" s="16" t="s">
        <v>3144</v>
      </c>
    </row>
    <row r="671" spans="1:18" ht="15" customHeight="1" x14ac:dyDescent="0.2">
      <c r="A671" s="16">
        <v>670</v>
      </c>
      <c r="B671" s="16">
        <v>698</v>
      </c>
      <c r="C671" s="16" t="s">
        <v>1579</v>
      </c>
      <c r="D671" s="31">
        <v>45</v>
      </c>
      <c r="E671" s="33">
        <v>78</v>
      </c>
      <c r="F671" s="16">
        <f>(D671+E671)/2</f>
        <v>61.5</v>
      </c>
      <c r="G671" s="16">
        <v>4.8</v>
      </c>
      <c r="H671" s="16" t="s">
        <v>3451</v>
      </c>
      <c r="I671" s="16" t="s">
        <v>2841</v>
      </c>
      <c r="J671" s="16" t="s">
        <v>2826</v>
      </c>
      <c r="K671" s="16" t="s">
        <v>56</v>
      </c>
      <c r="L671" s="16">
        <v>2011</v>
      </c>
      <c r="M671" s="16">
        <v>9</v>
      </c>
      <c r="N671" s="16" t="s">
        <v>21</v>
      </c>
      <c r="O671" s="16" t="s">
        <v>235</v>
      </c>
      <c r="P671" s="16" t="s">
        <v>91</v>
      </c>
      <c r="Q671" s="16" t="s">
        <v>80</v>
      </c>
      <c r="R671" s="16" t="s">
        <v>3144</v>
      </c>
    </row>
    <row r="672" spans="1:18" ht="15" customHeight="1" x14ac:dyDescent="0.2">
      <c r="A672" s="16">
        <v>671</v>
      </c>
      <c r="B672" s="16">
        <v>940</v>
      </c>
      <c r="C672" s="16" t="s">
        <v>1579</v>
      </c>
      <c r="D672" s="31">
        <v>45</v>
      </c>
      <c r="E672" s="33">
        <v>78</v>
      </c>
      <c r="F672" s="16">
        <f>(D672+E672)/2</f>
        <v>61.5</v>
      </c>
      <c r="G672" s="16">
        <v>4.8</v>
      </c>
      <c r="H672" s="16" t="s">
        <v>3451</v>
      </c>
      <c r="I672" s="16" t="s">
        <v>2826</v>
      </c>
      <c r="J672" s="16" t="s">
        <v>2826</v>
      </c>
      <c r="K672" s="16" t="s">
        <v>56</v>
      </c>
      <c r="L672" s="16">
        <v>2011</v>
      </c>
      <c r="M672" s="16">
        <v>9</v>
      </c>
      <c r="N672" s="16" t="s">
        <v>21</v>
      </c>
      <c r="O672" s="16" t="s">
        <v>235</v>
      </c>
      <c r="P672" s="16" t="s">
        <v>91</v>
      </c>
      <c r="Q672" s="16" t="s">
        <v>80</v>
      </c>
      <c r="R672" s="16" t="s">
        <v>3144</v>
      </c>
    </row>
    <row r="673" spans="1:18" ht="15" customHeight="1" x14ac:dyDescent="0.2">
      <c r="A673" s="16">
        <v>672</v>
      </c>
      <c r="B673" s="16">
        <v>609</v>
      </c>
      <c r="C673" s="16" t="s">
        <v>115</v>
      </c>
      <c r="D673" s="31">
        <v>42</v>
      </c>
      <c r="E673" s="33">
        <v>77</v>
      </c>
      <c r="F673" s="16">
        <f>(D673+E673)/2</f>
        <v>59.5</v>
      </c>
      <c r="G673" s="16">
        <v>3.1</v>
      </c>
      <c r="H673" s="16" t="s">
        <v>3452</v>
      </c>
      <c r="I673" s="16" t="s">
        <v>2864</v>
      </c>
      <c r="J673" s="16" t="s">
        <v>2828</v>
      </c>
      <c r="K673" s="16" t="s">
        <v>46</v>
      </c>
      <c r="L673" s="16">
        <v>2006</v>
      </c>
      <c r="M673" s="16">
        <v>14</v>
      </c>
      <c r="N673" s="16" t="s">
        <v>1969</v>
      </c>
      <c r="O673" s="16" t="s">
        <v>3150</v>
      </c>
      <c r="P673" s="16" t="s">
        <v>581</v>
      </c>
      <c r="Q673" s="16" t="s">
        <v>41</v>
      </c>
      <c r="R673" s="16" t="s">
        <v>3144</v>
      </c>
    </row>
    <row r="674" spans="1:18" ht="15" customHeight="1" x14ac:dyDescent="0.2">
      <c r="A674" s="16">
        <v>673</v>
      </c>
      <c r="B674" s="16">
        <v>483</v>
      </c>
      <c r="C674" s="16" t="s">
        <v>1623</v>
      </c>
      <c r="D674" s="31">
        <v>43</v>
      </c>
      <c r="E674" s="33">
        <v>77</v>
      </c>
      <c r="F674" s="16">
        <f>(D674+E674)/2</f>
        <v>60</v>
      </c>
      <c r="G674" s="16">
        <v>3.8</v>
      </c>
      <c r="H674" s="16" t="s">
        <v>3453</v>
      </c>
      <c r="I674" s="16" t="s">
        <v>2853</v>
      </c>
      <c r="J674" s="16" t="s">
        <v>2848</v>
      </c>
      <c r="K674" s="16" t="s">
        <v>46</v>
      </c>
      <c r="L674" s="16">
        <v>1870</v>
      </c>
      <c r="M674" s="16">
        <v>150</v>
      </c>
      <c r="N674" s="16" t="s">
        <v>65</v>
      </c>
      <c r="O674" s="16" t="s">
        <v>72</v>
      </c>
      <c r="P674" s="16" t="s">
        <v>73</v>
      </c>
      <c r="Q674" s="16" t="s">
        <v>67</v>
      </c>
      <c r="R674" s="16" t="s">
        <v>1628</v>
      </c>
    </row>
    <row r="675" spans="1:18" ht="15" customHeight="1" x14ac:dyDescent="0.2">
      <c r="A675" s="16">
        <v>674</v>
      </c>
      <c r="B675" s="16">
        <v>721</v>
      </c>
      <c r="C675" s="16" t="s">
        <v>1623</v>
      </c>
      <c r="D675" s="31">
        <v>43</v>
      </c>
      <c r="E675" s="33">
        <v>77</v>
      </c>
      <c r="F675" s="16">
        <f>(D675+E675)/2</f>
        <v>60</v>
      </c>
      <c r="G675" s="16">
        <v>3.8</v>
      </c>
      <c r="H675" s="16" t="s">
        <v>3453</v>
      </c>
      <c r="I675" s="16" t="s">
        <v>2903</v>
      </c>
      <c r="J675" s="16" t="s">
        <v>2848</v>
      </c>
      <c r="K675" s="16" t="s">
        <v>46</v>
      </c>
      <c r="L675" s="16">
        <v>1870</v>
      </c>
      <c r="M675" s="16">
        <v>150</v>
      </c>
      <c r="N675" s="16" t="s">
        <v>65</v>
      </c>
      <c r="O675" s="16" t="s">
        <v>72</v>
      </c>
      <c r="P675" s="16" t="s">
        <v>73</v>
      </c>
      <c r="Q675" s="16" t="s">
        <v>67</v>
      </c>
      <c r="R675" s="16" t="s">
        <v>1628</v>
      </c>
    </row>
    <row r="676" spans="1:18" ht="15" customHeight="1" x14ac:dyDescent="0.2">
      <c r="A676" s="16">
        <v>675</v>
      </c>
      <c r="B676" s="16">
        <v>89</v>
      </c>
      <c r="C676" s="16" t="s">
        <v>466</v>
      </c>
      <c r="D676" s="31">
        <v>37</v>
      </c>
      <c r="E676" s="33">
        <v>76</v>
      </c>
      <c r="F676" s="16">
        <f>(D676+E676)/2</f>
        <v>56.5</v>
      </c>
      <c r="G676" s="16">
        <v>4.7</v>
      </c>
      <c r="H676" s="16" t="s">
        <v>3454</v>
      </c>
      <c r="I676" s="16" t="s">
        <v>2824</v>
      </c>
      <c r="J676" s="16" t="s">
        <v>2839</v>
      </c>
      <c r="K676" s="16" t="s">
        <v>64</v>
      </c>
      <c r="L676" s="16">
        <v>1997</v>
      </c>
      <c r="M676" s="16">
        <v>23</v>
      </c>
      <c r="N676" s="16" t="s">
        <v>21</v>
      </c>
      <c r="O676" s="16" t="s">
        <v>57</v>
      </c>
      <c r="P676" s="16" t="s">
        <v>40</v>
      </c>
      <c r="Q676" s="16" t="s">
        <v>80</v>
      </c>
      <c r="R676" s="16" t="s">
        <v>3144</v>
      </c>
    </row>
    <row r="677" spans="1:18" ht="15" customHeight="1" x14ac:dyDescent="0.2">
      <c r="A677" s="16">
        <v>676</v>
      </c>
      <c r="B677" s="16">
        <v>278</v>
      </c>
      <c r="C677" s="16" t="s">
        <v>1153</v>
      </c>
      <c r="D677" s="31">
        <v>42</v>
      </c>
      <c r="E677" s="33">
        <v>76</v>
      </c>
      <c r="F677" s="16">
        <f>(D677+E677)/2</f>
        <v>59</v>
      </c>
      <c r="G677" s="16">
        <v>3.7</v>
      </c>
      <c r="H677" s="16" t="s">
        <v>3455</v>
      </c>
      <c r="I677" s="16" t="s">
        <v>2826</v>
      </c>
      <c r="J677" s="16" t="s">
        <v>2861</v>
      </c>
      <c r="K677" s="16" t="s">
        <v>64</v>
      </c>
      <c r="L677" s="16">
        <v>1996</v>
      </c>
      <c r="M677" s="16">
        <v>24</v>
      </c>
      <c r="N677" s="16" t="s">
        <v>21</v>
      </c>
      <c r="O677" s="16" t="s">
        <v>145</v>
      </c>
      <c r="P677" s="16" t="s">
        <v>91</v>
      </c>
      <c r="Q677" s="16" t="s">
        <v>58</v>
      </c>
      <c r="R677" s="16" t="s">
        <v>3144</v>
      </c>
    </row>
    <row r="678" spans="1:18" ht="15" customHeight="1" x14ac:dyDescent="0.2">
      <c r="A678" s="16">
        <v>677</v>
      </c>
      <c r="B678" s="16">
        <v>217</v>
      </c>
      <c r="C678" s="16" t="s">
        <v>965</v>
      </c>
      <c r="D678" s="31">
        <v>42</v>
      </c>
      <c r="E678" s="33">
        <v>76</v>
      </c>
      <c r="F678" s="16">
        <f>(D678+E678)/2</f>
        <v>59</v>
      </c>
      <c r="G678" s="16">
        <v>4.7</v>
      </c>
      <c r="H678" s="16" t="s">
        <v>3456</v>
      </c>
      <c r="I678" s="16" t="s">
        <v>2828</v>
      </c>
      <c r="J678" s="16" t="s">
        <v>2853</v>
      </c>
      <c r="K678" s="16" t="s">
        <v>56</v>
      </c>
      <c r="L678" s="16">
        <v>1996</v>
      </c>
      <c r="M678" s="16">
        <v>24</v>
      </c>
      <c r="N678" s="16" t="s">
        <v>21</v>
      </c>
      <c r="O678" s="16" t="s">
        <v>22</v>
      </c>
      <c r="P678" s="16" t="s">
        <v>22</v>
      </c>
      <c r="Q678" s="16" t="s">
        <v>80</v>
      </c>
      <c r="R678" s="16" t="s">
        <v>969</v>
      </c>
    </row>
    <row r="679" spans="1:18" ht="15" customHeight="1" x14ac:dyDescent="0.2">
      <c r="A679" s="16">
        <v>678</v>
      </c>
      <c r="B679" s="16">
        <v>355</v>
      </c>
      <c r="C679" s="16" t="s">
        <v>965</v>
      </c>
      <c r="D679" s="31">
        <v>42</v>
      </c>
      <c r="E679" s="33">
        <v>76</v>
      </c>
      <c r="F679" s="16">
        <f>(D679+E679)/2</f>
        <v>59</v>
      </c>
      <c r="G679" s="16">
        <v>4.7</v>
      </c>
      <c r="H679" s="16" t="s">
        <v>3456</v>
      </c>
      <c r="I679" s="16" t="s">
        <v>2826</v>
      </c>
      <c r="J679" s="16" t="s">
        <v>2853</v>
      </c>
      <c r="K679" s="16" t="s">
        <v>56</v>
      </c>
      <c r="L679" s="16">
        <v>1996</v>
      </c>
      <c r="M679" s="16">
        <v>24</v>
      </c>
      <c r="N679" s="16" t="s">
        <v>21</v>
      </c>
      <c r="O679" s="16" t="s">
        <v>22</v>
      </c>
      <c r="P679" s="16" t="s">
        <v>22</v>
      </c>
      <c r="Q679" s="16" t="s">
        <v>80</v>
      </c>
      <c r="R679" s="16" t="s">
        <v>969</v>
      </c>
    </row>
    <row r="680" spans="1:18" ht="15" customHeight="1" x14ac:dyDescent="0.2">
      <c r="A680" s="16">
        <v>679</v>
      </c>
      <c r="B680" s="16">
        <v>530</v>
      </c>
      <c r="C680" s="16" t="s">
        <v>1792</v>
      </c>
      <c r="D680" s="31">
        <v>49</v>
      </c>
      <c r="E680" s="33">
        <v>76</v>
      </c>
      <c r="F680" s="16">
        <f>(D680+E680)/2</f>
        <v>62.5</v>
      </c>
      <c r="G680" s="16">
        <v>3.7</v>
      </c>
      <c r="H680" s="16" t="s">
        <v>3335</v>
      </c>
      <c r="I680" s="16" t="s">
        <v>2828</v>
      </c>
      <c r="J680" s="16" t="s">
        <v>2864</v>
      </c>
      <c r="K680" s="16" t="s">
        <v>30</v>
      </c>
      <c r="L680" s="16">
        <v>1922</v>
      </c>
      <c r="M680" s="16">
        <v>98</v>
      </c>
      <c r="N680" s="16" t="s">
        <v>65</v>
      </c>
      <c r="O680" s="16" t="s">
        <v>22</v>
      </c>
      <c r="P680" s="16" t="s">
        <v>22</v>
      </c>
      <c r="Q680" s="16" t="s">
        <v>113</v>
      </c>
      <c r="R680" s="16" t="s">
        <v>3144</v>
      </c>
    </row>
    <row r="681" spans="1:18" ht="15" customHeight="1" x14ac:dyDescent="0.2">
      <c r="A681" s="16">
        <v>680</v>
      </c>
      <c r="B681" s="16">
        <v>794</v>
      </c>
      <c r="C681" s="16" t="s">
        <v>1792</v>
      </c>
      <c r="D681" s="31">
        <v>49</v>
      </c>
      <c r="E681" s="33">
        <v>76</v>
      </c>
      <c r="F681" s="16">
        <f>(D681+E681)/2</f>
        <v>62.5</v>
      </c>
      <c r="G681" s="16">
        <v>3.7</v>
      </c>
      <c r="H681" s="16" t="s">
        <v>3335</v>
      </c>
      <c r="I681" s="16" t="s">
        <v>2826</v>
      </c>
      <c r="J681" s="16" t="s">
        <v>2864</v>
      </c>
      <c r="K681" s="16" t="s">
        <v>30</v>
      </c>
      <c r="L681" s="16">
        <v>1922</v>
      </c>
      <c r="M681" s="16">
        <v>98</v>
      </c>
      <c r="N681" s="16" t="s">
        <v>65</v>
      </c>
      <c r="O681" s="16" t="s">
        <v>22</v>
      </c>
      <c r="P681" s="16" t="s">
        <v>22</v>
      </c>
      <c r="Q681" s="16" t="s">
        <v>113</v>
      </c>
      <c r="R681" s="16" t="s">
        <v>3144</v>
      </c>
    </row>
    <row r="682" spans="1:18" ht="15" customHeight="1" x14ac:dyDescent="0.2">
      <c r="A682" s="16">
        <v>681</v>
      </c>
      <c r="B682" s="16">
        <v>342</v>
      </c>
      <c r="C682" s="16" t="s">
        <v>1302</v>
      </c>
      <c r="D682" s="31">
        <v>42</v>
      </c>
      <c r="E682" s="33">
        <v>74</v>
      </c>
      <c r="F682" s="16">
        <f>(D682+E682)/2</f>
        <v>58</v>
      </c>
      <c r="G682" s="16">
        <v>4.3</v>
      </c>
      <c r="H682" s="16" t="s">
        <v>3457</v>
      </c>
      <c r="I682" s="16" t="s">
        <v>2850</v>
      </c>
      <c r="J682" s="16" t="s">
        <v>2861</v>
      </c>
      <c r="K682" s="16" t="s">
        <v>20</v>
      </c>
      <c r="L682" s="16">
        <v>1902</v>
      </c>
      <c r="M682" s="16">
        <v>118</v>
      </c>
      <c r="N682" s="16" t="s">
        <v>65</v>
      </c>
      <c r="O682" s="16" t="s">
        <v>72</v>
      </c>
      <c r="P682" s="16" t="s">
        <v>73</v>
      </c>
      <c r="Q682" s="16" t="s">
        <v>203</v>
      </c>
      <c r="R682" s="16" t="s">
        <v>3144</v>
      </c>
    </row>
    <row r="683" spans="1:18" ht="15" customHeight="1" x14ac:dyDescent="0.2">
      <c r="A683" s="16">
        <v>682</v>
      </c>
      <c r="B683" s="16">
        <v>109</v>
      </c>
      <c r="C683" s="16" t="s">
        <v>115</v>
      </c>
      <c r="D683" s="31">
        <v>40</v>
      </c>
      <c r="E683" s="33">
        <v>73</v>
      </c>
      <c r="F683" s="16">
        <f>(D683+E683)/2</f>
        <v>56.5</v>
      </c>
      <c r="G683" s="16">
        <v>3.1</v>
      </c>
      <c r="H683" s="16" t="s">
        <v>3458</v>
      </c>
      <c r="I683" s="16" t="s">
        <v>2934</v>
      </c>
      <c r="J683" s="16" t="s">
        <v>2864</v>
      </c>
      <c r="K683" s="16" t="s">
        <v>46</v>
      </c>
      <c r="L683" s="16">
        <v>2001</v>
      </c>
      <c r="M683" s="16">
        <v>19</v>
      </c>
      <c r="N683" s="16" t="s">
        <v>21</v>
      </c>
      <c r="O683" s="16" t="s">
        <v>155</v>
      </c>
      <c r="P683" s="16" t="s">
        <v>156</v>
      </c>
      <c r="Q683" s="16" t="s">
        <v>34</v>
      </c>
      <c r="R683" s="16" t="s">
        <v>552</v>
      </c>
    </row>
    <row r="684" spans="1:18" ht="15" customHeight="1" x14ac:dyDescent="0.2">
      <c r="A684" s="16">
        <v>683</v>
      </c>
      <c r="B684" s="16">
        <v>752</v>
      </c>
      <c r="C684" s="16" t="s">
        <v>2166</v>
      </c>
      <c r="D684" s="31">
        <v>44</v>
      </c>
      <c r="E684" s="33">
        <v>73</v>
      </c>
      <c r="F684" s="16">
        <f>(D684+E684)/2</f>
        <v>58.5</v>
      </c>
      <c r="G684" s="16">
        <v>3.8</v>
      </c>
      <c r="H684" s="16" t="s">
        <v>3459</v>
      </c>
      <c r="I684" s="16" t="s">
        <v>2844</v>
      </c>
      <c r="J684" s="16" t="s">
        <v>2837</v>
      </c>
      <c r="K684" s="16" t="s">
        <v>46</v>
      </c>
      <c r="L684" s="16">
        <v>1925</v>
      </c>
      <c r="M684" s="16">
        <v>95</v>
      </c>
      <c r="N684" s="16" t="s">
        <v>21</v>
      </c>
      <c r="O684" s="16" t="s">
        <v>155</v>
      </c>
      <c r="P684" s="16" t="s">
        <v>156</v>
      </c>
      <c r="Q684" s="16" t="s">
        <v>34</v>
      </c>
      <c r="R684" s="16" t="s">
        <v>2171</v>
      </c>
    </row>
    <row r="685" spans="1:18" ht="15" customHeight="1" x14ac:dyDescent="0.2">
      <c r="A685" s="16">
        <v>684</v>
      </c>
      <c r="B685" s="16">
        <v>203</v>
      </c>
      <c r="C685" s="16" t="s">
        <v>909</v>
      </c>
      <c r="D685" s="31">
        <v>31</v>
      </c>
      <c r="E685" s="33">
        <v>72</v>
      </c>
      <c r="F685" s="16">
        <f>(D685+E685)/2</f>
        <v>51.5</v>
      </c>
      <c r="G685" s="16">
        <v>3.6</v>
      </c>
      <c r="H685" s="16" t="s">
        <v>3460</v>
      </c>
      <c r="I685" s="16" t="s">
        <v>2844</v>
      </c>
      <c r="J685" s="16" t="s">
        <v>2826</v>
      </c>
      <c r="K685" s="16" t="s">
        <v>56</v>
      </c>
      <c r="L685" s="16">
        <v>2006</v>
      </c>
      <c r="M685" s="16">
        <v>14</v>
      </c>
      <c r="N685" s="16" t="s">
        <v>131</v>
      </c>
      <c r="O685" s="16" t="s">
        <v>112</v>
      </c>
      <c r="P685" s="16" t="s">
        <v>98</v>
      </c>
      <c r="Q685" s="16" t="s">
        <v>41</v>
      </c>
      <c r="R685" s="16" t="s">
        <v>3144</v>
      </c>
    </row>
    <row r="686" spans="1:18" ht="15" customHeight="1" x14ac:dyDescent="0.2">
      <c r="A686" s="16">
        <v>685</v>
      </c>
      <c r="B686" s="16">
        <v>323</v>
      </c>
      <c r="C686" s="16" t="s">
        <v>909</v>
      </c>
      <c r="D686" s="31">
        <v>31</v>
      </c>
      <c r="E686" s="33">
        <v>72</v>
      </c>
      <c r="F686" s="16">
        <f>(D686+E686)/2</f>
        <v>51.5</v>
      </c>
      <c r="G686" s="16">
        <v>3.6</v>
      </c>
      <c r="H686" s="16" t="s">
        <v>3460</v>
      </c>
      <c r="I686" s="16" t="s">
        <v>2828</v>
      </c>
      <c r="J686" s="16" t="s">
        <v>2826</v>
      </c>
      <c r="K686" s="16" t="s">
        <v>56</v>
      </c>
      <c r="L686" s="16">
        <v>2006</v>
      </c>
      <c r="M686" s="16">
        <v>14</v>
      </c>
      <c r="N686" s="16" t="s">
        <v>131</v>
      </c>
      <c r="O686" s="16" t="s">
        <v>112</v>
      </c>
      <c r="P686" s="16" t="s">
        <v>98</v>
      </c>
      <c r="Q686" s="16" t="s">
        <v>41</v>
      </c>
      <c r="R686" s="16" t="s">
        <v>3144</v>
      </c>
    </row>
    <row r="687" spans="1:18" ht="15" customHeight="1" x14ac:dyDescent="0.2">
      <c r="A687" s="16">
        <v>686</v>
      </c>
      <c r="B687" s="16">
        <v>306</v>
      </c>
      <c r="C687" s="16" t="s">
        <v>81</v>
      </c>
      <c r="D687" s="31">
        <v>33</v>
      </c>
      <c r="E687" s="33">
        <v>72</v>
      </c>
      <c r="F687" s="16">
        <f>(D687+E687)/2</f>
        <v>52.5</v>
      </c>
      <c r="G687" s="16">
        <v>3.8</v>
      </c>
      <c r="H687" s="16" t="s">
        <v>3461</v>
      </c>
      <c r="I687" s="16" t="s">
        <v>2853</v>
      </c>
      <c r="J687" s="16" t="s">
        <v>2890</v>
      </c>
      <c r="K687" s="16" t="s">
        <v>46</v>
      </c>
      <c r="L687" s="16">
        <v>1917</v>
      </c>
      <c r="M687" s="16">
        <v>103</v>
      </c>
      <c r="N687" s="16" t="s">
        <v>154</v>
      </c>
      <c r="O687" s="16" t="s">
        <v>1144</v>
      </c>
      <c r="P687" s="16" t="s">
        <v>780</v>
      </c>
      <c r="Q687" s="16" t="s">
        <v>58</v>
      </c>
      <c r="R687" s="16" t="s">
        <v>1230</v>
      </c>
    </row>
    <row r="688" spans="1:18" ht="15" customHeight="1" x14ac:dyDescent="0.2">
      <c r="A688" s="16">
        <v>687</v>
      </c>
      <c r="B688" s="16">
        <v>120</v>
      </c>
      <c r="C688" s="16" t="s">
        <v>598</v>
      </c>
      <c r="D688" s="31">
        <v>41</v>
      </c>
      <c r="E688" s="33">
        <v>72</v>
      </c>
      <c r="F688" s="16">
        <f>(D688+E688)/2</f>
        <v>56.5</v>
      </c>
      <c r="G688" s="16">
        <v>4.7</v>
      </c>
      <c r="H688" s="16" t="s">
        <v>3462</v>
      </c>
      <c r="I688" s="16" t="s">
        <v>2826</v>
      </c>
      <c r="J688" s="16" t="s">
        <v>2859</v>
      </c>
      <c r="K688" s="16" t="s">
        <v>64</v>
      </c>
      <c r="L688" s="16">
        <v>2012</v>
      </c>
      <c r="M688" s="16">
        <v>8</v>
      </c>
      <c r="N688" s="16" t="s">
        <v>21</v>
      </c>
      <c r="O688" s="16" t="s">
        <v>235</v>
      </c>
      <c r="P688" s="16" t="s">
        <v>91</v>
      </c>
      <c r="Q688" s="16" t="s">
        <v>58</v>
      </c>
      <c r="R688" s="16" t="s">
        <v>603</v>
      </c>
    </row>
    <row r="689" spans="1:18" ht="15" customHeight="1" x14ac:dyDescent="0.2">
      <c r="A689" s="16">
        <v>688</v>
      </c>
      <c r="B689" s="16">
        <v>75</v>
      </c>
      <c r="C689" s="16" t="s">
        <v>401</v>
      </c>
      <c r="D689" s="31">
        <v>41</v>
      </c>
      <c r="E689" s="33">
        <v>72</v>
      </c>
      <c r="F689" s="16">
        <f>(D689+E689)/2</f>
        <v>56.5</v>
      </c>
      <c r="G689" s="16">
        <v>3.1</v>
      </c>
      <c r="H689" s="16" t="s">
        <v>3463</v>
      </c>
      <c r="I689" s="16" t="s">
        <v>2824</v>
      </c>
      <c r="J689" s="16" t="s">
        <v>2864</v>
      </c>
      <c r="K689" s="16" t="s">
        <v>64</v>
      </c>
      <c r="L689" s="16">
        <v>1999</v>
      </c>
      <c r="M689" s="16">
        <v>21</v>
      </c>
      <c r="N689" s="16" t="s">
        <v>65</v>
      </c>
      <c r="O689" s="16" t="s">
        <v>57</v>
      </c>
      <c r="P689" s="16" t="s">
        <v>40</v>
      </c>
      <c r="Q689" s="16" t="s">
        <v>41</v>
      </c>
      <c r="R689" s="16" t="s">
        <v>405</v>
      </c>
    </row>
    <row r="690" spans="1:18" ht="15" customHeight="1" x14ac:dyDescent="0.2">
      <c r="A690" s="16">
        <v>689</v>
      </c>
      <c r="B690" s="16">
        <v>690</v>
      </c>
      <c r="C690" s="16" t="s">
        <v>2091</v>
      </c>
      <c r="D690" s="31">
        <v>36</v>
      </c>
      <c r="E690" s="33">
        <v>71</v>
      </c>
      <c r="F690" s="16">
        <f>(D690+E690)/2</f>
        <v>53.5</v>
      </c>
      <c r="G690" s="16">
        <v>3.8</v>
      </c>
      <c r="H690" s="16" t="s">
        <v>3414</v>
      </c>
      <c r="I690" s="16" t="s">
        <v>2856</v>
      </c>
      <c r="J690" s="16" t="s">
        <v>2828</v>
      </c>
      <c r="K690" s="16" t="s">
        <v>46</v>
      </c>
      <c r="L690" s="16">
        <v>2002</v>
      </c>
      <c r="M690" s="16">
        <v>18</v>
      </c>
      <c r="N690" s="16" t="s">
        <v>21</v>
      </c>
      <c r="O690" s="16" t="s">
        <v>769</v>
      </c>
      <c r="P690" s="16" t="s">
        <v>770</v>
      </c>
      <c r="Q690" s="16" t="s">
        <v>34</v>
      </c>
      <c r="R690" s="16" t="s">
        <v>1110</v>
      </c>
    </row>
    <row r="691" spans="1:18" ht="15" customHeight="1" x14ac:dyDescent="0.2">
      <c r="A691" s="16">
        <v>690</v>
      </c>
      <c r="B691" s="16">
        <v>933</v>
      </c>
      <c r="C691" s="16" t="s">
        <v>2091</v>
      </c>
      <c r="D691" s="31">
        <v>36</v>
      </c>
      <c r="E691" s="33">
        <v>71</v>
      </c>
      <c r="F691" s="16">
        <f>(D691+E691)/2</f>
        <v>53.5</v>
      </c>
      <c r="G691" s="16">
        <v>3.8</v>
      </c>
      <c r="H691" s="16" t="s">
        <v>3414</v>
      </c>
      <c r="I691" s="16" t="s">
        <v>2882</v>
      </c>
      <c r="J691" s="16" t="s">
        <v>2828</v>
      </c>
      <c r="K691" s="16" t="s">
        <v>46</v>
      </c>
      <c r="L691" s="16">
        <v>2002</v>
      </c>
      <c r="M691" s="16">
        <v>18</v>
      </c>
      <c r="N691" s="16" t="s">
        <v>21</v>
      </c>
      <c r="O691" s="16" t="s">
        <v>769</v>
      </c>
      <c r="P691" s="16" t="s">
        <v>770</v>
      </c>
      <c r="Q691" s="16" t="s">
        <v>34</v>
      </c>
      <c r="R691" s="16" t="s">
        <v>1110</v>
      </c>
    </row>
    <row r="692" spans="1:18" ht="15" customHeight="1" x14ac:dyDescent="0.2">
      <c r="A692" s="16">
        <v>691</v>
      </c>
      <c r="B692" s="16">
        <v>122</v>
      </c>
      <c r="C692" s="16" t="s">
        <v>608</v>
      </c>
      <c r="D692" s="31">
        <v>39</v>
      </c>
      <c r="E692" s="33">
        <v>71</v>
      </c>
      <c r="F692" s="16">
        <f>(D692+E692)/2</f>
        <v>55</v>
      </c>
      <c r="G692" s="16">
        <v>4.3</v>
      </c>
      <c r="H692" s="16" t="s">
        <v>3464</v>
      </c>
      <c r="I692" s="16" t="s">
        <v>2831</v>
      </c>
      <c r="J692" s="16" t="s">
        <v>2944</v>
      </c>
      <c r="K692" s="16" t="s">
        <v>64</v>
      </c>
      <c r="L692" s="16">
        <v>2010</v>
      </c>
      <c r="M692" s="16">
        <v>10</v>
      </c>
      <c r="N692" s="16" t="s">
        <v>21</v>
      </c>
      <c r="O692" s="16" t="s">
        <v>145</v>
      </c>
      <c r="P692" s="16" t="s">
        <v>91</v>
      </c>
      <c r="Q692" s="16" t="s">
        <v>80</v>
      </c>
      <c r="R692" s="16" t="s">
        <v>3144</v>
      </c>
    </row>
    <row r="693" spans="1:18" ht="15" customHeight="1" x14ac:dyDescent="0.2">
      <c r="A693" s="16">
        <v>692</v>
      </c>
      <c r="B693" s="16">
        <v>420</v>
      </c>
      <c r="C693" s="16" t="s">
        <v>1468</v>
      </c>
      <c r="D693" s="31">
        <v>54</v>
      </c>
      <c r="E693" s="33">
        <v>71</v>
      </c>
      <c r="F693" s="16">
        <f>(D693+E693)/2</f>
        <v>62.5</v>
      </c>
      <c r="G693" s="16">
        <v>3</v>
      </c>
      <c r="H693" s="16" t="s">
        <v>3465</v>
      </c>
      <c r="I693" s="16" t="s">
        <v>2848</v>
      </c>
      <c r="J693" s="16" t="s">
        <v>3076</v>
      </c>
      <c r="K693" s="16" t="s">
        <v>30</v>
      </c>
      <c r="L693" s="16">
        <v>1981</v>
      </c>
      <c r="M693" s="16">
        <v>39</v>
      </c>
      <c r="N693" s="16" t="s">
        <v>65</v>
      </c>
      <c r="O693" s="16" t="s">
        <v>230</v>
      </c>
      <c r="P693" s="16" t="s">
        <v>91</v>
      </c>
      <c r="Q693" s="16" t="s">
        <v>113</v>
      </c>
      <c r="R693" s="16" t="s">
        <v>1474</v>
      </c>
    </row>
    <row r="694" spans="1:18" ht="15" customHeight="1" x14ac:dyDescent="0.2">
      <c r="A694" s="16">
        <v>693</v>
      </c>
      <c r="B694" s="16">
        <v>613</v>
      </c>
      <c r="C694" s="16" t="s">
        <v>1468</v>
      </c>
      <c r="D694" s="31">
        <v>54</v>
      </c>
      <c r="E694" s="33">
        <v>71</v>
      </c>
      <c r="F694" s="16">
        <f>(D694+E694)/2</f>
        <v>62.5</v>
      </c>
      <c r="G694" s="16">
        <v>3</v>
      </c>
      <c r="H694" s="16" t="s">
        <v>3465</v>
      </c>
      <c r="I694" s="16" t="s">
        <v>2844</v>
      </c>
      <c r="J694" s="16" t="s">
        <v>3076</v>
      </c>
      <c r="K694" s="16" t="s">
        <v>30</v>
      </c>
      <c r="L694" s="16">
        <v>1981</v>
      </c>
      <c r="M694" s="16">
        <v>39</v>
      </c>
      <c r="N694" s="16" t="s">
        <v>65</v>
      </c>
      <c r="O694" s="16" t="s">
        <v>230</v>
      </c>
      <c r="P694" s="16" t="s">
        <v>91</v>
      </c>
      <c r="Q694" s="16" t="s">
        <v>113</v>
      </c>
      <c r="R694" s="16" t="s">
        <v>1474</v>
      </c>
    </row>
    <row r="695" spans="1:18" ht="15" customHeight="1" x14ac:dyDescent="0.2">
      <c r="A695" s="16">
        <v>694</v>
      </c>
      <c r="B695" s="16">
        <v>830</v>
      </c>
      <c r="C695" s="16" t="s">
        <v>1468</v>
      </c>
      <c r="D695" s="31">
        <v>54</v>
      </c>
      <c r="E695" s="33">
        <v>71</v>
      </c>
      <c r="F695" s="16">
        <f>(D695+E695)/2</f>
        <v>62.5</v>
      </c>
      <c r="G695" s="16">
        <v>3</v>
      </c>
      <c r="H695" s="16" t="s">
        <v>3465</v>
      </c>
      <c r="I695" s="16" t="s">
        <v>2850</v>
      </c>
      <c r="J695" s="16" t="s">
        <v>3076</v>
      </c>
      <c r="K695" s="16" t="s">
        <v>30</v>
      </c>
      <c r="L695" s="16">
        <v>1981</v>
      </c>
      <c r="M695" s="16">
        <v>39</v>
      </c>
      <c r="N695" s="16" t="s">
        <v>65</v>
      </c>
      <c r="O695" s="16" t="s">
        <v>230</v>
      </c>
      <c r="P695" s="16" t="s">
        <v>91</v>
      </c>
      <c r="Q695" s="16" t="s">
        <v>113</v>
      </c>
      <c r="R695" s="16" t="s">
        <v>1474</v>
      </c>
    </row>
    <row r="696" spans="1:18" ht="15" customHeight="1" x14ac:dyDescent="0.2">
      <c r="A696" s="16">
        <v>695</v>
      </c>
      <c r="B696" s="16">
        <v>687</v>
      </c>
      <c r="C696" s="16" t="s">
        <v>2084</v>
      </c>
      <c r="D696" s="31">
        <v>39</v>
      </c>
      <c r="E696" s="33">
        <v>69</v>
      </c>
      <c r="F696" s="16">
        <f>(D696+E696)/2</f>
        <v>54</v>
      </c>
      <c r="G696" s="16">
        <v>3.7</v>
      </c>
      <c r="H696" s="16" t="s">
        <v>3208</v>
      </c>
      <c r="I696" s="16" t="s">
        <v>2864</v>
      </c>
      <c r="J696" s="16" t="s">
        <v>2864</v>
      </c>
      <c r="K696" s="16" t="s">
        <v>104</v>
      </c>
      <c r="L696" s="16">
        <v>1852</v>
      </c>
      <c r="M696" s="16">
        <v>168</v>
      </c>
      <c r="N696" s="16" t="s">
        <v>65</v>
      </c>
      <c r="O696" s="16" t="s">
        <v>155</v>
      </c>
      <c r="P696" s="16" t="s">
        <v>156</v>
      </c>
      <c r="Q696" s="16" t="s">
        <v>203</v>
      </c>
      <c r="R696" s="16" t="s">
        <v>3144</v>
      </c>
    </row>
    <row r="697" spans="1:18" ht="15" customHeight="1" x14ac:dyDescent="0.2">
      <c r="A697" s="16">
        <v>696</v>
      </c>
      <c r="B697" s="16">
        <v>932</v>
      </c>
      <c r="C697" s="16" t="s">
        <v>2084</v>
      </c>
      <c r="D697" s="31">
        <v>39</v>
      </c>
      <c r="E697" s="33">
        <v>69</v>
      </c>
      <c r="F697" s="16">
        <f>(D697+E697)/2</f>
        <v>54</v>
      </c>
      <c r="G697" s="16">
        <v>3.7</v>
      </c>
      <c r="H697" s="16" t="s">
        <v>3208</v>
      </c>
      <c r="I697" s="16" t="s">
        <v>2837</v>
      </c>
      <c r="J697" s="16" t="s">
        <v>2864</v>
      </c>
      <c r="K697" s="16" t="s">
        <v>104</v>
      </c>
      <c r="L697" s="16">
        <v>1852</v>
      </c>
      <c r="M697" s="16">
        <v>168</v>
      </c>
      <c r="N697" s="16" t="s">
        <v>65</v>
      </c>
      <c r="O697" s="16" t="s">
        <v>155</v>
      </c>
      <c r="P697" s="16" t="s">
        <v>156</v>
      </c>
      <c r="Q697" s="16" t="s">
        <v>203</v>
      </c>
      <c r="R697" s="16" t="s">
        <v>3144</v>
      </c>
    </row>
    <row r="698" spans="1:18" ht="15" customHeight="1" x14ac:dyDescent="0.2">
      <c r="A698" s="16">
        <v>697</v>
      </c>
      <c r="B698" s="16">
        <v>356</v>
      </c>
      <c r="C698" s="16" t="s">
        <v>1324</v>
      </c>
      <c r="D698" s="31">
        <v>37</v>
      </c>
      <c r="E698" s="33">
        <v>68</v>
      </c>
      <c r="F698" s="16">
        <f>(D698+E698)/2</f>
        <v>52.5</v>
      </c>
      <c r="G698" s="16">
        <v>4.2</v>
      </c>
      <c r="H698" s="16" t="s">
        <v>3466</v>
      </c>
      <c r="I698" s="16" t="s">
        <v>2828</v>
      </c>
      <c r="J698" s="16" t="s">
        <v>2864</v>
      </c>
      <c r="K698" s="16" t="s">
        <v>56</v>
      </c>
      <c r="L698" s="16">
        <v>1987</v>
      </c>
      <c r="M698" s="16">
        <v>33</v>
      </c>
      <c r="N698" s="16" t="s">
        <v>21</v>
      </c>
      <c r="O698" s="16" t="s">
        <v>79</v>
      </c>
      <c r="P698" s="16" t="s">
        <v>40</v>
      </c>
      <c r="Q698" s="16" t="s">
        <v>179</v>
      </c>
      <c r="R698" s="16" t="s">
        <v>3144</v>
      </c>
    </row>
    <row r="699" spans="1:18" ht="15" customHeight="1" x14ac:dyDescent="0.2">
      <c r="A699" s="16">
        <v>698</v>
      </c>
      <c r="B699" s="16">
        <v>93</v>
      </c>
      <c r="C699" s="16" t="s">
        <v>115</v>
      </c>
      <c r="D699" s="31">
        <v>39</v>
      </c>
      <c r="E699" s="33">
        <v>68</v>
      </c>
      <c r="F699" s="16">
        <f>(D699+E699)/2</f>
        <v>53.5</v>
      </c>
      <c r="G699" s="16">
        <v>4.4000000000000004</v>
      </c>
      <c r="H699" s="16" t="s">
        <v>3467</v>
      </c>
      <c r="I699" s="16" t="s">
        <v>2828</v>
      </c>
      <c r="J699" s="16" t="s">
        <v>2934</v>
      </c>
      <c r="K699" s="16" t="s">
        <v>20</v>
      </c>
      <c r="L699" s="16">
        <v>1948</v>
      </c>
      <c r="M699" s="16">
        <v>72</v>
      </c>
      <c r="N699" s="16" t="s">
        <v>21</v>
      </c>
      <c r="O699" s="16" t="s">
        <v>428</v>
      </c>
      <c r="P699" s="16" t="s">
        <v>40</v>
      </c>
      <c r="Q699" s="16" t="s">
        <v>41</v>
      </c>
      <c r="R699" s="16" t="s">
        <v>3144</v>
      </c>
    </row>
    <row r="700" spans="1:18" ht="15" customHeight="1" x14ac:dyDescent="0.2">
      <c r="A700" s="16">
        <v>699</v>
      </c>
      <c r="B700" s="16">
        <v>248</v>
      </c>
      <c r="C700" s="16" t="s">
        <v>1081</v>
      </c>
      <c r="D700" s="31">
        <v>40</v>
      </c>
      <c r="E700" s="33">
        <v>68</v>
      </c>
      <c r="F700" s="16">
        <f>(D700+E700)/2</f>
        <v>54</v>
      </c>
      <c r="G700" s="16">
        <v>3.3</v>
      </c>
      <c r="H700" s="16" t="s">
        <v>3468</v>
      </c>
      <c r="I700" s="16" t="s">
        <v>2864</v>
      </c>
      <c r="J700" s="16" t="s">
        <v>2848</v>
      </c>
      <c r="K700" s="16" t="s">
        <v>20</v>
      </c>
      <c r="L700" s="16">
        <v>1964</v>
      </c>
      <c r="M700" s="16">
        <v>56</v>
      </c>
      <c r="N700" s="16" t="s">
        <v>21</v>
      </c>
      <c r="O700" s="16" t="s">
        <v>184</v>
      </c>
      <c r="P700" s="16" t="s">
        <v>185</v>
      </c>
      <c r="Q700" s="16" t="s">
        <v>58</v>
      </c>
      <c r="R700" s="16" t="s">
        <v>3144</v>
      </c>
    </row>
    <row r="701" spans="1:18" ht="15" customHeight="1" x14ac:dyDescent="0.2">
      <c r="A701" s="16">
        <v>700</v>
      </c>
      <c r="B701" s="16">
        <v>448</v>
      </c>
      <c r="C701" s="16" t="s">
        <v>1081</v>
      </c>
      <c r="D701" s="31">
        <v>40</v>
      </c>
      <c r="E701" s="33">
        <v>68</v>
      </c>
      <c r="F701" s="16">
        <f>(D701+E701)/2</f>
        <v>54</v>
      </c>
      <c r="G701" s="16">
        <v>3.3</v>
      </c>
      <c r="H701" s="16" t="s">
        <v>3468</v>
      </c>
      <c r="I701" s="16" t="s">
        <v>2826</v>
      </c>
      <c r="J701" s="16" t="s">
        <v>2848</v>
      </c>
      <c r="K701" s="16" t="s">
        <v>20</v>
      </c>
      <c r="L701" s="16">
        <v>1964</v>
      </c>
      <c r="M701" s="16">
        <v>56</v>
      </c>
      <c r="N701" s="16" t="s">
        <v>21</v>
      </c>
      <c r="O701" s="16" t="s">
        <v>184</v>
      </c>
      <c r="P701" s="16" t="s">
        <v>185</v>
      </c>
      <c r="Q701" s="16" t="s">
        <v>58</v>
      </c>
      <c r="R701" s="16" t="s">
        <v>3144</v>
      </c>
    </row>
    <row r="702" spans="1:18" ht="15" customHeight="1" x14ac:dyDescent="0.2">
      <c r="A702" s="16">
        <v>701</v>
      </c>
      <c r="B702" s="16">
        <v>671</v>
      </c>
      <c r="C702" s="16" t="s">
        <v>1081</v>
      </c>
      <c r="D702" s="31">
        <v>40</v>
      </c>
      <c r="E702" s="33">
        <v>68</v>
      </c>
      <c r="F702" s="16">
        <f>(D702+E702)/2</f>
        <v>54</v>
      </c>
      <c r="G702" s="16">
        <v>3.3</v>
      </c>
      <c r="H702" s="16" t="s">
        <v>3468</v>
      </c>
      <c r="I702" s="16" t="s">
        <v>2944</v>
      </c>
      <c r="J702" s="16" t="s">
        <v>2848</v>
      </c>
      <c r="K702" s="16" t="s">
        <v>20</v>
      </c>
      <c r="L702" s="16">
        <v>1964</v>
      </c>
      <c r="M702" s="16">
        <v>56</v>
      </c>
      <c r="N702" s="16" t="s">
        <v>21</v>
      </c>
      <c r="O702" s="16" t="s">
        <v>184</v>
      </c>
      <c r="P702" s="16" t="s">
        <v>185</v>
      </c>
      <c r="Q702" s="16" t="s">
        <v>58</v>
      </c>
      <c r="R702" s="16" t="s">
        <v>3144</v>
      </c>
    </row>
    <row r="703" spans="1:18" ht="15" customHeight="1" x14ac:dyDescent="0.2">
      <c r="A703" s="16">
        <v>702</v>
      </c>
      <c r="B703" s="16">
        <v>909</v>
      </c>
      <c r="C703" s="16" t="s">
        <v>1081</v>
      </c>
      <c r="D703" s="31">
        <v>40</v>
      </c>
      <c r="E703" s="33">
        <v>68</v>
      </c>
      <c r="F703" s="16">
        <f>(D703+E703)/2</f>
        <v>54</v>
      </c>
      <c r="G703" s="16">
        <v>3.3</v>
      </c>
      <c r="H703" s="16" t="s">
        <v>3468</v>
      </c>
      <c r="I703" s="16" t="s">
        <v>2846</v>
      </c>
      <c r="J703" s="16" t="s">
        <v>2848</v>
      </c>
      <c r="K703" s="16" t="s">
        <v>20</v>
      </c>
      <c r="L703" s="16">
        <v>1964</v>
      </c>
      <c r="M703" s="16">
        <v>56</v>
      </c>
      <c r="N703" s="16" t="s">
        <v>21</v>
      </c>
      <c r="O703" s="16" t="s">
        <v>184</v>
      </c>
      <c r="P703" s="16" t="s">
        <v>185</v>
      </c>
      <c r="Q703" s="16" t="s">
        <v>58</v>
      </c>
      <c r="R703" s="16" t="s">
        <v>3144</v>
      </c>
    </row>
    <row r="704" spans="1:18" ht="15" customHeight="1" x14ac:dyDescent="0.2">
      <c r="A704" s="16">
        <v>703</v>
      </c>
      <c r="B704" s="16">
        <v>826</v>
      </c>
      <c r="C704" s="16" t="s">
        <v>2281</v>
      </c>
      <c r="D704" s="31">
        <v>39</v>
      </c>
      <c r="E704" s="33">
        <v>67</v>
      </c>
      <c r="F704" s="16">
        <f>(D704+E704)/2</f>
        <v>53</v>
      </c>
      <c r="G704" s="16">
        <v>3.3</v>
      </c>
      <c r="H704" s="16" t="s">
        <v>3160</v>
      </c>
      <c r="I704" s="16" t="s">
        <v>2826</v>
      </c>
      <c r="J704" s="16" t="s">
        <v>2864</v>
      </c>
      <c r="K704" s="16" t="s">
        <v>30</v>
      </c>
      <c r="L704" s="16">
        <v>1912</v>
      </c>
      <c r="M704" s="16">
        <v>108</v>
      </c>
      <c r="N704" s="16" t="s">
        <v>21</v>
      </c>
      <c r="O704" s="16" t="s">
        <v>155</v>
      </c>
      <c r="P704" s="16" t="s">
        <v>156</v>
      </c>
      <c r="Q704" s="16" t="s">
        <v>113</v>
      </c>
      <c r="R704" s="16" t="s">
        <v>329</v>
      </c>
    </row>
    <row r="705" spans="1:18" ht="15" customHeight="1" x14ac:dyDescent="0.2">
      <c r="A705" s="16">
        <v>704</v>
      </c>
      <c r="B705" s="16">
        <v>489</v>
      </c>
      <c r="C705" s="16" t="s">
        <v>1645</v>
      </c>
      <c r="D705" s="31">
        <v>37</v>
      </c>
      <c r="E705" s="33">
        <v>66</v>
      </c>
      <c r="F705" s="16">
        <f>(D705+E705)/2</f>
        <v>51.5</v>
      </c>
      <c r="G705" s="16">
        <v>3.3</v>
      </c>
      <c r="H705" s="16" t="s">
        <v>3160</v>
      </c>
      <c r="I705" s="16" t="s">
        <v>2850</v>
      </c>
      <c r="J705" s="16" t="s">
        <v>2864</v>
      </c>
      <c r="K705" s="16" t="s">
        <v>30</v>
      </c>
      <c r="L705" s="16">
        <v>1912</v>
      </c>
      <c r="M705" s="16">
        <v>108</v>
      </c>
      <c r="N705" s="16" t="s">
        <v>21</v>
      </c>
      <c r="O705" s="16" t="s">
        <v>155</v>
      </c>
      <c r="P705" s="16" t="s">
        <v>156</v>
      </c>
      <c r="Q705" s="16" t="s">
        <v>113</v>
      </c>
      <c r="R705" s="16" t="s">
        <v>329</v>
      </c>
    </row>
    <row r="706" spans="1:18" ht="15" customHeight="1" x14ac:dyDescent="0.2">
      <c r="A706" s="16">
        <v>705</v>
      </c>
      <c r="B706" s="16">
        <v>731</v>
      </c>
      <c r="C706" s="16" t="s">
        <v>1645</v>
      </c>
      <c r="D706" s="31">
        <v>37</v>
      </c>
      <c r="E706" s="33">
        <v>66</v>
      </c>
      <c r="F706" s="16">
        <f>(D706+E706)/2</f>
        <v>51.5</v>
      </c>
      <c r="G706" s="16">
        <v>3.3</v>
      </c>
      <c r="H706" s="16" t="s">
        <v>3160</v>
      </c>
      <c r="I706" s="16" t="s">
        <v>2853</v>
      </c>
      <c r="J706" s="16" t="s">
        <v>2864</v>
      </c>
      <c r="K706" s="16" t="s">
        <v>30</v>
      </c>
      <c r="L706" s="16">
        <v>1912</v>
      </c>
      <c r="M706" s="16">
        <v>108</v>
      </c>
      <c r="N706" s="16" t="s">
        <v>21</v>
      </c>
      <c r="O706" s="16" t="s">
        <v>155</v>
      </c>
      <c r="P706" s="16" t="s">
        <v>156</v>
      </c>
      <c r="Q706" s="16" t="s">
        <v>113</v>
      </c>
      <c r="R706" s="16" t="s">
        <v>329</v>
      </c>
    </row>
    <row r="707" spans="1:18" ht="15" customHeight="1" x14ac:dyDescent="0.2">
      <c r="A707" s="16">
        <v>706</v>
      </c>
      <c r="B707" s="16">
        <v>242</v>
      </c>
      <c r="C707" s="16" t="s">
        <v>1054</v>
      </c>
      <c r="D707" s="31">
        <v>39</v>
      </c>
      <c r="E707" s="33">
        <v>66</v>
      </c>
      <c r="F707" s="16">
        <f>(D707+E707)/2</f>
        <v>52.5</v>
      </c>
      <c r="G707" s="16">
        <v>2.4</v>
      </c>
      <c r="H707" s="16" t="s">
        <v>3469</v>
      </c>
      <c r="I707" s="16" t="s">
        <v>2824</v>
      </c>
      <c r="J707" s="16" t="s">
        <v>2831</v>
      </c>
      <c r="K707" s="16" t="s">
        <v>20</v>
      </c>
      <c r="L707" s="16">
        <v>-1</v>
      </c>
      <c r="M707" s="16" t="s">
        <v>3144</v>
      </c>
      <c r="N707" s="16" t="s">
        <v>21</v>
      </c>
      <c r="O707" s="16" t="s">
        <v>184</v>
      </c>
      <c r="P707" s="16" t="s">
        <v>185</v>
      </c>
      <c r="Q707" s="16" t="s">
        <v>41</v>
      </c>
      <c r="R707" s="16" t="s">
        <v>3144</v>
      </c>
    </row>
    <row r="708" spans="1:18" ht="15" customHeight="1" x14ac:dyDescent="0.2">
      <c r="A708" s="16">
        <v>707</v>
      </c>
      <c r="B708" s="16">
        <v>429</v>
      </c>
      <c r="C708" s="16" t="s">
        <v>1054</v>
      </c>
      <c r="D708" s="31">
        <v>39</v>
      </c>
      <c r="E708" s="33">
        <v>66</v>
      </c>
      <c r="F708" s="16">
        <f>(D708+E708)/2</f>
        <v>52.5</v>
      </c>
      <c r="G708" s="16">
        <v>2.4</v>
      </c>
      <c r="H708" s="16" t="s">
        <v>3469</v>
      </c>
      <c r="I708" s="16" t="s">
        <v>2839</v>
      </c>
      <c r="J708" s="16" t="s">
        <v>2831</v>
      </c>
      <c r="K708" s="16" t="s">
        <v>20</v>
      </c>
      <c r="L708" s="16">
        <v>-1</v>
      </c>
      <c r="M708" s="16" t="s">
        <v>3144</v>
      </c>
      <c r="N708" s="16" t="s">
        <v>21</v>
      </c>
      <c r="O708" s="16" t="s">
        <v>184</v>
      </c>
      <c r="P708" s="16" t="s">
        <v>185</v>
      </c>
      <c r="Q708" s="16" t="s">
        <v>41</v>
      </c>
      <c r="R708" s="16" t="s">
        <v>3144</v>
      </c>
    </row>
    <row r="709" spans="1:18" ht="15" customHeight="1" x14ac:dyDescent="0.2">
      <c r="A709" s="16">
        <v>708</v>
      </c>
      <c r="B709" s="16">
        <v>633</v>
      </c>
      <c r="C709" s="16" t="s">
        <v>1054</v>
      </c>
      <c r="D709" s="31">
        <v>39</v>
      </c>
      <c r="E709" s="33">
        <v>66</v>
      </c>
      <c r="F709" s="16">
        <f>(D709+E709)/2</f>
        <v>52.5</v>
      </c>
      <c r="G709" s="16">
        <v>2.4</v>
      </c>
      <c r="H709" s="16" t="s">
        <v>3469</v>
      </c>
      <c r="I709" s="16" t="s">
        <v>3144</v>
      </c>
      <c r="J709" s="16" t="s">
        <v>2831</v>
      </c>
      <c r="K709" s="16" t="s">
        <v>20</v>
      </c>
      <c r="L709" s="16">
        <v>-1</v>
      </c>
      <c r="M709" s="16" t="s">
        <v>3144</v>
      </c>
      <c r="N709" s="16" t="s">
        <v>21</v>
      </c>
      <c r="O709" s="16" t="s">
        <v>184</v>
      </c>
      <c r="P709" s="16" t="s">
        <v>185</v>
      </c>
      <c r="Q709" s="16" t="s">
        <v>41</v>
      </c>
      <c r="R709" s="16" t="s">
        <v>3144</v>
      </c>
    </row>
    <row r="710" spans="1:18" ht="15" customHeight="1" x14ac:dyDescent="0.2">
      <c r="A710" s="16">
        <v>709</v>
      </c>
      <c r="B710" s="16">
        <v>856</v>
      </c>
      <c r="C710" s="16" t="s">
        <v>1054</v>
      </c>
      <c r="D710" s="31">
        <v>39</v>
      </c>
      <c r="E710" s="33">
        <v>66</v>
      </c>
      <c r="F710" s="16">
        <f>(D710+E710)/2</f>
        <v>52.5</v>
      </c>
      <c r="G710" s="16">
        <v>2.4</v>
      </c>
      <c r="H710" s="16" t="s">
        <v>3469</v>
      </c>
      <c r="I710" s="16" t="s">
        <v>2914</v>
      </c>
      <c r="J710" s="16" t="s">
        <v>2831</v>
      </c>
      <c r="K710" s="16" t="s">
        <v>20</v>
      </c>
      <c r="L710" s="16">
        <v>-1</v>
      </c>
      <c r="M710" s="16" t="s">
        <v>3144</v>
      </c>
      <c r="N710" s="16" t="s">
        <v>21</v>
      </c>
      <c r="O710" s="16" t="s">
        <v>184</v>
      </c>
      <c r="P710" s="16" t="s">
        <v>185</v>
      </c>
      <c r="Q710" s="16" t="s">
        <v>41</v>
      </c>
      <c r="R710" s="16" t="s">
        <v>3144</v>
      </c>
    </row>
    <row r="711" spans="1:18" ht="15" customHeight="1" x14ac:dyDescent="0.2">
      <c r="A711" s="16">
        <v>710</v>
      </c>
      <c r="B711" s="16">
        <v>97</v>
      </c>
      <c r="C711" s="16" t="s">
        <v>492</v>
      </c>
      <c r="D711" s="31">
        <v>31</v>
      </c>
      <c r="E711" s="33">
        <v>65</v>
      </c>
      <c r="F711" s="16">
        <f>(D711+E711)/2</f>
        <v>48</v>
      </c>
      <c r="G711" s="16">
        <v>4.5</v>
      </c>
      <c r="H711" s="16" t="s">
        <v>3470</v>
      </c>
      <c r="I711" s="16" t="s">
        <v>2864</v>
      </c>
      <c r="J711" s="16" t="s">
        <v>2853</v>
      </c>
      <c r="K711" s="16" t="s">
        <v>56</v>
      </c>
      <c r="L711" s="16">
        <v>1996</v>
      </c>
      <c r="M711" s="16">
        <v>24</v>
      </c>
      <c r="N711" s="16" t="s">
        <v>21</v>
      </c>
      <c r="O711" s="16" t="s">
        <v>230</v>
      </c>
      <c r="P711" s="16" t="s">
        <v>91</v>
      </c>
      <c r="Q711" s="16" t="s">
        <v>80</v>
      </c>
      <c r="R711" s="16" t="s">
        <v>3144</v>
      </c>
    </row>
    <row r="712" spans="1:18" ht="15" customHeight="1" x14ac:dyDescent="0.2">
      <c r="A712" s="16">
        <v>711</v>
      </c>
      <c r="B712" s="16">
        <v>654</v>
      </c>
      <c r="C712" s="16" t="s">
        <v>2039</v>
      </c>
      <c r="D712" s="31">
        <v>35</v>
      </c>
      <c r="E712" s="33">
        <v>65</v>
      </c>
      <c r="F712" s="16">
        <f>(D712+E712)/2</f>
        <v>50</v>
      </c>
      <c r="G712" s="16">
        <v>4.2</v>
      </c>
      <c r="H712" s="16" t="s">
        <v>3274</v>
      </c>
      <c r="I712" s="16" t="s">
        <v>2826</v>
      </c>
      <c r="J712" s="16" t="s">
        <v>2824</v>
      </c>
      <c r="K712" s="16" t="s">
        <v>30</v>
      </c>
      <c r="L712" s="16">
        <v>-1</v>
      </c>
      <c r="M712" s="16" t="s">
        <v>3144</v>
      </c>
      <c r="N712" s="16" t="s">
        <v>154</v>
      </c>
      <c r="O712" s="16" t="s">
        <v>779</v>
      </c>
      <c r="P712" s="16" t="s">
        <v>780</v>
      </c>
      <c r="Q712" s="16" t="s">
        <v>58</v>
      </c>
      <c r="R712" s="16" t="s">
        <v>3144</v>
      </c>
    </row>
    <row r="713" spans="1:18" ht="15" customHeight="1" x14ac:dyDescent="0.2">
      <c r="A713" s="16">
        <v>712</v>
      </c>
      <c r="B713" s="16">
        <v>877</v>
      </c>
      <c r="C713" s="16" t="s">
        <v>2039</v>
      </c>
      <c r="D713" s="31">
        <v>35</v>
      </c>
      <c r="E713" s="33">
        <v>65</v>
      </c>
      <c r="F713" s="16">
        <f>(D713+E713)/2</f>
        <v>50</v>
      </c>
      <c r="G713" s="16">
        <v>4.2</v>
      </c>
      <c r="H713" s="16" t="s">
        <v>3274</v>
      </c>
      <c r="I713" s="16" t="s">
        <v>2868</v>
      </c>
      <c r="J713" s="16" t="s">
        <v>2824</v>
      </c>
      <c r="K713" s="16" t="s">
        <v>30</v>
      </c>
      <c r="L713" s="16">
        <v>-1</v>
      </c>
      <c r="M713" s="16" t="s">
        <v>3144</v>
      </c>
      <c r="N713" s="16" t="s">
        <v>154</v>
      </c>
      <c r="O713" s="16" t="s">
        <v>779</v>
      </c>
      <c r="P713" s="16" t="s">
        <v>780</v>
      </c>
      <c r="Q713" s="16" t="s">
        <v>58</v>
      </c>
      <c r="R713" s="16" t="s">
        <v>3144</v>
      </c>
    </row>
    <row r="714" spans="1:18" ht="15" customHeight="1" x14ac:dyDescent="0.2">
      <c r="A714" s="16">
        <v>713</v>
      </c>
      <c r="B714" s="16">
        <v>275</v>
      </c>
      <c r="C714" s="16" t="s">
        <v>115</v>
      </c>
      <c r="D714" s="31">
        <v>34</v>
      </c>
      <c r="E714" s="33">
        <v>64</v>
      </c>
      <c r="F714" s="16">
        <f>(D714+E714)/2</f>
        <v>49</v>
      </c>
      <c r="G714" s="16">
        <v>4</v>
      </c>
      <c r="H714" s="16" t="s">
        <v>3471</v>
      </c>
      <c r="I714" s="16" t="s">
        <v>2884</v>
      </c>
      <c r="J714" s="16" t="s">
        <v>2868</v>
      </c>
      <c r="K714" s="16" t="s">
        <v>64</v>
      </c>
      <c r="L714" s="16">
        <v>1984</v>
      </c>
      <c r="M714" s="16">
        <v>36</v>
      </c>
      <c r="N714" s="16" t="s">
        <v>21</v>
      </c>
      <c r="O714" s="16" t="s">
        <v>235</v>
      </c>
      <c r="P714" s="16" t="s">
        <v>91</v>
      </c>
      <c r="Q714" s="16" t="s">
        <v>23</v>
      </c>
      <c r="R714" s="16" t="s">
        <v>3144</v>
      </c>
    </row>
    <row r="715" spans="1:18" ht="15" customHeight="1" x14ac:dyDescent="0.2">
      <c r="A715" s="16">
        <v>714</v>
      </c>
      <c r="B715" s="16">
        <v>490</v>
      </c>
      <c r="C715" s="16" t="s">
        <v>1648</v>
      </c>
      <c r="D715" s="31">
        <v>38</v>
      </c>
      <c r="E715" s="33">
        <v>64</v>
      </c>
      <c r="F715" s="16">
        <f>(D715+E715)/2</f>
        <v>51</v>
      </c>
      <c r="G715" s="16">
        <v>4.7</v>
      </c>
      <c r="H715" s="16" t="s">
        <v>3472</v>
      </c>
      <c r="I715" s="16" t="s">
        <v>2859</v>
      </c>
      <c r="J715" s="16" t="s">
        <v>2826</v>
      </c>
      <c r="K715" s="16" t="s">
        <v>56</v>
      </c>
      <c r="L715" s="16">
        <v>1972</v>
      </c>
      <c r="M715" s="16">
        <v>48</v>
      </c>
      <c r="N715" s="16" t="s">
        <v>21</v>
      </c>
      <c r="O715" s="16" t="s">
        <v>695</v>
      </c>
      <c r="P715" s="16" t="s">
        <v>40</v>
      </c>
      <c r="Q715" s="16" t="s">
        <v>179</v>
      </c>
      <c r="R715" s="16" t="s">
        <v>3144</v>
      </c>
    </row>
    <row r="716" spans="1:18" ht="15" customHeight="1" x14ac:dyDescent="0.2">
      <c r="A716" s="16">
        <v>715</v>
      </c>
      <c r="B716" s="16">
        <v>735</v>
      </c>
      <c r="C716" s="16" t="s">
        <v>1648</v>
      </c>
      <c r="D716" s="31">
        <v>38</v>
      </c>
      <c r="E716" s="33">
        <v>64</v>
      </c>
      <c r="F716" s="16">
        <f>(D716+E716)/2</f>
        <v>51</v>
      </c>
      <c r="G716" s="16">
        <v>4.7</v>
      </c>
      <c r="H716" s="16" t="s">
        <v>3472</v>
      </c>
      <c r="I716" s="16" t="s">
        <v>2864</v>
      </c>
      <c r="J716" s="16" t="s">
        <v>2826</v>
      </c>
      <c r="K716" s="16" t="s">
        <v>56</v>
      </c>
      <c r="L716" s="16">
        <v>1972</v>
      </c>
      <c r="M716" s="16">
        <v>48</v>
      </c>
      <c r="N716" s="16" t="s">
        <v>21</v>
      </c>
      <c r="O716" s="16" t="s">
        <v>695</v>
      </c>
      <c r="P716" s="16" t="s">
        <v>40</v>
      </c>
      <c r="Q716" s="16" t="s">
        <v>179</v>
      </c>
      <c r="R716" s="16" t="s">
        <v>3144</v>
      </c>
    </row>
    <row r="717" spans="1:18" ht="15" customHeight="1" x14ac:dyDescent="0.2">
      <c r="A717" s="16">
        <v>716</v>
      </c>
      <c r="B717" s="16">
        <v>308</v>
      </c>
      <c r="C717" s="16" t="s">
        <v>1231</v>
      </c>
      <c r="D717" s="31">
        <v>37</v>
      </c>
      <c r="E717" s="33">
        <v>63</v>
      </c>
      <c r="F717" s="16">
        <f>(D717+E717)/2</f>
        <v>50</v>
      </c>
      <c r="G717" s="16">
        <v>3.3</v>
      </c>
      <c r="H717" s="16" t="s">
        <v>3473</v>
      </c>
      <c r="I717" s="16" t="s">
        <v>2828</v>
      </c>
      <c r="J717" s="16" t="s">
        <v>2911</v>
      </c>
      <c r="K717" s="16" t="s">
        <v>20</v>
      </c>
      <c r="L717" s="16">
        <v>1883</v>
      </c>
      <c r="M717" s="16">
        <v>137</v>
      </c>
      <c r="N717" s="16" t="s">
        <v>154</v>
      </c>
      <c r="O717" s="16" t="s">
        <v>32</v>
      </c>
      <c r="P717" s="16" t="s">
        <v>33</v>
      </c>
      <c r="Q717" s="16" t="s">
        <v>58</v>
      </c>
      <c r="R717" s="16" t="s">
        <v>3144</v>
      </c>
    </row>
    <row r="718" spans="1:18" ht="15" customHeight="1" x14ac:dyDescent="0.2">
      <c r="A718" s="16">
        <v>717</v>
      </c>
      <c r="B718" s="16">
        <v>662</v>
      </c>
      <c r="C718" s="16" t="s">
        <v>2060</v>
      </c>
      <c r="D718" s="31">
        <v>32</v>
      </c>
      <c r="E718" s="33">
        <v>62</v>
      </c>
      <c r="F718" s="16">
        <f>(D718+E718)/2</f>
        <v>47</v>
      </c>
      <c r="G718" s="16">
        <v>3.9</v>
      </c>
      <c r="H718" s="16" t="s">
        <v>3474</v>
      </c>
      <c r="I718" s="16" t="s">
        <v>2837</v>
      </c>
      <c r="J718" s="16" t="s">
        <v>2828</v>
      </c>
      <c r="K718" s="16" t="s">
        <v>64</v>
      </c>
      <c r="L718" s="16">
        <v>2010</v>
      </c>
      <c r="M718" s="16">
        <v>10</v>
      </c>
      <c r="N718" s="16" t="s">
        <v>21</v>
      </c>
      <c r="O718" s="16" t="s">
        <v>90</v>
      </c>
      <c r="P718" s="16" t="s">
        <v>91</v>
      </c>
      <c r="Q718" s="16" t="s">
        <v>179</v>
      </c>
      <c r="R718" s="16" t="s">
        <v>3144</v>
      </c>
    </row>
    <row r="719" spans="1:18" ht="15" customHeight="1" x14ac:dyDescent="0.2">
      <c r="A719" s="16">
        <v>718</v>
      </c>
      <c r="B719" s="16">
        <v>898</v>
      </c>
      <c r="C719" s="16" t="s">
        <v>2060</v>
      </c>
      <c r="D719" s="31">
        <v>32</v>
      </c>
      <c r="E719" s="33">
        <v>62</v>
      </c>
      <c r="F719" s="16">
        <f>(D719+E719)/2</f>
        <v>47</v>
      </c>
      <c r="G719" s="16">
        <v>3.9</v>
      </c>
      <c r="H719" s="16" t="s">
        <v>3474</v>
      </c>
      <c r="I719" s="16" t="s">
        <v>2853</v>
      </c>
      <c r="J719" s="16" t="s">
        <v>2828</v>
      </c>
      <c r="K719" s="16" t="s">
        <v>64</v>
      </c>
      <c r="L719" s="16">
        <v>2010</v>
      </c>
      <c r="M719" s="16">
        <v>10</v>
      </c>
      <c r="N719" s="16" t="s">
        <v>21</v>
      </c>
      <c r="O719" s="16" t="s">
        <v>90</v>
      </c>
      <c r="P719" s="16" t="s">
        <v>91</v>
      </c>
      <c r="Q719" s="16" t="s">
        <v>179</v>
      </c>
      <c r="R719" s="16" t="s">
        <v>3144</v>
      </c>
    </row>
    <row r="720" spans="1:18" ht="15" customHeight="1" x14ac:dyDescent="0.2">
      <c r="A720" s="16">
        <v>719</v>
      </c>
      <c r="B720" s="16">
        <v>270</v>
      </c>
      <c r="C720" s="16" t="s">
        <v>115</v>
      </c>
      <c r="D720" s="31">
        <v>33</v>
      </c>
      <c r="E720" s="33">
        <v>62</v>
      </c>
      <c r="F720" s="16">
        <f>(D720+E720)/2</f>
        <v>47.5</v>
      </c>
      <c r="G720" s="16">
        <v>2.8</v>
      </c>
      <c r="H720" s="16" t="s">
        <v>3475</v>
      </c>
      <c r="I720" s="16" t="s">
        <v>2864</v>
      </c>
      <c r="J720" s="16" t="s">
        <v>2826</v>
      </c>
      <c r="K720" s="16" t="s">
        <v>20</v>
      </c>
      <c r="L720" s="16">
        <v>-1</v>
      </c>
      <c r="M720" s="16" t="s">
        <v>3144</v>
      </c>
      <c r="N720" s="16" t="s">
        <v>154</v>
      </c>
      <c r="O720" s="16" t="s">
        <v>1144</v>
      </c>
      <c r="P720" s="16" t="s">
        <v>780</v>
      </c>
      <c r="Q720" s="16" t="s">
        <v>23</v>
      </c>
      <c r="R720" s="16" t="s">
        <v>3144</v>
      </c>
    </row>
    <row r="721" spans="1:18" ht="15" customHeight="1" x14ac:dyDescent="0.2">
      <c r="A721" s="16">
        <v>720</v>
      </c>
      <c r="B721" s="16">
        <v>99</v>
      </c>
      <c r="C721" s="16" t="s">
        <v>499</v>
      </c>
      <c r="D721" s="31">
        <v>34</v>
      </c>
      <c r="E721" s="33">
        <v>62</v>
      </c>
      <c r="F721" s="16">
        <f>(D721+E721)/2</f>
        <v>48</v>
      </c>
      <c r="G721" s="16">
        <v>3.5</v>
      </c>
      <c r="H721" s="16" t="s">
        <v>3476</v>
      </c>
      <c r="I721" s="16" t="s">
        <v>2826</v>
      </c>
      <c r="J721" s="16" t="s">
        <v>2856</v>
      </c>
      <c r="K721" s="16" t="s">
        <v>56</v>
      </c>
      <c r="L721" s="16">
        <v>1999</v>
      </c>
      <c r="M721" s="16">
        <v>21</v>
      </c>
      <c r="N721" s="16" t="s">
        <v>21</v>
      </c>
      <c r="O721" s="16" t="s">
        <v>145</v>
      </c>
      <c r="P721" s="16" t="s">
        <v>91</v>
      </c>
      <c r="Q721" s="16" t="s">
        <v>58</v>
      </c>
      <c r="R721" s="16" t="s">
        <v>3144</v>
      </c>
    </row>
    <row r="722" spans="1:18" ht="15" customHeight="1" x14ac:dyDescent="0.2">
      <c r="A722" s="16">
        <v>721</v>
      </c>
      <c r="B722" s="16">
        <v>239</v>
      </c>
      <c r="C722" s="16" t="s">
        <v>1038</v>
      </c>
      <c r="D722" s="31">
        <v>35</v>
      </c>
      <c r="E722" s="33">
        <v>62</v>
      </c>
      <c r="F722" s="16">
        <f>(D722+E722)/2</f>
        <v>48.5</v>
      </c>
      <c r="G722" s="16">
        <v>3.6</v>
      </c>
      <c r="H722" s="16" t="s">
        <v>3477</v>
      </c>
      <c r="I722" s="16" t="s">
        <v>2914</v>
      </c>
      <c r="J722" s="16" t="s">
        <v>2826</v>
      </c>
      <c r="K722" s="16" t="s">
        <v>46</v>
      </c>
      <c r="L722" s="16">
        <v>1986</v>
      </c>
      <c r="M722" s="16">
        <v>34</v>
      </c>
      <c r="N722" s="16" t="s">
        <v>21</v>
      </c>
      <c r="O722" s="16" t="s">
        <v>1043</v>
      </c>
      <c r="P722" s="16" t="s">
        <v>1044</v>
      </c>
      <c r="Q722" s="16" t="s">
        <v>41</v>
      </c>
      <c r="R722" s="16" t="s">
        <v>3144</v>
      </c>
    </row>
    <row r="723" spans="1:18" ht="15" customHeight="1" x14ac:dyDescent="0.2">
      <c r="A723" s="16">
        <v>722</v>
      </c>
      <c r="B723" s="16">
        <v>425</v>
      </c>
      <c r="C723" s="16" t="s">
        <v>1038</v>
      </c>
      <c r="D723" s="31">
        <v>35</v>
      </c>
      <c r="E723" s="33">
        <v>62</v>
      </c>
      <c r="F723" s="16">
        <f>(D723+E723)/2</f>
        <v>48.5</v>
      </c>
      <c r="G723" s="16">
        <v>3.6</v>
      </c>
      <c r="H723" s="16" t="s">
        <v>3477</v>
      </c>
      <c r="I723" s="16" t="s">
        <v>2826</v>
      </c>
      <c r="J723" s="16" t="s">
        <v>2826</v>
      </c>
      <c r="K723" s="16" t="s">
        <v>46</v>
      </c>
      <c r="L723" s="16">
        <v>1986</v>
      </c>
      <c r="M723" s="16">
        <v>34</v>
      </c>
      <c r="N723" s="16" t="s">
        <v>21</v>
      </c>
      <c r="O723" s="16" t="s">
        <v>1043</v>
      </c>
      <c r="P723" s="16" t="s">
        <v>1044</v>
      </c>
      <c r="Q723" s="16" t="s">
        <v>41</v>
      </c>
      <c r="R723" s="16" t="s">
        <v>3144</v>
      </c>
    </row>
    <row r="724" spans="1:18" ht="15" customHeight="1" x14ac:dyDescent="0.2">
      <c r="A724" s="16">
        <v>723</v>
      </c>
      <c r="B724" s="16">
        <v>630</v>
      </c>
      <c r="C724" s="16" t="s">
        <v>1038</v>
      </c>
      <c r="D724" s="31">
        <v>35</v>
      </c>
      <c r="E724" s="33">
        <v>62</v>
      </c>
      <c r="F724" s="16">
        <f>(D724+E724)/2</f>
        <v>48.5</v>
      </c>
      <c r="G724" s="16">
        <v>3.6</v>
      </c>
      <c r="H724" s="16" t="s">
        <v>3477</v>
      </c>
      <c r="I724" s="16" t="s">
        <v>2826</v>
      </c>
      <c r="J724" s="16" t="s">
        <v>2826</v>
      </c>
      <c r="K724" s="16" t="s">
        <v>46</v>
      </c>
      <c r="L724" s="16">
        <v>1986</v>
      </c>
      <c r="M724" s="16">
        <v>34</v>
      </c>
      <c r="N724" s="16" t="s">
        <v>21</v>
      </c>
      <c r="O724" s="16" t="s">
        <v>1043</v>
      </c>
      <c r="P724" s="16" t="s">
        <v>1044</v>
      </c>
      <c r="Q724" s="16" t="s">
        <v>41</v>
      </c>
      <c r="R724" s="16" t="s">
        <v>3144</v>
      </c>
    </row>
    <row r="725" spans="1:18" ht="15" customHeight="1" x14ac:dyDescent="0.2">
      <c r="A725" s="16">
        <v>724</v>
      </c>
      <c r="B725" s="16">
        <v>851</v>
      </c>
      <c r="C725" s="16" t="s">
        <v>1038</v>
      </c>
      <c r="D725" s="31">
        <v>35</v>
      </c>
      <c r="E725" s="33">
        <v>62</v>
      </c>
      <c r="F725" s="16">
        <f>(D725+E725)/2</f>
        <v>48.5</v>
      </c>
      <c r="G725" s="16">
        <v>3.6</v>
      </c>
      <c r="H725" s="16" t="s">
        <v>3477</v>
      </c>
      <c r="I725" s="16" t="s">
        <v>2841</v>
      </c>
      <c r="J725" s="16" t="s">
        <v>2826</v>
      </c>
      <c r="K725" s="16" t="s">
        <v>46</v>
      </c>
      <c r="L725" s="16">
        <v>1986</v>
      </c>
      <c r="M725" s="16">
        <v>34</v>
      </c>
      <c r="N725" s="16" t="s">
        <v>21</v>
      </c>
      <c r="O725" s="16" t="s">
        <v>1043</v>
      </c>
      <c r="P725" s="16" t="s">
        <v>1044</v>
      </c>
      <c r="Q725" s="16" t="s">
        <v>41</v>
      </c>
      <c r="R725" s="16" t="s">
        <v>3144</v>
      </c>
    </row>
    <row r="726" spans="1:18" ht="15" customHeight="1" x14ac:dyDescent="0.2">
      <c r="A726" s="16">
        <v>725</v>
      </c>
      <c r="B726" s="16">
        <v>407</v>
      </c>
      <c r="C726" s="16" t="s">
        <v>1038</v>
      </c>
      <c r="D726" s="31">
        <v>36</v>
      </c>
      <c r="E726" s="33">
        <v>62</v>
      </c>
      <c r="F726" s="16">
        <f>(D726+E726)/2</f>
        <v>49</v>
      </c>
      <c r="G726" s="16">
        <v>3.9</v>
      </c>
      <c r="H726" s="16" t="s">
        <v>3478</v>
      </c>
      <c r="I726" s="16" t="s">
        <v>2828</v>
      </c>
      <c r="J726" s="16" t="s">
        <v>2839</v>
      </c>
      <c r="K726" s="16" t="s">
        <v>20</v>
      </c>
      <c r="L726" s="16">
        <v>1937</v>
      </c>
      <c r="M726" s="16">
        <v>83</v>
      </c>
      <c r="N726" s="16" t="s">
        <v>154</v>
      </c>
      <c r="O726" s="16" t="s">
        <v>72</v>
      </c>
      <c r="P726" s="16" t="s">
        <v>73</v>
      </c>
      <c r="Q726" s="16" t="s">
        <v>58</v>
      </c>
      <c r="R726" s="16" t="s">
        <v>1447</v>
      </c>
    </row>
    <row r="727" spans="1:18" ht="15" customHeight="1" x14ac:dyDescent="0.2">
      <c r="A727" s="16">
        <v>726</v>
      </c>
      <c r="B727" s="16">
        <v>594</v>
      </c>
      <c r="C727" s="16" t="s">
        <v>1038</v>
      </c>
      <c r="D727" s="31">
        <v>36</v>
      </c>
      <c r="E727" s="33">
        <v>62</v>
      </c>
      <c r="F727" s="16">
        <f>(D727+E727)/2</f>
        <v>49</v>
      </c>
      <c r="G727" s="16">
        <v>3.9</v>
      </c>
      <c r="H727" s="16" t="s">
        <v>3478</v>
      </c>
      <c r="I727" s="16" t="s">
        <v>2864</v>
      </c>
      <c r="J727" s="16" t="s">
        <v>2839</v>
      </c>
      <c r="K727" s="16" t="s">
        <v>20</v>
      </c>
      <c r="L727" s="16">
        <v>1937</v>
      </c>
      <c r="M727" s="16">
        <v>83</v>
      </c>
      <c r="N727" s="16" t="s">
        <v>154</v>
      </c>
      <c r="O727" s="16" t="s">
        <v>72</v>
      </c>
      <c r="P727" s="16" t="s">
        <v>73</v>
      </c>
      <c r="Q727" s="16" t="s">
        <v>58</v>
      </c>
      <c r="R727" s="16" t="s">
        <v>1447</v>
      </c>
    </row>
    <row r="728" spans="1:18" ht="15" customHeight="1" x14ac:dyDescent="0.2">
      <c r="A728" s="16">
        <v>727</v>
      </c>
      <c r="B728" s="16">
        <v>718</v>
      </c>
      <c r="C728" s="16" t="s">
        <v>2124</v>
      </c>
      <c r="D728" s="31">
        <v>33</v>
      </c>
      <c r="E728" s="33">
        <v>61</v>
      </c>
      <c r="F728" s="16">
        <f>(D728+E728)/2</f>
        <v>47</v>
      </c>
      <c r="G728" s="16">
        <v>3.1</v>
      </c>
      <c r="H728" s="16" t="s">
        <v>3479</v>
      </c>
      <c r="I728" s="16" t="s">
        <v>2864</v>
      </c>
      <c r="J728" s="16" t="s">
        <v>2824</v>
      </c>
      <c r="K728" s="16" t="s">
        <v>46</v>
      </c>
      <c r="L728" s="16">
        <v>1977</v>
      </c>
      <c r="M728" s="16">
        <v>43</v>
      </c>
      <c r="N728" s="16" t="s">
        <v>21</v>
      </c>
      <c r="O728" s="16" t="s">
        <v>273</v>
      </c>
      <c r="P728" s="16" t="s">
        <v>185</v>
      </c>
      <c r="Q728" s="16" t="s">
        <v>50</v>
      </c>
      <c r="R728" s="16" t="s">
        <v>2129</v>
      </c>
    </row>
    <row r="729" spans="1:18" ht="15" customHeight="1" x14ac:dyDescent="0.2">
      <c r="A729" s="16">
        <v>728</v>
      </c>
      <c r="B729" s="16">
        <v>28</v>
      </c>
      <c r="C729" s="16" t="s">
        <v>198</v>
      </c>
      <c r="D729" s="31">
        <v>34</v>
      </c>
      <c r="E729" s="33">
        <v>61</v>
      </c>
      <c r="F729" s="16">
        <f>(D729+E729)/2</f>
        <v>47.5</v>
      </c>
      <c r="G729" s="16">
        <v>3.7</v>
      </c>
      <c r="H729" s="16" t="s">
        <v>3208</v>
      </c>
      <c r="I729" s="16" t="s">
        <v>2826</v>
      </c>
      <c r="J729" s="16" t="s">
        <v>2864</v>
      </c>
      <c r="K729" s="16" t="s">
        <v>104</v>
      </c>
      <c r="L729" s="16">
        <v>1852</v>
      </c>
      <c r="M729" s="16">
        <v>168</v>
      </c>
      <c r="N729" s="16" t="s">
        <v>65</v>
      </c>
      <c r="O729" s="16" t="s">
        <v>155</v>
      </c>
      <c r="P729" s="16" t="s">
        <v>156</v>
      </c>
      <c r="Q729" s="16" t="s">
        <v>203</v>
      </c>
      <c r="R729" s="16" t="s">
        <v>3144</v>
      </c>
    </row>
    <row r="730" spans="1:18" ht="15" customHeight="1" x14ac:dyDescent="0.2">
      <c r="A730" s="16">
        <v>729</v>
      </c>
      <c r="B730" s="16">
        <v>459</v>
      </c>
      <c r="C730" s="16" t="s">
        <v>1549</v>
      </c>
      <c r="D730" s="31">
        <v>32</v>
      </c>
      <c r="E730" s="33">
        <v>59</v>
      </c>
      <c r="F730" s="16">
        <f>(D730+E730)/2</f>
        <v>45.5</v>
      </c>
      <c r="G730" s="16">
        <v>3.3</v>
      </c>
      <c r="H730" s="16" t="s">
        <v>3480</v>
      </c>
      <c r="I730" s="16" t="s">
        <v>2826</v>
      </c>
      <c r="J730" s="16" t="s">
        <v>2868</v>
      </c>
      <c r="K730" s="16" t="s">
        <v>20</v>
      </c>
      <c r="L730" s="16">
        <v>1989</v>
      </c>
      <c r="M730" s="16">
        <v>31</v>
      </c>
      <c r="N730" s="16" t="s">
        <v>21</v>
      </c>
      <c r="O730" s="16" t="s">
        <v>155</v>
      </c>
      <c r="P730" s="16" t="s">
        <v>156</v>
      </c>
      <c r="Q730" s="16" t="s">
        <v>50</v>
      </c>
      <c r="R730" s="16" t="s">
        <v>3144</v>
      </c>
    </row>
    <row r="731" spans="1:18" ht="15" customHeight="1" x14ac:dyDescent="0.2">
      <c r="A731" s="16">
        <v>730</v>
      </c>
      <c r="B731" s="16">
        <v>685</v>
      </c>
      <c r="C731" s="16" t="s">
        <v>1549</v>
      </c>
      <c r="D731" s="31">
        <v>32</v>
      </c>
      <c r="E731" s="33">
        <v>59</v>
      </c>
      <c r="F731" s="16">
        <f>(D731+E731)/2</f>
        <v>45.5</v>
      </c>
      <c r="G731" s="16">
        <v>3.3</v>
      </c>
      <c r="H731" s="16" t="s">
        <v>3480</v>
      </c>
      <c r="I731" s="16" t="s">
        <v>2864</v>
      </c>
      <c r="J731" s="16" t="s">
        <v>2868</v>
      </c>
      <c r="K731" s="16" t="s">
        <v>20</v>
      </c>
      <c r="L731" s="16">
        <v>1989</v>
      </c>
      <c r="M731" s="16">
        <v>31</v>
      </c>
      <c r="N731" s="16" t="s">
        <v>21</v>
      </c>
      <c r="O731" s="16" t="s">
        <v>155</v>
      </c>
      <c r="P731" s="16" t="s">
        <v>156</v>
      </c>
      <c r="Q731" s="16" t="s">
        <v>50</v>
      </c>
      <c r="R731" s="16" t="s">
        <v>3144</v>
      </c>
    </row>
    <row r="732" spans="1:18" ht="15" customHeight="1" x14ac:dyDescent="0.2">
      <c r="A732" s="16">
        <v>731</v>
      </c>
      <c r="B732" s="16">
        <v>929</v>
      </c>
      <c r="C732" s="16" t="s">
        <v>1549</v>
      </c>
      <c r="D732" s="31">
        <v>32</v>
      </c>
      <c r="E732" s="33">
        <v>59</v>
      </c>
      <c r="F732" s="16">
        <f>(D732+E732)/2</f>
        <v>45.5</v>
      </c>
      <c r="G732" s="16">
        <v>3.3</v>
      </c>
      <c r="H732" s="16" t="s">
        <v>3480</v>
      </c>
      <c r="I732" s="16" t="s">
        <v>2826</v>
      </c>
      <c r="J732" s="16" t="s">
        <v>2868</v>
      </c>
      <c r="K732" s="16" t="s">
        <v>20</v>
      </c>
      <c r="L732" s="16">
        <v>1989</v>
      </c>
      <c r="M732" s="16">
        <v>31</v>
      </c>
      <c r="N732" s="16" t="s">
        <v>21</v>
      </c>
      <c r="O732" s="16" t="s">
        <v>155</v>
      </c>
      <c r="P732" s="16" t="s">
        <v>156</v>
      </c>
      <c r="Q732" s="16" t="s">
        <v>50</v>
      </c>
      <c r="R732" s="16" t="s">
        <v>3144</v>
      </c>
    </row>
    <row r="733" spans="1:18" ht="15" customHeight="1" x14ac:dyDescent="0.2">
      <c r="A733" s="16">
        <v>732</v>
      </c>
      <c r="B733" s="16">
        <v>397</v>
      </c>
      <c r="C733" s="16" t="s">
        <v>1414</v>
      </c>
      <c r="D733" s="31">
        <v>31</v>
      </c>
      <c r="E733" s="33">
        <v>57</v>
      </c>
      <c r="F733" s="16">
        <f>(D733+E733)/2</f>
        <v>44</v>
      </c>
      <c r="G733" s="16">
        <v>3.4</v>
      </c>
      <c r="H733" s="16" t="s">
        <v>3481</v>
      </c>
      <c r="I733" s="16" t="s">
        <v>2839</v>
      </c>
      <c r="J733" s="16" t="s">
        <v>2859</v>
      </c>
      <c r="K733" s="16" t="s">
        <v>64</v>
      </c>
      <c r="L733" s="16">
        <v>1991</v>
      </c>
      <c r="M733" s="16">
        <v>29</v>
      </c>
      <c r="N733" s="16" t="s">
        <v>65</v>
      </c>
      <c r="O733" s="16" t="s">
        <v>1419</v>
      </c>
      <c r="P733" s="16" t="s">
        <v>220</v>
      </c>
      <c r="Q733" s="16" t="s">
        <v>23</v>
      </c>
      <c r="R733" s="16" t="s">
        <v>3144</v>
      </c>
    </row>
    <row r="734" spans="1:18" ht="15" customHeight="1" x14ac:dyDescent="0.2">
      <c r="A734" s="16">
        <v>733</v>
      </c>
      <c r="B734" s="16">
        <v>565</v>
      </c>
      <c r="C734" s="16" t="s">
        <v>1414</v>
      </c>
      <c r="D734" s="31">
        <v>31</v>
      </c>
      <c r="E734" s="33">
        <v>57</v>
      </c>
      <c r="F734" s="16">
        <f>(D734+E734)/2</f>
        <v>44</v>
      </c>
      <c r="G734" s="16">
        <v>3.4</v>
      </c>
      <c r="H734" s="16" t="s">
        <v>3481</v>
      </c>
      <c r="I734" s="16" t="s">
        <v>2864</v>
      </c>
      <c r="J734" s="16" t="s">
        <v>2859</v>
      </c>
      <c r="K734" s="16" t="s">
        <v>64</v>
      </c>
      <c r="L734" s="16">
        <v>1991</v>
      </c>
      <c r="M734" s="16">
        <v>29</v>
      </c>
      <c r="N734" s="16" t="s">
        <v>65</v>
      </c>
      <c r="O734" s="16" t="s">
        <v>1419</v>
      </c>
      <c r="P734" s="16" t="s">
        <v>220</v>
      </c>
      <c r="Q734" s="16" t="s">
        <v>23</v>
      </c>
      <c r="R734" s="16" t="s">
        <v>3144</v>
      </c>
    </row>
    <row r="735" spans="1:18" ht="15" customHeight="1" x14ac:dyDescent="0.2">
      <c r="A735" s="16">
        <v>734</v>
      </c>
      <c r="B735" s="16">
        <v>817</v>
      </c>
      <c r="C735" s="16" t="s">
        <v>2251</v>
      </c>
      <c r="D735" s="31">
        <v>32</v>
      </c>
      <c r="E735" s="33">
        <v>57</v>
      </c>
      <c r="F735" s="16">
        <f>(D735+E735)/2</f>
        <v>44.5</v>
      </c>
      <c r="G735" s="16">
        <v>3.4</v>
      </c>
      <c r="H735" s="16" t="s">
        <v>3482</v>
      </c>
      <c r="I735" s="16" t="s">
        <v>2844</v>
      </c>
      <c r="J735" s="16" t="s">
        <v>2934</v>
      </c>
      <c r="K735" s="16" t="s">
        <v>20</v>
      </c>
      <c r="L735" s="16">
        <v>1979</v>
      </c>
      <c r="M735" s="16">
        <v>41</v>
      </c>
      <c r="N735" s="16" t="s">
        <v>154</v>
      </c>
      <c r="O735" s="16" t="s">
        <v>1144</v>
      </c>
      <c r="P735" s="16" t="s">
        <v>780</v>
      </c>
      <c r="Q735" s="16" t="s">
        <v>80</v>
      </c>
      <c r="R735" s="16" t="s">
        <v>3144</v>
      </c>
    </row>
    <row r="736" spans="1:18" ht="15" customHeight="1" x14ac:dyDescent="0.2">
      <c r="A736" s="16">
        <v>735</v>
      </c>
      <c r="B736" s="16">
        <v>146</v>
      </c>
      <c r="C736" s="16" t="s">
        <v>703</v>
      </c>
      <c r="D736" s="31">
        <v>26</v>
      </c>
      <c r="E736" s="33">
        <v>55</v>
      </c>
      <c r="F736" s="16">
        <f>(D736+E736)/2</f>
        <v>40.5</v>
      </c>
      <c r="G736" s="16">
        <v>3.8</v>
      </c>
      <c r="H736" s="16" t="s">
        <v>3483</v>
      </c>
      <c r="I736" s="16" t="s">
        <v>2839</v>
      </c>
      <c r="J736" s="16" t="s">
        <v>2905</v>
      </c>
      <c r="K736" s="16" t="s">
        <v>20</v>
      </c>
      <c r="L736" s="16">
        <v>2017</v>
      </c>
      <c r="M736" s="16">
        <v>3</v>
      </c>
      <c r="N736" s="16" t="s">
        <v>21</v>
      </c>
      <c r="O736" s="16" t="s">
        <v>320</v>
      </c>
      <c r="P736" s="16" t="s">
        <v>40</v>
      </c>
      <c r="Q736" s="16" t="s">
        <v>58</v>
      </c>
      <c r="R736" s="16" t="s">
        <v>3144</v>
      </c>
    </row>
    <row r="737" spans="1:18" ht="15" customHeight="1" x14ac:dyDescent="0.2">
      <c r="A737" s="16">
        <v>736</v>
      </c>
      <c r="B737" s="16">
        <v>516</v>
      </c>
      <c r="C737" s="16" t="s">
        <v>1740</v>
      </c>
      <c r="D737" s="31">
        <v>31</v>
      </c>
      <c r="E737" s="33">
        <v>55</v>
      </c>
      <c r="F737" s="16">
        <f>(D737+E737)/2</f>
        <v>43</v>
      </c>
      <c r="G737" s="16">
        <v>4.5999999999999996</v>
      </c>
      <c r="H737" s="16" t="s">
        <v>3484</v>
      </c>
      <c r="I737" s="16" t="s">
        <v>2839</v>
      </c>
      <c r="J737" s="16" t="s">
        <v>2930</v>
      </c>
      <c r="K737" s="16" t="s">
        <v>20</v>
      </c>
      <c r="L737" s="16">
        <v>1992</v>
      </c>
      <c r="M737" s="16">
        <v>28</v>
      </c>
      <c r="N737" s="16" t="s">
        <v>21</v>
      </c>
      <c r="O737" s="16" t="s">
        <v>959</v>
      </c>
      <c r="P737" s="16" t="s">
        <v>73</v>
      </c>
      <c r="Q737" s="16" t="s">
        <v>41</v>
      </c>
      <c r="R737" s="16" t="s">
        <v>3144</v>
      </c>
    </row>
    <row r="738" spans="1:18" ht="15" customHeight="1" x14ac:dyDescent="0.2">
      <c r="A738" s="16">
        <v>737</v>
      </c>
      <c r="B738" s="16">
        <v>773</v>
      </c>
      <c r="C738" s="16" t="s">
        <v>1740</v>
      </c>
      <c r="D738" s="31">
        <v>31</v>
      </c>
      <c r="E738" s="33">
        <v>55</v>
      </c>
      <c r="F738" s="16">
        <f>(D738+E738)/2</f>
        <v>43</v>
      </c>
      <c r="G738" s="16">
        <v>4.5999999999999996</v>
      </c>
      <c r="H738" s="16" t="s">
        <v>3484</v>
      </c>
      <c r="I738" s="16" t="s">
        <v>2826</v>
      </c>
      <c r="J738" s="16" t="s">
        <v>2930</v>
      </c>
      <c r="K738" s="16" t="s">
        <v>20</v>
      </c>
      <c r="L738" s="16">
        <v>1992</v>
      </c>
      <c r="M738" s="16">
        <v>28</v>
      </c>
      <c r="N738" s="16" t="s">
        <v>21</v>
      </c>
      <c r="O738" s="16" t="s">
        <v>959</v>
      </c>
      <c r="P738" s="16" t="s">
        <v>73</v>
      </c>
      <c r="Q738" s="16" t="s">
        <v>41</v>
      </c>
      <c r="R738" s="16" t="s">
        <v>3144</v>
      </c>
    </row>
    <row r="739" spans="1:18" ht="15" customHeight="1" x14ac:dyDescent="0.2">
      <c r="A739" s="16">
        <v>738</v>
      </c>
      <c r="B739" s="16">
        <v>143</v>
      </c>
      <c r="C739" s="16" t="s">
        <v>689</v>
      </c>
      <c r="D739" s="31">
        <v>29</v>
      </c>
      <c r="E739" s="33">
        <v>50</v>
      </c>
      <c r="F739" s="16">
        <f>(D739+E739)/2</f>
        <v>39.5</v>
      </c>
      <c r="G739" s="16">
        <v>4</v>
      </c>
      <c r="H739" s="16" t="s">
        <v>3485</v>
      </c>
      <c r="I739" s="16" t="s">
        <v>2828</v>
      </c>
      <c r="J739" s="16" t="s">
        <v>2946</v>
      </c>
      <c r="K739" s="16" t="s">
        <v>56</v>
      </c>
      <c r="L739" s="16">
        <v>2000</v>
      </c>
      <c r="M739" s="16">
        <v>20</v>
      </c>
      <c r="N739" s="16" t="s">
        <v>289</v>
      </c>
      <c r="O739" s="16" t="s">
        <v>695</v>
      </c>
      <c r="P739" s="16" t="s">
        <v>40</v>
      </c>
      <c r="Q739" s="16" t="s">
        <v>80</v>
      </c>
      <c r="R739" s="16" t="s">
        <v>3144</v>
      </c>
    </row>
    <row r="740" spans="1:18" ht="15" customHeight="1" x14ac:dyDescent="0.2">
      <c r="A740" s="16">
        <v>739</v>
      </c>
      <c r="B740" s="16">
        <v>689</v>
      </c>
      <c r="C740" s="16" t="s">
        <v>1390</v>
      </c>
      <c r="D740" s="31">
        <v>27</v>
      </c>
      <c r="E740" s="33">
        <v>48</v>
      </c>
      <c r="F740" s="16">
        <f>(D740+E740)/2</f>
        <v>37.5</v>
      </c>
      <c r="G740" s="16">
        <v>3</v>
      </c>
      <c r="H740" s="16" t="s">
        <v>3486</v>
      </c>
      <c r="I740" s="16" t="s">
        <v>2850</v>
      </c>
      <c r="J740" s="16" t="s">
        <v>2859</v>
      </c>
      <c r="K740" s="16" t="s">
        <v>46</v>
      </c>
      <c r="L740" s="16">
        <v>1977</v>
      </c>
      <c r="M740" s="16">
        <v>43</v>
      </c>
      <c r="N740" s="16" t="s">
        <v>131</v>
      </c>
      <c r="O740" s="16" t="s">
        <v>145</v>
      </c>
      <c r="P740" s="16" t="s">
        <v>91</v>
      </c>
      <c r="Q740" s="16" t="s">
        <v>41</v>
      </c>
      <c r="R740" s="16" t="s">
        <v>2090</v>
      </c>
    </row>
    <row r="741" spans="1:18" ht="15" customHeight="1" x14ac:dyDescent="0.2">
      <c r="A741" s="16">
        <v>740</v>
      </c>
      <c r="B741" s="16">
        <v>931</v>
      </c>
      <c r="C741" s="16" t="s">
        <v>1390</v>
      </c>
      <c r="D741" s="31">
        <v>27</v>
      </c>
      <c r="E741" s="33">
        <v>48</v>
      </c>
      <c r="F741" s="16">
        <f>(D741+E741)/2</f>
        <v>37.5</v>
      </c>
      <c r="G741" s="16">
        <v>3</v>
      </c>
      <c r="H741" s="16" t="s">
        <v>3486</v>
      </c>
      <c r="I741" s="16" t="s">
        <v>2864</v>
      </c>
      <c r="J741" s="16" t="s">
        <v>2859</v>
      </c>
      <c r="K741" s="16" t="s">
        <v>46</v>
      </c>
      <c r="L741" s="16">
        <v>1977</v>
      </c>
      <c r="M741" s="16">
        <v>43</v>
      </c>
      <c r="N741" s="16" t="s">
        <v>131</v>
      </c>
      <c r="O741" s="16" t="s">
        <v>145</v>
      </c>
      <c r="P741" s="16" t="s">
        <v>91</v>
      </c>
      <c r="Q741" s="16" t="s">
        <v>41</v>
      </c>
      <c r="R741" s="16" t="s">
        <v>2090</v>
      </c>
    </row>
    <row r="742" spans="1:18" ht="15" customHeight="1" x14ac:dyDescent="0.2">
      <c r="A742" s="16">
        <v>741</v>
      </c>
      <c r="B742" s="16">
        <v>50</v>
      </c>
      <c r="C742" s="16" t="s">
        <v>198</v>
      </c>
      <c r="D742" s="31">
        <v>20</v>
      </c>
      <c r="E742" s="33">
        <v>39</v>
      </c>
      <c r="F742" s="16">
        <f>(D742+E742)/2</f>
        <v>29.5</v>
      </c>
      <c r="G742" s="16">
        <v>3.1</v>
      </c>
      <c r="H742" s="16" t="s">
        <v>3487</v>
      </c>
      <c r="I742" s="16" t="s">
        <v>2831</v>
      </c>
      <c r="J742" s="16" t="s">
        <v>2890</v>
      </c>
      <c r="K742" s="16" t="s">
        <v>104</v>
      </c>
      <c r="L742" s="16">
        <v>1986</v>
      </c>
      <c r="M742" s="16">
        <v>34</v>
      </c>
      <c r="N742" s="16" t="s">
        <v>21</v>
      </c>
      <c r="O742" s="16" t="s">
        <v>145</v>
      </c>
      <c r="P742" s="16" t="s">
        <v>91</v>
      </c>
      <c r="Q742" s="16" t="s">
        <v>34</v>
      </c>
      <c r="R742" s="16" t="s">
        <v>3144</v>
      </c>
    </row>
    <row r="743" spans="1:18" ht="15" customHeight="1" x14ac:dyDescent="0.2">
      <c r="A743" s="16">
        <v>742</v>
      </c>
      <c r="B743" s="16">
        <v>296</v>
      </c>
      <c r="C743" s="16" t="s">
        <v>14</v>
      </c>
      <c r="D743" s="31">
        <v>15</v>
      </c>
      <c r="E743" s="33">
        <v>16</v>
      </c>
      <c r="F743" s="16">
        <f>(D743+E743)/2</f>
        <v>15.5</v>
      </c>
      <c r="G743" s="16">
        <v>3.9</v>
      </c>
      <c r="H743" s="16" t="s">
        <v>3488</v>
      </c>
      <c r="I743" s="16" t="s">
        <v>2868</v>
      </c>
      <c r="J743" s="16" t="s">
        <v>2828</v>
      </c>
      <c r="K743" s="16" t="s">
        <v>46</v>
      </c>
      <c r="L743" s="16">
        <v>1966</v>
      </c>
      <c r="M743" s="16">
        <v>54</v>
      </c>
      <c r="N743" s="16" t="s">
        <v>21</v>
      </c>
      <c r="O743" s="16" t="s">
        <v>105</v>
      </c>
      <c r="P743" s="16" t="s">
        <v>40</v>
      </c>
      <c r="Q743" s="16" t="s">
        <v>41</v>
      </c>
      <c r="R743" s="16" t="s">
        <v>3144</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07F26-BFC7-244E-BEF7-74B3511BE1AA}">
  <dimension ref="A1:T744"/>
  <sheetViews>
    <sheetView zoomScale="89" zoomScaleNormal="89" workbookViewId="0">
      <selection activeCell="J2" sqref="J2"/>
    </sheetView>
  </sheetViews>
  <sheetFormatPr baseColWidth="10" defaultRowHeight="15" x14ac:dyDescent="0.2"/>
  <cols>
    <col min="1" max="1" width="35" style="3" bestFit="1" customWidth="1"/>
    <col min="2" max="2" width="35" bestFit="1" customWidth="1"/>
    <col min="3" max="3" width="12.33203125" bestFit="1" customWidth="1"/>
    <col min="4" max="4" width="14.6640625" bestFit="1" customWidth="1"/>
    <col min="5" max="5" width="14.6640625" customWidth="1"/>
    <col min="6" max="6" width="18" bestFit="1" customWidth="1"/>
    <col min="7" max="7" width="13.83203125" style="24" bestFit="1" customWidth="1"/>
    <col min="8" max="8" width="14.33203125" style="19" bestFit="1" customWidth="1"/>
    <col min="9" max="9" width="13.5" bestFit="1" customWidth="1"/>
    <col min="10" max="10" width="12.6640625" bestFit="1" customWidth="1"/>
    <col min="12" max="12" width="12.1640625" bestFit="1" customWidth="1"/>
    <col min="16" max="16" width="35.1640625" bestFit="1" customWidth="1"/>
    <col min="17" max="17" width="16.5" style="14" bestFit="1" customWidth="1"/>
    <col min="18" max="18" width="20.33203125" bestFit="1" customWidth="1"/>
  </cols>
  <sheetData>
    <row r="1" spans="1:17" s="11" customFormat="1" x14ac:dyDescent="0.2">
      <c r="A1" s="8" t="s">
        <v>1</v>
      </c>
      <c r="F1" s="11" t="s">
        <v>2820</v>
      </c>
      <c r="G1" s="27" t="s">
        <v>2408</v>
      </c>
      <c r="H1" s="28" t="s">
        <v>2409</v>
      </c>
      <c r="I1" s="11" t="s">
        <v>3143</v>
      </c>
      <c r="J1" s="20" t="s">
        <v>2821</v>
      </c>
    </row>
    <row r="2" spans="1:17" x14ac:dyDescent="0.2">
      <c r="A2" s="13" t="s">
        <v>2271</v>
      </c>
      <c r="B2" t="s">
        <v>2716</v>
      </c>
      <c r="C2" t="s">
        <v>2411</v>
      </c>
      <c r="D2" t="s">
        <v>2716</v>
      </c>
      <c r="E2" t="str">
        <f>SUBSTITUTE(D2, "$", "  ")</f>
        <v xml:space="preserve">  27-  47 Per Hour</v>
      </c>
      <c r="F2" t="str">
        <f>SUBSTITUTE(E2, "K", " ")</f>
        <v xml:space="preserve">  27-  47 Per Hour</v>
      </c>
      <c r="G2" s="24">
        <v>27</v>
      </c>
      <c r="H2" s="25" t="s">
        <v>2812</v>
      </c>
      <c r="I2">
        <f>(SUM(G2,LEFT(TRIM(H2),2)))</f>
        <v>74</v>
      </c>
      <c r="J2">
        <f>(SUM(H2,LEFT(TRIM(I2),2)))</f>
        <v>74</v>
      </c>
      <c r="Q2"/>
    </row>
    <row r="3" spans="1:17" x14ac:dyDescent="0.2">
      <c r="A3" s="13" t="s">
        <v>1505</v>
      </c>
      <c r="B3" t="s">
        <v>2718</v>
      </c>
      <c r="C3" t="s">
        <v>2411</v>
      </c>
      <c r="D3" t="s">
        <v>2718</v>
      </c>
      <c r="E3" t="str">
        <f>SUBSTITUTE(D3, "$", "  ")</f>
        <v xml:space="preserve">  24-  39 Per Hour</v>
      </c>
      <c r="F3" t="str">
        <f>SUBSTITUTE(E3, "K", " ")</f>
        <v xml:space="preserve">  24-  39 Per Hour</v>
      </c>
      <c r="G3" s="24">
        <v>24</v>
      </c>
      <c r="H3" s="19" t="s">
        <v>2813</v>
      </c>
      <c r="I3">
        <f>SUM(G3,LEFT(TRIM(H3),2))</f>
        <v>63</v>
      </c>
      <c r="J3">
        <f>SUM(H3,LEFT(TRIM(I3),2))</f>
        <v>63</v>
      </c>
      <c r="K3" s="7"/>
      <c r="L3" s="7"/>
      <c r="M3" s="7"/>
      <c r="Q3"/>
    </row>
    <row r="4" spans="1:17" x14ac:dyDescent="0.2">
      <c r="A4" s="13" t="s">
        <v>1505</v>
      </c>
      <c r="B4" t="s">
        <v>2718</v>
      </c>
      <c r="C4" t="s">
        <v>2411</v>
      </c>
      <c r="D4" t="s">
        <v>2718</v>
      </c>
      <c r="E4" t="str">
        <f>SUBSTITUTE(D4, "$", "  ")</f>
        <v xml:space="preserve">  24-  39 Per Hour</v>
      </c>
      <c r="F4" t="str">
        <f>SUBSTITUTE(E4, "K", " ")</f>
        <v xml:space="preserve">  24-  39 Per Hour</v>
      </c>
      <c r="G4" s="24">
        <v>24</v>
      </c>
      <c r="H4" s="19" t="s">
        <v>2813</v>
      </c>
      <c r="I4">
        <f>SUM(G4,LEFT(TRIM(H4),2))</f>
        <v>63</v>
      </c>
      <c r="J4">
        <f>SUM(H4,LEFT(TRIM(I4),2))</f>
        <v>63</v>
      </c>
      <c r="Q4"/>
    </row>
    <row r="5" spans="1:17" x14ac:dyDescent="0.2">
      <c r="A5" s="13" t="s">
        <v>1505</v>
      </c>
      <c r="B5" t="s">
        <v>2718</v>
      </c>
      <c r="C5" t="s">
        <v>2411</v>
      </c>
      <c r="D5" t="s">
        <v>2718</v>
      </c>
      <c r="E5" t="str">
        <f>SUBSTITUTE(D5, "$", "  ")</f>
        <v xml:space="preserve">  24-  39 Per Hour</v>
      </c>
      <c r="F5" t="str">
        <f>SUBSTITUTE(E5, "K", " ")</f>
        <v xml:space="preserve">  24-  39 Per Hour</v>
      </c>
      <c r="G5" s="24">
        <v>24</v>
      </c>
      <c r="H5" s="19" t="s">
        <v>2813</v>
      </c>
      <c r="I5">
        <f>SUM(G5,LEFT(TRIM(H5),2))</f>
        <v>63</v>
      </c>
      <c r="J5">
        <f>SUM(H5,LEFT(TRIM(I5),2))</f>
        <v>63</v>
      </c>
      <c r="Q5"/>
    </row>
    <row r="6" spans="1:17" x14ac:dyDescent="0.2">
      <c r="A6" s="13" t="s">
        <v>932</v>
      </c>
      <c r="B6" t="s">
        <v>2719</v>
      </c>
      <c r="C6" t="s">
        <v>2411</v>
      </c>
      <c r="D6" t="s">
        <v>2719</v>
      </c>
      <c r="E6" t="str">
        <f>SUBSTITUTE(D6, "$", "  ")</f>
        <v xml:space="preserve">  21-  34 Per Hour</v>
      </c>
      <c r="F6" t="str">
        <f>SUBSTITUTE(E6, "K", " ")</f>
        <v xml:space="preserve">  21-  34 Per Hour</v>
      </c>
      <c r="G6" s="24">
        <v>21</v>
      </c>
      <c r="H6" s="19" t="s">
        <v>2814</v>
      </c>
      <c r="I6">
        <f>SUM(G6,LEFT(TRIM(H6),2))</f>
        <v>55</v>
      </c>
      <c r="J6">
        <f>SUM(H6,LEFT(TRIM(I6),2))</f>
        <v>55</v>
      </c>
      <c r="Q6"/>
    </row>
    <row r="7" spans="1:17" x14ac:dyDescent="0.2">
      <c r="A7" s="13" t="s">
        <v>932</v>
      </c>
      <c r="B7" t="s">
        <v>2719</v>
      </c>
      <c r="C7" t="s">
        <v>2411</v>
      </c>
      <c r="D7" t="s">
        <v>2719</v>
      </c>
      <c r="E7" t="str">
        <f>SUBSTITUTE(D7, "$", "  ")</f>
        <v xml:space="preserve">  21-  34 Per Hour</v>
      </c>
      <c r="F7" t="str">
        <f>SUBSTITUTE(E7, "K", " ")</f>
        <v xml:space="preserve">  21-  34 Per Hour</v>
      </c>
      <c r="G7" s="24">
        <v>21</v>
      </c>
      <c r="H7" s="19" t="s">
        <v>2814</v>
      </c>
      <c r="I7">
        <f>SUM(G7,LEFT(TRIM(H7),2))</f>
        <v>55</v>
      </c>
      <c r="J7">
        <f>SUM(H7,LEFT(TRIM(I7),2))</f>
        <v>55</v>
      </c>
      <c r="Q7"/>
    </row>
    <row r="8" spans="1:17" x14ac:dyDescent="0.2">
      <c r="A8" s="13" t="s">
        <v>932</v>
      </c>
      <c r="B8" t="s">
        <v>2719</v>
      </c>
      <c r="C8" t="s">
        <v>2411</v>
      </c>
      <c r="D8" t="s">
        <v>2719</v>
      </c>
      <c r="E8" t="str">
        <f>SUBSTITUTE(D8, "$", "  ")</f>
        <v xml:space="preserve">  21-  34 Per Hour</v>
      </c>
      <c r="F8" t="str">
        <f>SUBSTITUTE(E8, "K", " ")</f>
        <v xml:space="preserve">  21-  34 Per Hour</v>
      </c>
      <c r="G8" s="24">
        <v>21</v>
      </c>
      <c r="H8" s="19" t="s">
        <v>2814</v>
      </c>
      <c r="I8">
        <f>SUM(G8,LEFT(TRIM(H8),2))</f>
        <v>55</v>
      </c>
      <c r="J8">
        <f>SUM(H8,LEFT(TRIM(I8),2))</f>
        <v>55</v>
      </c>
      <c r="Q8"/>
    </row>
    <row r="9" spans="1:17" x14ac:dyDescent="0.2">
      <c r="A9" s="13" t="s">
        <v>932</v>
      </c>
      <c r="B9" t="s">
        <v>2719</v>
      </c>
      <c r="C9" t="s">
        <v>2411</v>
      </c>
      <c r="D9" t="s">
        <v>2719</v>
      </c>
      <c r="E9" t="str">
        <f>SUBSTITUTE(D9, "$", "  ")</f>
        <v xml:space="preserve">  21-  34 Per Hour</v>
      </c>
      <c r="F9" t="str">
        <f>SUBSTITUTE(E9, "K", " ")</f>
        <v xml:space="preserve">  21-  34 Per Hour</v>
      </c>
      <c r="G9" s="24">
        <v>21</v>
      </c>
      <c r="H9" s="19" t="s">
        <v>2814</v>
      </c>
      <c r="I9">
        <f>SUM(G9,LEFT(TRIM(H9),2))</f>
        <v>55</v>
      </c>
      <c r="J9">
        <f>SUM(H9,LEFT(TRIM(I9),2))</f>
        <v>55</v>
      </c>
      <c r="Q9"/>
    </row>
    <row r="10" spans="1:17" x14ac:dyDescent="0.2">
      <c r="A10" s="13" t="s">
        <v>932</v>
      </c>
      <c r="B10" t="s">
        <v>2719</v>
      </c>
      <c r="C10" t="s">
        <v>2411</v>
      </c>
      <c r="D10" t="s">
        <v>2719</v>
      </c>
      <c r="E10" t="str">
        <f>SUBSTITUTE(D10, "$", "  ")</f>
        <v xml:space="preserve">  21-  34 Per Hour</v>
      </c>
      <c r="F10" t="str">
        <f>SUBSTITUTE(E10, "K", " ")</f>
        <v xml:space="preserve">  21-  34 Per Hour</v>
      </c>
      <c r="G10" s="24">
        <v>21</v>
      </c>
      <c r="H10" s="19" t="s">
        <v>2814</v>
      </c>
      <c r="I10">
        <f>SUM(G10,LEFT(TRIM(H10),2))</f>
        <v>55</v>
      </c>
      <c r="J10">
        <f>SUM(H10,LEFT(TRIM(I10),2))</f>
        <v>55</v>
      </c>
      <c r="Q10"/>
    </row>
    <row r="11" spans="1:17" x14ac:dyDescent="0.2">
      <c r="A11" s="13" t="s">
        <v>932</v>
      </c>
      <c r="B11" t="s">
        <v>2719</v>
      </c>
      <c r="C11" t="s">
        <v>2411</v>
      </c>
      <c r="D11" t="s">
        <v>2719</v>
      </c>
      <c r="E11" t="str">
        <f>SUBSTITUTE(D11, "$", "  ")</f>
        <v xml:space="preserve">  21-  34 Per Hour</v>
      </c>
      <c r="F11" t="str">
        <f>SUBSTITUTE(E11, "K", " ")</f>
        <v xml:space="preserve">  21-  34 Per Hour</v>
      </c>
      <c r="G11" s="24">
        <v>21</v>
      </c>
      <c r="H11" s="19" t="s">
        <v>2814</v>
      </c>
      <c r="I11">
        <f>SUM(G11,LEFT(TRIM(H11),2))</f>
        <v>55</v>
      </c>
      <c r="J11">
        <f>SUM(H11,LEFT(TRIM(I11),2))</f>
        <v>55</v>
      </c>
      <c r="Q11"/>
    </row>
    <row r="12" spans="1:17" x14ac:dyDescent="0.2">
      <c r="A12" s="13" t="s">
        <v>1765</v>
      </c>
      <c r="B12" t="s">
        <v>2720</v>
      </c>
      <c r="C12" t="s">
        <v>2411</v>
      </c>
      <c r="D12" t="s">
        <v>2720</v>
      </c>
      <c r="E12" t="str">
        <f>SUBSTITUTE(D12, "$", "  ")</f>
        <v xml:space="preserve">  21-  29 Per Hour</v>
      </c>
      <c r="F12" t="str">
        <f>SUBSTITUTE(E12, "K", " ")</f>
        <v xml:space="preserve">  21-  29 Per Hour</v>
      </c>
      <c r="G12" s="24">
        <v>21</v>
      </c>
      <c r="H12" s="19" t="s">
        <v>2815</v>
      </c>
      <c r="I12">
        <f>SUM(G12,LEFT(TRIM(H12),2))</f>
        <v>50</v>
      </c>
      <c r="J12">
        <f>SUM(H12,LEFT(TRIM(I12),2))</f>
        <v>50</v>
      </c>
      <c r="Q12"/>
    </row>
    <row r="13" spans="1:17" x14ac:dyDescent="0.2">
      <c r="A13" s="13" t="s">
        <v>1765</v>
      </c>
      <c r="B13" t="s">
        <v>2720</v>
      </c>
      <c r="C13" t="s">
        <v>2411</v>
      </c>
      <c r="D13" t="s">
        <v>2720</v>
      </c>
      <c r="E13" t="str">
        <f>SUBSTITUTE(D13, "$", "  ")</f>
        <v xml:space="preserve">  21-  29 Per Hour</v>
      </c>
      <c r="F13" t="str">
        <f>SUBSTITUTE(E13, "K", " ")</f>
        <v xml:space="preserve">  21-  29 Per Hour</v>
      </c>
      <c r="G13" s="24">
        <v>21</v>
      </c>
      <c r="H13" s="19" t="s">
        <v>2815</v>
      </c>
      <c r="I13">
        <f>SUM(G13,LEFT(TRIM(H13),2))</f>
        <v>50</v>
      </c>
      <c r="J13">
        <f>SUM(H13,LEFT(TRIM(I13),2))</f>
        <v>50</v>
      </c>
      <c r="Q13"/>
    </row>
    <row r="14" spans="1:17" x14ac:dyDescent="0.2">
      <c r="A14" s="12" t="s">
        <v>1567</v>
      </c>
      <c r="B14" t="s">
        <v>1567</v>
      </c>
      <c r="D14" t="s">
        <v>2402</v>
      </c>
      <c r="E14" t="str">
        <f>SUBSTITUTE(D14, "$", "  ")</f>
        <v xml:space="preserve">  25-  28 Per Hour</v>
      </c>
      <c r="F14" t="str">
        <f>SUBSTITUTE(E14, "K", " ")</f>
        <v xml:space="preserve">  25-  28 Per Hour</v>
      </c>
      <c r="G14" s="24">
        <v>25</v>
      </c>
      <c r="H14" s="19" t="s">
        <v>2816</v>
      </c>
      <c r="I14">
        <f>SUM(G14,LEFT(TRIM(H14),2))</f>
        <v>53</v>
      </c>
      <c r="J14">
        <f>SUM(H14,LEFT(TRIM(I14),2))</f>
        <v>53</v>
      </c>
      <c r="Q14"/>
    </row>
    <row r="15" spans="1:17" x14ac:dyDescent="0.2">
      <c r="A15" s="12" t="s">
        <v>1567</v>
      </c>
      <c r="B15" t="s">
        <v>1567</v>
      </c>
      <c r="D15" t="s">
        <v>2402</v>
      </c>
      <c r="E15" t="str">
        <f>SUBSTITUTE(D15, "$", "  ")</f>
        <v xml:space="preserve">  25-  28 Per Hour</v>
      </c>
      <c r="F15" t="str">
        <f>SUBSTITUTE(E15, "K", " ")</f>
        <v xml:space="preserve">  25-  28 Per Hour</v>
      </c>
      <c r="G15" s="24">
        <v>25</v>
      </c>
      <c r="H15" s="19" t="s">
        <v>2816</v>
      </c>
      <c r="I15">
        <f>SUM(G15,LEFT(TRIM(H15),2))</f>
        <v>53</v>
      </c>
      <c r="J15">
        <f>SUM(H15,LEFT(TRIM(I15),2))</f>
        <v>53</v>
      </c>
      <c r="Q15"/>
    </row>
    <row r="16" spans="1:17" x14ac:dyDescent="0.2">
      <c r="A16" s="12" t="s">
        <v>1567</v>
      </c>
      <c r="B16" t="s">
        <v>1567</v>
      </c>
      <c r="D16" t="s">
        <v>2402</v>
      </c>
      <c r="E16" t="str">
        <f>SUBSTITUTE(D16, "$", "  ")</f>
        <v xml:space="preserve">  25-  28 Per Hour</v>
      </c>
      <c r="F16" t="str">
        <f>SUBSTITUTE(E16, "K", " ")</f>
        <v xml:space="preserve">  25-  28 Per Hour</v>
      </c>
      <c r="G16" s="24">
        <v>25</v>
      </c>
      <c r="H16" s="19" t="s">
        <v>2816</v>
      </c>
      <c r="I16">
        <f>SUM(G16,LEFT(TRIM(H16),2))</f>
        <v>53</v>
      </c>
      <c r="J16">
        <f>SUM(H16,LEFT(TRIM(I16),2))</f>
        <v>53</v>
      </c>
      <c r="Q16"/>
    </row>
    <row r="17" spans="1:17" x14ac:dyDescent="0.2">
      <c r="A17" s="3" t="s">
        <v>1112</v>
      </c>
      <c r="B17" t="s">
        <v>2735</v>
      </c>
      <c r="C17" t="s">
        <v>2411</v>
      </c>
      <c r="D17" t="s">
        <v>2735</v>
      </c>
      <c r="E17" t="str">
        <f>SUBSTITUTE(D17, "$", "  ")</f>
        <v xml:space="preserve">  15-  25 Per Hour</v>
      </c>
      <c r="F17" t="str">
        <f>SUBSTITUTE(E17, "K", " ")</f>
        <v xml:space="preserve">  15-  25 Per Hour</v>
      </c>
      <c r="G17" s="24">
        <v>15</v>
      </c>
      <c r="H17" s="19" t="s">
        <v>2817</v>
      </c>
      <c r="I17">
        <f>SUM(G17,LEFT(TRIM(H17),2))</f>
        <v>40</v>
      </c>
      <c r="J17">
        <f>SUM(H17,LEFT(TRIM(I17),2))</f>
        <v>40</v>
      </c>
      <c r="Q17"/>
    </row>
    <row r="18" spans="1:17" x14ac:dyDescent="0.2">
      <c r="A18" s="13" t="s">
        <v>1046</v>
      </c>
      <c r="B18" t="s">
        <v>2723</v>
      </c>
      <c r="C18" t="s">
        <v>2411</v>
      </c>
      <c r="D18" t="s">
        <v>2723</v>
      </c>
      <c r="E18" t="str">
        <f>SUBSTITUTE(D18, "$", "  ")</f>
        <v xml:space="preserve">  18-  25 Per Hour</v>
      </c>
      <c r="F18" t="str">
        <f>SUBSTITUTE(E18, "K", " ")</f>
        <v xml:space="preserve">  18-  25 Per Hour</v>
      </c>
      <c r="G18" s="24">
        <v>18</v>
      </c>
      <c r="H18" s="26" t="s">
        <v>2817</v>
      </c>
      <c r="I18">
        <f>SUM(G18,LEFT(TRIM(H18),2))</f>
        <v>43</v>
      </c>
      <c r="J18">
        <f>SUM(H18,LEFT(TRIM(I18),2))</f>
        <v>43</v>
      </c>
      <c r="Q18"/>
    </row>
    <row r="19" spans="1:17" x14ac:dyDescent="0.2">
      <c r="A19" s="13" t="s">
        <v>1046</v>
      </c>
      <c r="B19" t="s">
        <v>2723</v>
      </c>
      <c r="C19" t="s">
        <v>2411</v>
      </c>
      <c r="D19" t="s">
        <v>2723</v>
      </c>
      <c r="E19" t="str">
        <f>SUBSTITUTE(D19, "$", "  ")</f>
        <v xml:space="preserve">  18-  25 Per Hour</v>
      </c>
      <c r="F19" t="str">
        <f>SUBSTITUTE(E19, "K", " ")</f>
        <v xml:space="preserve">  18-  25 Per Hour</v>
      </c>
      <c r="G19" s="24">
        <v>18</v>
      </c>
      <c r="H19" s="19" t="s">
        <v>2817</v>
      </c>
      <c r="I19">
        <f>SUM(G19,LEFT(TRIM(H19),2))</f>
        <v>43</v>
      </c>
      <c r="J19">
        <f>SUM(H19,LEFT(TRIM(I19),2))</f>
        <v>43</v>
      </c>
      <c r="Q19"/>
    </row>
    <row r="20" spans="1:17" x14ac:dyDescent="0.2">
      <c r="A20" s="13" t="s">
        <v>1046</v>
      </c>
      <c r="B20" t="s">
        <v>2723</v>
      </c>
      <c r="C20" t="s">
        <v>2411</v>
      </c>
      <c r="D20" t="s">
        <v>2723</v>
      </c>
      <c r="E20" t="str">
        <f>SUBSTITUTE(D20, "$", "  ")</f>
        <v xml:space="preserve">  18-  25 Per Hour</v>
      </c>
      <c r="F20" t="str">
        <f>SUBSTITUTE(E20, "K", " ")</f>
        <v xml:space="preserve">  18-  25 Per Hour</v>
      </c>
      <c r="G20" s="24">
        <v>18</v>
      </c>
      <c r="H20" s="19" t="s">
        <v>2817</v>
      </c>
      <c r="I20">
        <f>SUM(G20,LEFT(TRIM(H20),2))</f>
        <v>43</v>
      </c>
      <c r="J20">
        <f>SUM(H20,LEFT(TRIM(I20),2))</f>
        <v>43</v>
      </c>
      <c r="Q20"/>
    </row>
    <row r="21" spans="1:17" x14ac:dyDescent="0.2">
      <c r="A21" s="13" t="s">
        <v>1046</v>
      </c>
      <c r="B21" t="s">
        <v>2723</v>
      </c>
      <c r="C21" t="s">
        <v>2411</v>
      </c>
      <c r="D21" t="s">
        <v>2723</v>
      </c>
      <c r="E21" t="str">
        <f>SUBSTITUTE(D21, "$", "  ")</f>
        <v xml:space="preserve">  18-  25 Per Hour</v>
      </c>
      <c r="F21" t="str">
        <f>SUBSTITUTE(E21, "K", " ")</f>
        <v xml:space="preserve">  18-  25 Per Hour</v>
      </c>
      <c r="G21" s="24">
        <v>18</v>
      </c>
      <c r="H21" s="19" t="s">
        <v>2817</v>
      </c>
      <c r="I21">
        <f>SUM(G21,LEFT(TRIM(H21),2))</f>
        <v>43</v>
      </c>
      <c r="J21">
        <f>SUM(H21,LEFT(TRIM(I21),2))</f>
        <v>43</v>
      </c>
      <c r="Q21"/>
    </row>
    <row r="22" spans="1:17" x14ac:dyDescent="0.2">
      <c r="A22" s="13" t="s">
        <v>883</v>
      </c>
      <c r="B22" t="s">
        <v>2727</v>
      </c>
      <c r="C22" t="s">
        <v>2411</v>
      </c>
      <c r="D22" t="s">
        <v>2727</v>
      </c>
      <c r="E22" t="str">
        <f>SUBSTITUTE(D22, "$", "  ")</f>
        <v xml:space="preserve">  17-  24 Per Hour</v>
      </c>
      <c r="F22" t="str">
        <f>SUBSTITUTE(E22, "K", " ")</f>
        <v xml:space="preserve">  17-  24 Per Hour</v>
      </c>
      <c r="G22" s="24">
        <v>17</v>
      </c>
      <c r="H22" s="19" t="s">
        <v>2818</v>
      </c>
      <c r="I22">
        <f>SUM(G22,LEFT(TRIM(H22),2))</f>
        <v>41</v>
      </c>
      <c r="J22">
        <f>SUM(H22,LEFT(TRIM(I22),2))</f>
        <v>41</v>
      </c>
      <c r="Q22"/>
    </row>
    <row r="23" spans="1:17" x14ac:dyDescent="0.2">
      <c r="A23" s="13" t="s">
        <v>883</v>
      </c>
      <c r="B23" t="s">
        <v>2727</v>
      </c>
      <c r="C23" t="s">
        <v>2411</v>
      </c>
      <c r="D23" t="s">
        <v>2727</v>
      </c>
      <c r="E23" t="str">
        <f>SUBSTITUTE(D23, "$", "  ")</f>
        <v xml:space="preserve">  17-  24 Per Hour</v>
      </c>
      <c r="F23" t="str">
        <f>SUBSTITUTE(E23, "K", " ")</f>
        <v xml:space="preserve">  17-  24 Per Hour</v>
      </c>
      <c r="G23" s="24">
        <v>17</v>
      </c>
      <c r="H23" s="19" t="s">
        <v>2818</v>
      </c>
      <c r="I23">
        <f>SUM(G23,LEFT(TRIM(H23),2))</f>
        <v>41</v>
      </c>
      <c r="J23">
        <f>SUM(H23,LEFT(TRIM(I23),2))</f>
        <v>41</v>
      </c>
      <c r="Q23"/>
    </row>
    <row r="24" spans="1:17" x14ac:dyDescent="0.2">
      <c r="A24" s="13" t="s">
        <v>1771</v>
      </c>
      <c r="B24" t="s">
        <v>2809</v>
      </c>
      <c r="C24" t="s">
        <v>2411</v>
      </c>
      <c r="D24" t="s">
        <v>2809</v>
      </c>
      <c r="E24" t="str">
        <f>SUBSTITUTE(D24, "$", "  ")</f>
        <v xml:space="preserve">  10-  17 Per Hour</v>
      </c>
      <c r="F24" t="str">
        <f>SUBSTITUTE(E24, "K", " ")</f>
        <v xml:space="preserve">  10-  17 Per Hour</v>
      </c>
      <c r="G24" s="24">
        <v>10</v>
      </c>
      <c r="H24" s="19" t="s">
        <v>2819</v>
      </c>
      <c r="I24">
        <f>SUM(G24,LEFT(TRIM(H24),2))</f>
        <v>27</v>
      </c>
      <c r="J24">
        <f>SUM(H24,LEFT(TRIM(I24),2))</f>
        <v>27</v>
      </c>
      <c r="Q24"/>
    </row>
    <row r="25" spans="1:17" x14ac:dyDescent="0.2">
      <c r="A25" s="13" t="s">
        <v>1771</v>
      </c>
      <c r="B25" t="s">
        <v>2809</v>
      </c>
      <c r="C25" t="s">
        <v>2411</v>
      </c>
      <c r="D25" t="s">
        <v>2809</v>
      </c>
      <c r="E25" t="str">
        <f>SUBSTITUTE(D25, "$", "  ")</f>
        <v xml:space="preserve">  10-  17 Per Hour</v>
      </c>
      <c r="F25" t="str">
        <f>SUBSTITUTE(E25, "K", " ")</f>
        <v xml:space="preserve">  10-  17 Per Hour</v>
      </c>
      <c r="G25" s="24">
        <v>10</v>
      </c>
      <c r="H25" s="19" t="s">
        <v>2819</v>
      </c>
      <c r="I25">
        <f>SUM(G25,LEFT(TRIM(H25),2))</f>
        <v>27</v>
      </c>
      <c r="J25">
        <f>SUM(H25,LEFT(TRIM(I25),2))</f>
        <v>27</v>
      </c>
      <c r="Q25"/>
    </row>
    <row r="26" spans="1:17" x14ac:dyDescent="0.2">
      <c r="A26" s="3" t="s">
        <v>1537</v>
      </c>
      <c r="B26" t="s">
        <v>2722</v>
      </c>
      <c r="C26" t="s">
        <v>2411</v>
      </c>
      <c r="D26" t="s">
        <v>2722</v>
      </c>
      <c r="E26" t="str">
        <f>SUBSTITUTE(D26, "$", "  ")</f>
        <v xml:space="preserve">  202K-  306K </v>
      </c>
      <c r="F26" t="str">
        <f>SUBSTITUTE(E26, "K", " ")</f>
        <v xml:space="preserve">  202 -  306  </v>
      </c>
      <c r="G26" s="24">
        <v>202</v>
      </c>
      <c r="H26" s="19">
        <v>306</v>
      </c>
      <c r="J26">
        <f>(G26+H26)/2</f>
        <v>254</v>
      </c>
      <c r="Q26"/>
    </row>
    <row r="27" spans="1:17" x14ac:dyDescent="0.2">
      <c r="A27" s="3" t="s">
        <v>1537</v>
      </c>
      <c r="B27" t="s">
        <v>2722</v>
      </c>
      <c r="C27" t="s">
        <v>2411</v>
      </c>
      <c r="D27" t="s">
        <v>2722</v>
      </c>
      <c r="E27" t="str">
        <f>SUBSTITUTE(D27, "$", "  ")</f>
        <v xml:space="preserve">  202K-  306K </v>
      </c>
      <c r="F27" t="str">
        <f>SUBSTITUTE(E27, "K", " ")</f>
        <v xml:space="preserve">  202 -  306  </v>
      </c>
      <c r="G27" s="24">
        <v>202</v>
      </c>
      <c r="H27" s="19">
        <v>306</v>
      </c>
      <c r="J27">
        <f>(G27+H27)/2</f>
        <v>254</v>
      </c>
      <c r="Q27"/>
    </row>
    <row r="28" spans="1:17" x14ac:dyDescent="0.2">
      <c r="A28" s="3" t="s">
        <v>1537</v>
      </c>
      <c r="B28" t="s">
        <v>2722</v>
      </c>
      <c r="C28" t="s">
        <v>2411</v>
      </c>
      <c r="D28" t="s">
        <v>2722</v>
      </c>
      <c r="E28" t="str">
        <f>SUBSTITUTE(D28, "$", "  ")</f>
        <v xml:space="preserve">  202K-  306K </v>
      </c>
      <c r="F28" t="str">
        <f>SUBSTITUTE(E28, "K", " ")</f>
        <v xml:space="preserve">  202 -  306  </v>
      </c>
      <c r="G28" s="24">
        <v>202</v>
      </c>
      <c r="H28" s="19">
        <v>306</v>
      </c>
      <c r="J28">
        <f>(G28+H28)/2</f>
        <v>254</v>
      </c>
      <c r="Q28"/>
    </row>
    <row r="29" spans="1:17" x14ac:dyDescent="0.2">
      <c r="A29" s="3" t="s">
        <v>1836</v>
      </c>
      <c r="B29" t="s">
        <v>2724</v>
      </c>
      <c r="C29" t="s">
        <v>2411</v>
      </c>
      <c r="D29" t="s">
        <v>2724</v>
      </c>
      <c r="E29" t="str">
        <f>SUBSTITUTE(D29, "$", "  ")</f>
        <v xml:space="preserve">  176K-  289K </v>
      </c>
      <c r="F29" t="str">
        <f>SUBSTITUTE(E29, "K", " ")</f>
        <v xml:space="preserve">  176 -  289  </v>
      </c>
      <c r="G29" s="24">
        <v>176</v>
      </c>
      <c r="H29" s="19">
        <v>289</v>
      </c>
      <c r="J29">
        <f>(G29+H29)/2</f>
        <v>232.5</v>
      </c>
      <c r="Q29"/>
    </row>
    <row r="30" spans="1:17" x14ac:dyDescent="0.2">
      <c r="A30" s="9" t="s">
        <v>583</v>
      </c>
      <c r="B30" t="s">
        <v>2392</v>
      </c>
      <c r="C30" t="s">
        <v>2427</v>
      </c>
      <c r="D30" t="s">
        <v>2392</v>
      </c>
      <c r="E30" t="str">
        <f>SUBSTITUTE(D30, "$", "  ")</f>
        <v xml:space="preserve">  200K-  275K</v>
      </c>
      <c r="F30" t="str">
        <f>SUBSTITUTE(E30, "K", " ")</f>
        <v xml:space="preserve">  200 -  275 </v>
      </c>
      <c r="G30" s="24">
        <v>200</v>
      </c>
      <c r="H30" s="19">
        <v>275</v>
      </c>
      <c r="J30">
        <f>(G30+H30)/2</f>
        <v>237.5</v>
      </c>
      <c r="Q30"/>
    </row>
    <row r="31" spans="1:17" x14ac:dyDescent="0.2">
      <c r="A31" s="3" t="s">
        <v>2201</v>
      </c>
      <c r="B31" t="s">
        <v>2726</v>
      </c>
      <c r="C31" t="s">
        <v>2411</v>
      </c>
      <c r="D31" t="s">
        <v>2726</v>
      </c>
      <c r="E31" t="str">
        <f>SUBSTITUTE(D31, "$", "  ")</f>
        <v xml:space="preserve">  171K-  272K </v>
      </c>
      <c r="F31" t="str">
        <f>SUBSTITUTE(E31, "K", " ")</f>
        <v xml:space="preserve">  171 -  272  </v>
      </c>
      <c r="G31" s="24">
        <v>171</v>
      </c>
      <c r="H31" s="19">
        <v>272</v>
      </c>
      <c r="J31">
        <f>(G31+H31)/2</f>
        <v>221.5</v>
      </c>
      <c r="Q31"/>
    </row>
    <row r="32" spans="1:17" x14ac:dyDescent="0.2">
      <c r="A32" s="10" t="s">
        <v>928</v>
      </c>
      <c r="B32" t="s">
        <v>928</v>
      </c>
      <c r="D32" t="s">
        <v>2400</v>
      </c>
      <c r="E32" t="str">
        <f>SUBSTITUTE(D32, "$", "  ")</f>
        <v xml:space="preserve">  200K-  250K</v>
      </c>
      <c r="F32" t="str">
        <f>SUBSTITUTE(E32, "K", " ")</f>
        <v xml:space="preserve">  200 -  250 </v>
      </c>
      <c r="G32" s="24">
        <v>200</v>
      </c>
      <c r="H32" s="19">
        <v>250</v>
      </c>
      <c r="J32">
        <f>(G32+H32)/2</f>
        <v>225</v>
      </c>
      <c r="Q32"/>
    </row>
    <row r="33" spans="1:17" x14ac:dyDescent="0.2">
      <c r="A33" s="10" t="s">
        <v>928</v>
      </c>
      <c r="B33" t="s">
        <v>928</v>
      </c>
      <c r="D33" t="s">
        <v>2400</v>
      </c>
      <c r="E33" t="str">
        <f>SUBSTITUTE(D33, "$", "  ")</f>
        <v xml:space="preserve">  200K-  250K</v>
      </c>
      <c r="F33" t="str">
        <f>SUBSTITUTE(E33, "K", " ")</f>
        <v xml:space="preserve">  200 -  250 </v>
      </c>
      <c r="G33" s="24">
        <v>200</v>
      </c>
      <c r="H33" s="19">
        <v>250</v>
      </c>
      <c r="J33">
        <f>(G33+H33)/2</f>
        <v>225</v>
      </c>
      <c r="Q33"/>
    </row>
    <row r="34" spans="1:17" x14ac:dyDescent="0.2">
      <c r="A34" s="3" t="s">
        <v>1776</v>
      </c>
      <c r="B34" t="s">
        <v>2732</v>
      </c>
      <c r="C34" t="s">
        <v>2411</v>
      </c>
      <c r="D34" t="s">
        <v>2732</v>
      </c>
      <c r="E34" t="str">
        <f>SUBSTITUTE(D34, "$", "  ")</f>
        <v xml:space="preserve">  150K-  239K </v>
      </c>
      <c r="F34" t="str">
        <f>SUBSTITUTE(E34, "K", " ")</f>
        <v xml:space="preserve">  150 -  239  </v>
      </c>
      <c r="G34" s="24">
        <v>150</v>
      </c>
      <c r="H34" s="19">
        <v>239</v>
      </c>
      <c r="J34">
        <f>(G34+H34)/2</f>
        <v>194.5</v>
      </c>
      <c r="Q34"/>
    </row>
    <row r="35" spans="1:17" x14ac:dyDescent="0.2">
      <c r="A35" s="3" t="s">
        <v>1776</v>
      </c>
      <c r="B35" t="s">
        <v>2732</v>
      </c>
      <c r="C35" t="s">
        <v>2411</v>
      </c>
      <c r="D35" t="s">
        <v>2732</v>
      </c>
      <c r="E35" t="str">
        <f>SUBSTITUTE(D35, "$", "  ")</f>
        <v xml:space="preserve">  150K-  239K </v>
      </c>
      <c r="F35" t="str">
        <f>SUBSTITUTE(E35, "K", " ")</f>
        <v xml:space="preserve">  150 -  239  </v>
      </c>
      <c r="G35" s="24">
        <v>150</v>
      </c>
      <c r="H35" s="19">
        <v>239</v>
      </c>
      <c r="J35">
        <f>(G35+H35)/2</f>
        <v>194.5</v>
      </c>
      <c r="Q35"/>
    </row>
    <row r="36" spans="1:17" x14ac:dyDescent="0.2">
      <c r="A36" s="3" t="s">
        <v>2029</v>
      </c>
      <c r="B36" t="s">
        <v>2733</v>
      </c>
      <c r="C36" t="s">
        <v>2411</v>
      </c>
      <c r="D36" t="s">
        <v>2733</v>
      </c>
      <c r="E36" t="str">
        <f>SUBSTITUTE(D36, "$", "  ")</f>
        <v xml:space="preserve">  150K-  238K </v>
      </c>
      <c r="F36" t="str">
        <f>SUBSTITUTE(E36, "K", " ")</f>
        <v xml:space="preserve">  150 -  238  </v>
      </c>
      <c r="G36" s="24">
        <v>150</v>
      </c>
      <c r="H36" s="19">
        <v>238</v>
      </c>
      <c r="J36">
        <f>(G36+H36)/2</f>
        <v>194</v>
      </c>
      <c r="Q36"/>
    </row>
    <row r="37" spans="1:17" x14ac:dyDescent="0.2">
      <c r="A37" s="3" t="s">
        <v>2029</v>
      </c>
      <c r="B37" t="s">
        <v>2733</v>
      </c>
      <c r="C37" t="s">
        <v>2411</v>
      </c>
      <c r="D37" t="s">
        <v>2733</v>
      </c>
      <c r="E37" t="str">
        <f>SUBSTITUTE(D37, "$", "  ")</f>
        <v xml:space="preserve">  150K-  238K </v>
      </c>
      <c r="F37" t="str">
        <f>SUBSTITUTE(E37, "K", " ")</f>
        <v xml:space="preserve">  150 -  238  </v>
      </c>
      <c r="G37" s="24">
        <v>150</v>
      </c>
      <c r="H37" s="19">
        <v>238</v>
      </c>
      <c r="J37">
        <f>(G37+H37)/2</f>
        <v>194</v>
      </c>
      <c r="Q37"/>
    </row>
    <row r="38" spans="1:17" x14ac:dyDescent="0.2">
      <c r="A38" s="3" t="s">
        <v>508</v>
      </c>
      <c r="B38" t="s">
        <v>2763</v>
      </c>
      <c r="C38" t="s">
        <v>2411</v>
      </c>
      <c r="D38" t="s">
        <v>2763</v>
      </c>
      <c r="E38" t="str">
        <f>SUBSTITUTE(D38, "$", "  ")</f>
        <v xml:space="preserve">  117K-  231K </v>
      </c>
      <c r="F38" t="str">
        <f>SUBSTITUTE(E38, "K", " ")</f>
        <v xml:space="preserve">  117 -  231  </v>
      </c>
      <c r="G38" s="24">
        <v>117</v>
      </c>
      <c r="H38" s="19">
        <v>231</v>
      </c>
      <c r="J38">
        <f>(G38+H38)/2</f>
        <v>174</v>
      </c>
      <c r="Q38"/>
    </row>
    <row r="39" spans="1:17" x14ac:dyDescent="0.2">
      <c r="A39" s="3" t="s">
        <v>2208</v>
      </c>
      <c r="B39" t="s">
        <v>2760</v>
      </c>
      <c r="C39" t="s">
        <v>2411</v>
      </c>
      <c r="D39" t="s">
        <v>2760</v>
      </c>
      <c r="E39" t="str">
        <f>SUBSTITUTE(D39, "$", "  ")</f>
        <v xml:space="preserve">  118K-  228K </v>
      </c>
      <c r="F39" t="str">
        <f>SUBSTITUTE(E39, "K", " ")</f>
        <v xml:space="preserve">  118 -  228  </v>
      </c>
      <c r="G39" s="24">
        <v>118</v>
      </c>
      <c r="H39" s="19">
        <v>228</v>
      </c>
      <c r="J39">
        <f>(G39+H39)/2</f>
        <v>173</v>
      </c>
      <c r="Q39"/>
    </row>
    <row r="40" spans="1:17" x14ac:dyDescent="0.2">
      <c r="A40" s="3" t="s">
        <v>1870</v>
      </c>
      <c r="B40" t="s">
        <v>2749</v>
      </c>
      <c r="C40" t="s">
        <v>2411</v>
      </c>
      <c r="D40" t="s">
        <v>2749</v>
      </c>
      <c r="E40" t="str">
        <f>SUBSTITUTE(D40, "$", "  ")</f>
        <v xml:space="preserve">  126K-  228K </v>
      </c>
      <c r="F40" t="str">
        <f>SUBSTITUTE(E40, "K", " ")</f>
        <v xml:space="preserve">  126 -  228  </v>
      </c>
      <c r="G40" s="24">
        <v>126</v>
      </c>
      <c r="H40" s="19">
        <v>228</v>
      </c>
      <c r="J40">
        <f>(G40+H40)/2</f>
        <v>177</v>
      </c>
      <c r="Q40"/>
    </row>
    <row r="41" spans="1:17" x14ac:dyDescent="0.2">
      <c r="A41" s="3" t="s">
        <v>1018</v>
      </c>
      <c r="B41" t="s">
        <v>2739</v>
      </c>
      <c r="C41" t="s">
        <v>2411</v>
      </c>
      <c r="D41" t="s">
        <v>2739</v>
      </c>
      <c r="E41" t="str">
        <f>SUBSTITUTE(D41, "$", "  ")</f>
        <v xml:space="preserve">  138K-  224K </v>
      </c>
      <c r="F41" t="str">
        <f>SUBSTITUTE(E41, "K", " ")</f>
        <v xml:space="preserve">  138 -  224  </v>
      </c>
      <c r="G41" s="24">
        <v>138</v>
      </c>
      <c r="H41" s="19">
        <v>224</v>
      </c>
      <c r="J41">
        <f>(G41+H41)/2</f>
        <v>181</v>
      </c>
      <c r="Q41"/>
    </row>
    <row r="42" spans="1:17" x14ac:dyDescent="0.2">
      <c r="A42" s="3" t="s">
        <v>1018</v>
      </c>
      <c r="B42" t="s">
        <v>2739</v>
      </c>
      <c r="C42" t="s">
        <v>2411</v>
      </c>
      <c r="D42" t="s">
        <v>2739</v>
      </c>
      <c r="E42" t="str">
        <f>SUBSTITUTE(D42, "$", "  ")</f>
        <v xml:space="preserve">  138K-  224K </v>
      </c>
      <c r="F42" t="str">
        <f>SUBSTITUTE(E42, "K", " ")</f>
        <v xml:space="preserve">  138 -  224  </v>
      </c>
      <c r="G42" s="24">
        <v>138</v>
      </c>
      <c r="H42" s="19">
        <v>224</v>
      </c>
      <c r="J42">
        <f>(G42+H42)/2</f>
        <v>181</v>
      </c>
      <c r="Q42"/>
    </row>
    <row r="43" spans="1:17" x14ac:dyDescent="0.2">
      <c r="A43" s="3" t="s">
        <v>1018</v>
      </c>
      <c r="B43" t="s">
        <v>2739</v>
      </c>
      <c r="C43" t="s">
        <v>2411</v>
      </c>
      <c r="D43" t="s">
        <v>2739</v>
      </c>
      <c r="E43" t="str">
        <f>SUBSTITUTE(D43, "$", "  ")</f>
        <v xml:space="preserve">  138K-  224K </v>
      </c>
      <c r="F43" t="str">
        <f>SUBSTITUTE(E43, "K", " ")</f>
        <v xml:space="preserve">  138 -  224  </v>
      </c>
      <c r="G43" s="24">
        <v>138</v>
      </c>
      <c r="H43" s="19">
        <v>224</v>
      </c>
      <c r="J43">
        <f>(G43+H43)/2</f>
        <v>181</v>
      </c>
      <c r="Q43"/>
    </row>
    <row r="44" spans="1:17" x14ac:dyDescent="0.2">
      <c r="A44" s="3" t="s">
        <v>735</v>
      </c>
      <c r="B44" t="s">
        <v>2773</v>
      </c>
      <c r="C44" t="s">
        <v>2411</v>
      </c>
      <c r="D44" t="s">
        <v>2773</v>
      </c>
      <c r="E44" t="str">
        <f>SUBSTITUTE(D44, "$", "  ")</f>
        <v xml:space="preserve">  113K-  223K </v>
      </c>
      <c r="F44" t="str">
        <f>SUBSTITUTE(E44, "K", " ")</f>
        <v xml:space="preserve">  113 -  223  </v>
      </c>
      <c r="G44" s="24">
        <v>113</v>
      </c>
      <c r="H44" s="19">
        <v>223</v>
      </c>
      <c r="J44">
        <f>(G44+H44)/2</f>
        <v>168</v>
      </c>
      <c r="Q44"/>
    </row>
    <row r="45" spans="1:17" x14ac:dyDescent="0.2">
      <c r="A45" s="3" t="s">
        <v>451</v>
      </c>
      <c r="B45" t="s">
        <v>2478</v>
      </c>
      <c r="C45" t="s">
        <v>2411</v>
      </c>
      <c r="D45" t="s">
        <v>2478</v>
      </c>
      <c r="E45" t="str">
        <f>SUBSTITUTE(D45, "$", "  ")</f>
        <v xml:space="preserve">  79K-  222K </v>
      </c>
      <c r="F45" t="str">
        <f>SUBSTITUTE(E45, "K", " ")</f>
        <v xml:space="preserve">  79 -  222  </v>
      </c>
      <c r="G45" s="24">
        <v>79</v>
      </c>
      <c r="H45" s="19">
        <v>222</v>
      </c>
      <c r="J45">
        <f>(G45+H45)/2</f>
        <v>150.5</v>
      </c>
      <c r="Q45"/>
    </row>
    <row r="46" spans="1:17" x14ac:dyDescent="0.2">
      <c r="A46" s="3" t="s">
        <v>1632</v>
      </c>
      <c r="B46" t="s">
        <v>2736</v>
      </c>
      <c r="C46" t="s">
        <v>2411</v>
      </c>
      <c r="D46" t="s">
        <v>2736</v>
      </c>
      <c r="E46" t="str">
        <f>SUBSTITUTE(D46, "$", "  ")</f>
        <v xml:space="preserve">  139K-  221K </v>
      </c>
      <c r="F46" t="str">
        <f>SUBSTITUTE(E46, "K", " ")</f>
        <v xml:space="preserve">  139 -  221  </v>
      </c>
      <c r="G46" s="24">
        <v>139</v>
      </c>
      <c r="H46" s="19">
        <v>221</v>
      </c>
      <c r="J46">
        <f>(G46+H46)/2</f>
        <v>180</v>
      </c>
      <c r="Q46"/>
    </row>
    <row r="47" spans="1:17" x14ac:dyDescent="0.2">
      <c r="A47" s="3" t="s">
        <v>1632</v>
      </c>
      <c r="B47" t="s">
        <v>2736</v>
      </c>
      <c r="C47" t="s">
        <v>2411</v>
      </c>
      <c r="D47" t="s">
        <v>2736</v>
      </c>
      <c r="E47" t="str">
        <f>SUBSTITUTE(D47, "$", "  ")</f>
        <v xml:space="preserve">  139K-  221K </v>
      </c>
      <c r="F47" t="str">
        <f>SUBSTITUTE(E47, "K", " ")</f>
        <v xml:space="preserve">  139 -  221  </v>
      </c>
      <c r="G47" s="24">
        <v>139</v>
      </c>
      <c r="H47" s="19">
        <v>221</v>
      </c>
      <c r="J47">
        <f>(G47+H47)/2</f>
        <v>180</v>
      </c>
      <c r="Q47"/>
    </row>
    <row r="48" spans="1:17" x14ac:dyDescent="0.2">
      <c r="A48" s="3" t="s">
        <v>2246</v>
      </c>
      <c r="B48" t="s">
        <v>2769</v>
      </c>
      <c r="C48" t="s">
        <v>2411</v>
      </c>
      <c r="D48" t="s">
        <v>2769</v>
      </c>
      <c r="E48" t="str">
        <f>SUBSTITUTE(D48, "$", "  ")</f>
        <v xml:space="preserve">  115K-  220K </v>
      </c>
      <c r="F48" t="str">
        <f>SUBSTITUTE(E48, "K", " ")</f>
        <v xml:space="preserve">  115 -  220  </v>
      </c>
      <c r="G48" s="24">
        <v>115</v>
      </c>
      <c r="H48" s="19">
        <v>220</v>
      </c>
      <c r="J48">
        <f>(G48+H48)/2</f>
        <v>167.5</v>
      </c>
      <c r="Q48"/>
    </row>
    <row r="49" spans="1:17" x14ac:dyDescent="0.2">
      <c r="A49" s="3" t="s">
        <v>424</v>
      </c>
      <c r="B49" t="s">
        <v>2738</v>
      </c>
      <c r="C49" t="s">
        <v>2411</v>
      </c>
      <c r="D49" t="s">
        <v>2738</v>
      </c>
      <c r="E49" t="str">
        <f>SUBSTITUTE(D49, "$", "  ")</f>
        <v xml:space="preserve">  139K-  220K </v>
      </c>
      <c r="F49" t="str">
        <f>SUBSTITUTE(E49, "K", " ")</f>
        <v xml:space="preserve">  139 -  220  </v>
      </c>
      <c r="G49" s="24">
        <v>139</v>
      </c>
      <c r="H49" s="19">
        <v>220</v>
      </c>
      <c r="J49">
        <f>(G49+H49)/2</f>
        <v>179.5</v>
      </c>
      <c r="Q49"/>
    </row>
    <row r="50" spans="1:17" x14ac:dyDescent="0.2">
      <c r="A50" s="9" t="s">
        <v>1025</v>
      </c>
      <c r="B50" t="s">
        <v>2394</v>
      </c>
      <c r="C50" t="s">
        <v>2427</v>
      </c>
      <c r="D50" t="s">
        <v>2394</v>
      </c>
      <c r="E50" t="str">
        <f>SUBSTITUTE(D50, "$", "  ")</f>
        <v xml:space="preserve">  190K-  220K</v>
      </c>
      <c r="F50" t="str">
        <f>SUBSTITUTE(E50, "K", " ")</f>
        <v xml:space="preserve">  190 -  220 </v>
      </c>
      <c r="G50" s="24">
        <v>190</v>
      </c>
      <c r="H50" s="19">
        <v>220</v>
      </c>
      <c r="J50">
        <f>(G50+H50)/2</f>
        <v>205</v>
      </c>
      <c r="Q50"/>
    </row>
    <row r="51" spans="1:17" x14ac:dyDescent="0.2">
      <c r="A51" s="9" t="s">
        <v>1025</v>
      </c>
      <c r="B51" t="s">
        <v>2394</v>
      </c>
      <c r="C51" t="s">
        <v>2427</v>
      </c>
      <c r="D51" t="s">
        <v>2394</v>
      </c>
      <c r="E51" t="str">
        <f>SUBSTITUTE(D51, "$", "  ")</f>
        <v xml:space="preserve">  190K-  220K</v>
      </c>
      <c r="F51" t="str">
        <f>SUBSTITUTE(E51, "K", " ")</f>
        <v xml:space="preserve">  190 -  220 </v>
      </c>
      <c r="G51" s="24">
        <v>190</v>
      </c>
      <c r="H51" s="19">
        <v>220</v>
      </c>
      <c r="J51">
        <f>(G51+H51)/2</f>
        <v>205</v>
      </c>
      <c r="Q51"/>
    </row>
    <row r="52" spans="1:17" x14ac:dyDescent="0.2">
      <c r="A52" s="9" t="s">
        <v>1025</v>
      </c>
      <c r="B52" t="s">
        <v>2394</v>
      </c>
      <c r="C52" t="s">
        <v>2427</v>
      </c>
      <c r="D52" t="s">
        <v>2394</v>
      </c>
      <c r="E52" t="str">
        <f>SUBSTITUTE(D52, "$", "  ")</f>
        <v xml:space="preserve">  190K-  220K</v>
      </c>
      <c r="F52" t="str">
        <f>SUBSTITUTE(E52, "K", " ")</f>
        <v xml:space="preserve">  190 -  220 </v>
      </c>
      <c r="G52" s="24">
        <v>190</v>
      </c>
      <c r="H52" s="19">
        <v>220</v>
      </c>
      <c r="J52">
        <f>(G52+H52)/2</f>
        <v>205</v>
      </c>
      <c r="Q52"/>
    </row>
    <row r="53" spans="1:17" x14ac:dyDescent="0.2">
      <c r="A53" s="3" t="s">
        <v>2010</v>
      </c>
      <c r="B53" t="s">
        <v>2746</v>
      </c>
      <c r="C53" t="s">
        <v>2411</v>
      </c>
      <c r="D53" t="s">
        <v>2746</v>
      </c>
      <c r="E53" t="str">
        <f>SUBSTITUTE(D53, "$", "  ")</f>
        <v xml:space="preserve">  129K-  215K </v>
      </c>
      <c r="F53" t="str">
        <f>SUBSTITUTE(E53, "K", " ")</f>
        <v xml:space="preserve">  129 -  215  </v>
      </c>
      <c r="G53" s="24">
        <v>129</v>
      </c>
      <c r="H53" s="19">
        <v>215</v>
      </c>
      <c r="J53">
        <f>(G53+H53)/2</f>
        <v>172</v>
      </c>
      <c r="Q53"/>
    </row>
    <row r="54" spans="1:17" x14ac:dyDescent="0.2">
      <c r="A54" s="3" t="s">
        <v>857</v>
      </c>
      <c r="B54" t="s">
        <v>2742</v>
      </c>
      <c r="C54" t="s">
        <v>2411</v>
      </c>
      <c r="D54" t="s">
        <v>2742</v>
      </c>
      <c r="E54" t="str">
        <f>SUBSTITUTE(D54, "$", "  ")</f>
        <v xml:space="preserve">  132K-  211K </v>
      </c>
      <c r="F54" t="str">
        <f>SUBSTITUTE(E54, "K", " ")</f>
        <v xml:space="preserve">  132 -  211  </v>
      </c>
      <c r="G54" s="24">
        <v>132</v>
      </c>
      <c r="H54" s="19">
        <v>211</v>
      </c>
      <c r="J54">
        <f>(G54+H54)/2</f>
        <v>171.5</v>
      </c>
      <c r="Q54"/>
    </row>
    <row r="55" spans="1:17" x14ac:dyDescent="0.2">
      <c r="A55" s="3" t="s">
        <v>857</v>
      </c>
      <c r="B55" t="s">
        <v>2742</v>
      </c>
      <c r="C55" t="s">
        <v>2411</v>
      </c>
      <c r="D55" t="s">
        <v>2742</v>
      </c>
      <c r="E55" t="str">
        <f>SUBSTITUTE(D55, "$", "  ")</f>
        <v xml:space="preserve">  132K-  211K </v>
      </c>
      <c r="F55" t="str">
        <f>SUBSTITUTE(E55, "K", " ")</f>
        <v xml:space="preserve">  132 -  211  </v>
      </c>
      <c r="G55" s="24">
        <v>132</v>
      </c>
      <c r="H55" s="19">
        <v>211</v>
      </c>
      <c r="J55">
        <f>(G55+H55)/2</f>
        <v>171.5</v>
      </c>
      <c r="Q55"/>
    </row>
    <row r="56" spans="1:17" x14ac:dyDescent="0.2">
      <c r="A56" s="3" t="s">
        <v>2003</v>
      </c>
      <c r="B56" t="s">
        <v>2741</v>
      </c>
      <c r="C56" t="s">
        <v>2411</v>
      </c>
      <c r="D56" t="s">
        <v>2741</v>
      </c>
      <c r="E56" t="str">
        <f>SUBSTITUTE(D56, "$", "  ")</f>
        <v xml:space="preserve">  135K-  211K </v>
      </c>
      <c r="F56" t="str">
        <f>SUBSTITUTE(E56, "K", " ")</f>
        <v xml:space="preserve">  135 -  211  </v>
      </c>
      <c r="G56" s="24">
        <v>135</v>
      </c>
      <c r="H56" s="19">
        <v>211</v>
      </c>
      <c r="J56">
        <f>(G56+H56)/2</f>
        <v>173</v>
      </c>
      <c r="Q56"/>
    </row>
    <row r="57" spans="1:17" x14ac:dyDescent="0.2">
      <c r="A57" s="3" t="s">
        <v>2003</v>
      </c>
      <c r="B57" t="s">
        <v>2741</v>
      </c>
      <c r="C57" t="s">
        <v>2411</v>
      </c>
      <c r="D57" t="s">
        <v>2741</v>
      </c>
      <c r="E57" t="str">
        <f>SUBSTITUTE(D57, "$", "  ")</f>
        <v xml:space="preserve">  135K-  211K </v>
      </c>
      <c r="F57" t="str">
        <f>SUBSTITUTE(E57, "K", " ")</f>
        <v xml:space="preserve">  135 -  211  </v>
      </c>
      <c r="G57" s="24">
        <v>135</v>
      </c>
      <c r="H57" s="19">
        <v>211</v>
      </c>
      <c r="J57">
        <f>(G57+H57)/2</f>
        <v>173</v>
      </c>
      <c r="Q57"/>
    </row>
    <row r="58" spans="1:17" x14ac:dyDescent="0.2">
      <c r="A58" s="3" t="s">
        <v>291</v>
      </c>
      <c r="B58" t="s">
        <v>2729</v>
      </c>
      <c r="C58" t="s">
        <v>2411</v>
      </c>
      <c r="D58" t="s">
        <v>2729</v>
      </c>
      <c r="E58" t="str">
        <f>SUBSTITUTE(D58, "$", "  ")</f>
        <v xml:space="preserve">  158K-  211K </v>
      </c>
      <c r="F58" t="str">
        <f>SUBSTITUTE(E58, "K", " ")</f>
        <v xml:space="preserve">  158 -  211  </v>
      </c>
      <c r="G58" s="24">
        <v>158</v>
      </c>
      <c r="H58" s="19">
        <v>211</v>
      </c>
      <c r="J58">
        <f>(G58+H58)/2</f>
        <v>184.5</v>
      </c>
      <c r="Q58"/>
    </row>
    <row r="59" spans="1:17" x14ac:dyDescent="0.2">
      <c r="A59" s="3" t="s">
        <v>291</v>
      </c>
      <c r="B59" t="s">
        <v>2729</v>
      </c>
      <c r="C59" t="s">
        <v>2411</v>
      </c>
      <c r="D59" t="s">
        <v>2729</v>
      </c>
      <c r="E59" t="str">
        <f>SUBSTITUTE(D59, "$", "  ")</f>
        <v xml:space="preserve">  158K-  211K </v>
      </c>
      <c r="F59" t="str">
        <f>SUBSTITUTE(E59, "K", " ")</f>
        <v xml:space="preserve">  158 -  211  </v>
      </c>
      <c r="G59" s="24">
        <v>158</v>
      </c>
      <c r="H59" s="19">
        <v>211</v>
      </c>
      <c r="J59">
        <f>(G59+H59)/2</f>
        <v>184.5</v>
      </c>
      <c r="Q59"/>
    </row>
    <row r="60" spans="1:17" x14ac:dyDescent="0.2">
      <c r="A60" s="3" t="s">
        <v>1621</v>
      </c>
      <c r="B60" t="s">
        <v>2751</v>
      </c>
      <c r="C60" t="s">
        <v>2411</v>
      </c>
      <c r="D60" t="s">
        <v>2751</v>
      </c>
      <c r="E60" t="str">
        <f>SUBSTITUTE(D60, "$", "  ")</f>
        <v xml:space="preserve">  125K-  210K </v>
      </c>
      <c r="F60" t="str">
        <f>SUBSTITUTE(E60, "K", " ")</f>
        <v xml:space="preserve">  125 -  210  </v>
      </c>
      <c r="G60" s="24">
        <v>125</v>
      </c>
      <c r="H60" s="19">
        <v>210</v>
      </c>
      <c r="J60">
        <f>(G60+H60)/2</f>
        <v>167.5</v>
      </c>
      <c r="Q60"/>
    </row>
    <row r="61" spans="1:17" x14ac:dyDescent="0.2">
      <c r="A61" s="3" t="s">
        <v>1621</v>
      </c>
      <c r="B61" t="s">
        <v>2751</v>
      </c>
      <c r="C61" t="s">
        <v>2411</v>
      </c>
      <c r="D61" t="s">
        <v>2751</v>
      </c>
      <c r="E61" t="str">
        <f>SUBSTITUTE(D61, "$", "  ")</f>
        <v xml:space="preserve">  125K-  210K </v>
      </c>
      <c r="F61" t="str">
        <f>SUBSTITUTE(E61, "K", " ")</f>
        <v xml:space="preserve">  125 -  210  </v>
      </c>
      <c r="G61" s="24">
        <v>125</v>
      </c>
      <c r="H61" s="19">
        <v>210</v>
      </c>
      <c r="J61">
        <f>(G61+H61)/2</f>
        <v>167.5</v>
      </c>
      <c r="Q61"/>
    </row>
    <row r="62" spans="1:17" x14ac:dyDescent="0.2">
      <c r="A62" s="3" t="s">
        <v>1368</v>
      </c>
      <c r="B62" t="s">
        <v>2765</v>
      </c>
      <c r="C62" t="s">
        <v>2411</v>
      </c>
      <c r="D62" t="s">
        <v>2765</v>
      </c>
      <c r="E62" t="str">
        <f>SUBSTITUTE(D62, "$", "  ")</f>
        <v xml:space="preserve">  116K-  209K </v>
      </c>
      <c r="F62" t="str">
        <f>SUBSTITUTE(E62, "K", " ")</f>
        <v xml:space="preserve">  116 -  209  </v>
      </c>
      <c r="G62" s="24">
        <v>116</v>
      </c>
      <c r="H62" s="19">
        <v>209</v>
      </c>
      <c r="J62">
        <f>(G62+H62)/2</f>
        <v>162.5</v>
      </c>
      <c r="Q62"/>
    </row>
    <row r="63" spans="1:17" x14ac:dyDescent="0.2">
      <c r="A63" s="3" t="s">
        <v>2065</v>
      </c>
      <c r="B63" t="s">
        <v>2766</v>
      </c>
      <c r="C63" t="s">
        <v>2411</v>
      </c>
      <c r="D63" t="s">
        <v>2766</v>
      </c>
      <c r="E63" t="str">
        <f>SUBSTITUTE(D63, "$", "  ")</f>
        <v xml:space="preserve">  116K-  208K </v>
      </c>
      <c r="F63" t="str">
        <f>SUBSTITUTE(E63, "K", " ")</f>
        <v xml:space="preserve">  116 -  208  </v>
      </c>
      <c r="G63" s="24">
        <v>116</v>
      </c>
      <c r="H63" s="19">
        <v>208</v>
      </c>
      <c r="J63">
        <f>(G63+H63)/2</f>
        <v>162</v>
      </c>
      <c r="Q63"/>
    </row>
    <row r="64" spans="1:17" x14ac:dyDescent="0.2">
      <c r="A64" s="3" t="s">
        <v>2065</v>
      </c>
      <c r="B64" t="s">
        <v>2766</v>
      </c>
      <c r="C64" t="s">
        <v>2411</v>
      </c>
      <c r="D64" t="s">
        <v>2766</v>
      </c>
      <c r="E64" t="str">
        <f>SUBSTITUTE(D64, "$", "  ")</f>
        <v xml:space="preserve">  116K-  208K </v>
      </c>
      <c r="F64" t="str">
        <f>SUBSTITUTE(E64, "K", " ")</f>
        <v xml:space="preserve">  116 -  208  </v>
      </c>
      <c r="G64" s="24">
        <v>116</v>
      </c>
      <c r="H64" s="19">
        <v>208</v>
      </c>
      <c r="J64">
        <f>(G64+H64)/2</f>
        <v>162</v>
      </c>
      <c r="Q64"/>
    </row>
    <row r="65" spans="1:18" x14ac:dyDescent="0.2">
      <c r="A65" s="3" t="s">
        <v>1320</v>
      </c>
      <c r="B65" t="s">
        <v>2744</v>
      </c>
      <c r="C65" t="s">
        <v>2411</v>
      </c>
      <c r="D65" t="s">
        <v>2744</v>
      </c>
      <c r="E65" t="str">
        <f>SUBSTITUTE(D65, "$", "  ")</f>
        <v xml:space="preserve">  130K-  208K </v>
      </c>
      <c r="F65" t="str">
        <f>SUBSTITUTE(E65, "K", " ")</f>
        <v xml:space="preserve">  130 -  208  </v>
      </c>
      <c r="G65" s="24">
        <v>130</v>
      </c>
      <c r="H65" s="19">
        <v>208</v>
      </c>
      <c r="J65">
        <f>(G65+H65)/2</f>
        <v>169</v>
      </c>
      <c r="Q65"/>
    </row>
    <row r="66" spans="1:18" x14ac:dyDescent="0.2">
      <c r="A66" s="3" t="s">
        <v>2197</v>
      </c>
      <c r="B66" t="s">
        <v>2740</v>
      </c>
      <c r="C66" t="s">
        <v>2411</v>
      </c>
      <c r="D66" t="s">
        <v>2740</v>
      </c>
      <c r="E66" t="str">
        <f>SUBSTITUTE(D66, "$", "  ")</f>
        <v xml:space="preserve">  136K-  208K </v>
      </c>
      <c r="F66" t="str">
        <f>SUBSTITUTE(E66, "K", " ")</f>
        <v xml:space="preserve">  136 -  208  </v>
      </c>
      <c r="G66" s="24">
        <v>136</v>
      </c>
      <c r="H66" s="19">
        <v>208</v>
      </c>
      <c r="J66">
        <f>(G66+H66)/2</f>
        <v>172</v>
      </c>
      <c r="Q66"/>
    </row>
    <row r="67" spans="1:18" x14ac:dyDescent="0.2">
      <c r="A67" s="3" t="s">
        <v>838</v>
      </c>
      <c r="B67" t="s">
        <v>2743</v>
      </c>
      <c r="C67" t="s">
        <v>2411</v>
      </c>
      <c r="D67" t="s">
        <v>2743</v>
      </c>
      <c r="E67" t="str">
        <f>SUBSTITUTE(D67, "$", "  ")</f>
        <v xml:space="preserve">  131K-  207K </v>
      </c>
      <c r="F67" t="str">
        <f>SUBSTITUTE(E67, "K", " ")</f>
        <v xml:space="preserve">  131 -  207  </v>
      </c>
      <c r="G67" s="24">
        <v>131</v>
      </c>
      <c r="H67" s="19">
        <v>207</v>
      </c>
      <c r="J67">
        <f>(G67+H67)/2</f>
        <v>169</v>
      </c>
      <c r="Q67"/>
    </row>
    <row r="68" spans="1:18" x14ac:dyDescent="0.2">
      <c r="A68" s="3" t="s">
        <v>838</v>
      </c>
      <c r="B68" t="s">
        <v>2743</v>
      </c>
      <c r="C68" t="s">
        <v>2411</v>
      </c>
      <c r="D68" t="s">
        <v>2743</v>
      </c>
      <c r="E68" t="str">
        <f>SUBSTITUTE(D68, "$", "  ")</f>
        <v xml:space="preserve">  131K-  207K </v>
      </c>
      <c r="F68" t="str">
        <f>SUBSTITUTE(E68, "K", " ")</f>
        <v xml:space="preserve">  131 -  207  </v>
      </c>
      <c r="G68" s="24">
        <v>131</v>
      </c>
      <c r="H68" s="19">
        <v>207</v>
      </c>
      <c r="J68">
        <f>(G68+H68)/2</f>
        <v>169</v>
      </c>
      <c r="Q68"/>
    </row>
    <row r="69" spans="1:18" x14ac:dyDescent="0.2">
      <c r="A69" s="3" t="s">
        <v>937</v>
      </c>
      <c r="B69" t="s">
        <v>2764</v>
      </c>
      <c r="C69" t="s">
        <v>2411</v>
      </c>
      <c r="D69" t="s">
        <v>2764</v>
      </c>
      <c r="E69" t="str">
        <f>SUBSTITUTE(D69, "$", "  ")</f>
        <v xml:space="preserve">  117K-  206K </v>
      </c>
      <c r="F69" t="str">
        <f>SUBSTITUTE(E69, "K", " ")</f>
        <v xml:space="preserve">  117 -  206  </v>
      </c>
      <c r="G69" s="24">
        <v>117</v>
      </c>
      <c r="H69" s="19">
        <v>206</v>
      </c>
      <c r="J69">
        <f>(G69+H69)/2</f>
        <v>161.5</v>
      </c>
      <c r="Q69"/>
    </row>
    <row r="70" spans="1:18" x14ac:dyDescent="0.2">
      <c r="A70" s="3" t="s">
        <v>937</v>
      </c>
      <c r="B70" t="s">
        <v>2764</v>
      </c>
      <c r="C70" t="s">
        <v>2411</v>
      </c>
      <c r="D70" t="s">
        <v>2764</v>
      </c>
      <c r="E70" t="str">
        <f>SUBSTITUTE(D70, "$", "  ")</f>
        <v xml:space="preserve">  117K-  206K </v>
      </c>
      <c r="F70" t="str">
        <f>SUBSTITUTE(E70, "K", " ")</f>
        <v xml:space="preserve">  117 -  206  </v>
      </c>
      <c r="G70" s="24">
        <v>117</v>
      </c>
      <c r="H70" s="19">
        <v>206</v>
      </c>
      <c r="J70">
        <f>(G70+H70)/2</f>
        <v>161.5</v>
      </c>
      <c r="Q70"/>
    </row>
    <row r="71" spans="1:18" x14ac:dyDescent="0.2">
      <c r="A71" s="3" t="s">
        <v>2095</v>
      </c>
      <c r="B71" t="s">
        <v>2745</v>
      </c>
      <c r="C71" t="s">
        <v>2411</v>
      </c>
      <c r="D71" t="s">
        <v>2745</v>
      </c>
      <c r="E71" t="str">
        <f>SUBSTITUTE(D71, "$", "  ")</f>
        <v xml:space="preserve">  130K-  206K </v>
      </c>
      <c r="F71" t="str">
        <f>SUBSTITUTE(E71, "K", " ")</f>
        <v xml:space="preserve">  130 -  206  </v>
      </c>
      <c r="G71" s="24">
        <v>130</v>
      </c>
      <c r="H71" s="19">
        <v>206</v>
      </c>
      <c r="J71">
        <f>(G71+H71)/2</f>
        <v>168</v>
      </c>
      <c r="Q71"/>
    </row>
    <row r="72" spans="1:18" x14ac:dyDescent="0.2">
      <c r="A72" s="3" t="s">
        <v>798</v>
      </c>
      <c r="B72" t="s">
        <v>2519</v>
      </c>
      <c r="C72" t="s">
        <v>2411</v>
      </c>
      <c r="D72" t="s">
        <v>2519</v>
      </c>
      <c r="E72" t="str">
        <f>SUBSTITUTE(D72, "$", "  ")</f>
        <v xml:space="preserve">  71K-  204K </v>
      </c>
      <c r="F72" t="str">
        <f>SUBSTITUTE(E72, "K", " ")</f>
        <v xml:space="preserve">  71 -  204  </v>
      </c>
      <c r="G72" s="24">
        <v>71</v>
      </c>
      <c r="H72" s="19">
        <v>204</v>
      </c>
      <c r="J72">
        <f>(G72+H72)/2</f>
        <v>137.5</v>
      </c>
      <c r="Q72"/>
    </row>
    <row r="73" spans="1:18" x14ac:dyDescent="0.2">
      <c r="A73" s="3" t="s">
        <v>833</v>
      </c>
      <c r="B73" t="s">
        <v>2752</v>
      </c>
      <c r="C73" t="s">
        <v>2411</v>
      </c>
      <c r="D73" t="s">
        <v>2752</v>
      </c>
      <c r="E73" t="str">
        <f>SUBSTITUTE(D73, "$", "  ")</f>
        <v xml:space="preserve">  124K-  204K </v>
      </c>
      <c r="F73" t="str">
        <f>SUBSTITUTE(E73, "K", " ")</f>
        <v xml:space="preserve">  124 -  204  </v>
      </c>
      <c r="G73" s="24">
        <v>124</v>
      </c>
      <c r="H73" s="19">
        <v>204</v>
      </c>
      <c r="J73">
        <f>(G73+H73)/2</f>
        <v>164</v>
      </c>
      <c r="Q73"/>
    </row>
    <row r="74" spans="1:18" x14ac:dyDescent="0.2">
      <c r="A74" s="3" t="s">
        <v>833</v>
      </c>
      <c r="B74" t="s">
        <v>2752</v>
      </c>
      <c r="C74" t="s">
        <v>2411</v>
      </c>
      <c r="D74" t="s">
        <v>2752</v>
      </c>
      <c r="E74" t="str">
        <f>SUBSTITUTE(D74, "$", "  ")</f>
        <v xml:space="preserve">  124K-  204K </v>
      </c>
      <c r="F74" t="str">
        <f>SUBSTITUTE(E74, "K", " ")</f>
        <v xml:space="preserve">  124 -  204  </v>
      </c>
      <c r="G74" s="24">
        <v>124</v>
      </c>
      <c r="H74" s="19">
        <v>204</v>
      </c>
      <c r="J74">
        <f>(G74+H74)/2</f>
        <v>164</v>
      </c>
      <c r="K74" s="15"/>
      <c r="L74" s="15"/>
      <c r="M74" s="15"/>
      <c r="N74" s="15"/>
      <c r="O74" s="15"/>
      <c r="P74" s="15"/>
      <c r="Q74"/>
      <c r="R74" s="15"/>
    </row>
    <row r="75" spans="1:18" x14ac:dyDescent="0.2">
      <c r="A75" s="3" t="s">
        <v>1703</v>
      </c>
      <c r="B75" t="s">
        <v>2754</v>
      </c>
      <c r="C75" t="s">
        <v>2411</v>
      </c>
      <c r="D75" t="s">
        <v>2754</v>
      </c>
      <c r="E75" t="str">
        <f>SUBSTITUTE(D75, "$", "  ")</f>
        <v xml:space="preserve">  121K-  203K </v>
      </c>
      <c r="F75" t="str">
        <f>SUBSTITUTE(E75, "K", " ")</f>
        <v xml:space="preserve">  121 -  203  </v>
      </c>
      <c r="G75" s="24">
        <v>121</v>
      </c>
      <c r="H75" s="19">
        <v>203</v>
      </c>
      <c r="J75">
        <f>(G75+H75)/2</f>
        <v>162</v>
      </c>
      <c r="Q75"/>
    </row>
    <row r="76" spans="1:18" x14ac:dyDescent="0.2">
      <c r="A76" s="3" t="s">
        <v>1703</v>
      </c>
      <c r="B76" t="s">
        <v>2754</v>
      </c>
      <c r="C76" t="s">
        <v>2411</v>
      </c>
      <c r="D76" t="s">
        <v>2754</v>
      </c>
      <c r="E76" t="str">
        <f>SUBSTITUTE(D76, "$", "  ")</f>
        <v xml:space="preserve">  121K-  203K </v>
      </c>
      <c r="F76" t="str">
        <f>SUBSTITUTE(E76, "K", " ")</f>
        <v xml:space="preserve">  121 -  203  </v>
      </c>
      <c r="G76" s="24">
        <v>121</v>
      </c>
      <c r="H76" s="19">
        <v>203</v>
      </c>
      <c r="J76">
        <f>(G76+H76)/2</f>
        <v>162</v>
      </c>
      <c r="Q76"/>
    </row>
    <row r="77" spans="1:18" x14ac:dyDescent="0.2">
      <c r="A77" s="3" t="s">
        <v>1411</v>
      </c>
      <c r="B77" t="s">
        <v>2747</v>
      </c>
      <c r="C77" t="s">
        <v>2411</v>
      </c>
      <c r="D77" t="s">
        <v>2747</v>
      </c>
      <c r="E77" t="str">
        <f>SUBSTITUTE(D77, "$", "  ")</f>
        <v xml:space="preserve">  127K-  202K </v>
      </c>
      <c r="F77" t="str">
        <f>SUBSTITUTE(E77, "K", " ")</f>
        <v xml:space="preserve">  127 -  202  </v>
      </c>
      <c r="G77" s="24">
        <v>127</v>
      </c>
      <c r="H77" s="19">
        <v>202</v>
      </c>
      <c r="J77">
        <f>(G77+H77)/2</f>
        <v>164.5</v>
      </c>
      <c r="Q77"/>
    </row>
    <row r="78" spans="1:18" x14ac:dyDescent="0.2">
      <c r="A78" s="3" t="s">
        <v>1411</v>
      </c>
      <c r="B78" t="s">
        <v>2747</v>
      </c>
      <c r="C78" t="s">
        <v>2411</v>
      </c>
      <c r="D78" t="s">
        <v>2747</v>
      </c>
      <c r="E78" t="str">
        <f>SUBSTITUTE(D78, "$", "  ")</f>
        <v xml:space="preserve">  127K-  202K </v>
      </c>
      <c r="F78" t="str">
        <f>SUBSTITUTE(E78, "K", " ")</f>
        <v xml:space="preserve">  127 -  202  </v>
      </c>
      <c r="G78" s="24">
        <v>127</v>
      </c>
      <c r="H78" s="19">
        <v>202</v>
      </c>
      <c r="J78">
        <f>(G78+H78)/2</f>
        <v>164.5</v>
      </c>
      <c r="Q78"/>
    </row>
    <row r="79" spans="1:18" x14ac:dyDescent="0.2">
      <c r="A79" s="3" t="s">
        <v>93</v>
      </c>
      <c r="B79" t="s">
        <v>2750</v>
      </c>
      <c r="C79" t="s">
        <v>2411</v>
      </c>
      <c r="D79" t="s">
        <v>2750</v>
      </c>
      <c r="E79" t="str">
        <f>SUBSTITUTE(D79, "$", "  ")</f>
        <v xml:space="preserve">  126K-  201K </v>
      </c>
      <c r="F79" t="str">
        <f>SUBSTITUTE(E79, "K", " ")</f>
        <v xml:space="preserve">  126 -  201  </v>
      </c>
      <c r="G79" s="24">
        <v>126</v>
      </c>
      <c r="H79" s="19">
        <v>201</v>
      </c>
      <c r="J79">
        <f>(G79+H79)/2</f>
        <v>163.5</v>
      </c>
      <c r="Q79"/>
    </row>
    <row r="80" spans="1:18" x14ac:dyDescent="0.2">
      <c r="A80" s="3" t="s">
        <v>1483</v>
      </c>
      <c r="B80" t="s">
        <v>2783</v>
      </c>
      <c r="C80" t="s">
        <v>2411</v>
      </c>
      <c r="D80" t="s">
        <v>2783</v>
      </c>
      <c r="E80" t="str">
        <f>SUBSTITUTE(D80, "$", "  ")</f>
        <v xml:space="preserve">  109K-  200K </v>
      </c>
      <c r="F80" t="str">
        <f>SUBSTITUTE(E80, "K", " ")</f>
        <v xml:space="preserve">  109 -  200  </v>
      </c>
      <c r="G80" s="24">
        <v>109</v>
      </c>
      <c r="H80" s="19">
        <v>200</v>
      </c>
      <c r="J80">
        <f>(G80+H80)/2</f>
        <v>154.5</v>
      </c>
      <c r="Q80"/>
    </row>
    <row r="81" spans="1:17" x14ac:dyDescent="0.2">
      <c r="A81" s="3" t="s">
        <v>1483</v>
      </c>
      <c r="B81" t="s">
        <v>2783</v>
      </c>
      <c r="C81" t="s">
        <v>2411</v>
      </c>
      <c r="D81" t="s">
        <v>2783</v>
      </c>
      <c r="E81" t="str">
        <f>SUBSTITUTE(D81, "$", "  ")</f>
        <v xml:space="preserve">  109K-  200K </v>
      </c>
      <c r="F81" t="str">
        <f>SUBSTITUTE(E81, "K", " ")</f>
        <v xml:space="preserve">  109 -  200  </v>
      </c>
      <c r="G81" s="24">
        <v>109</v>
      </c>
      <c r="H81" s="19">
        <v>200</v>
      </c>
      <c r="J81">
        <f>(G81+H81)/2</f>
        <v>154.5</v>
      </c>
      <c r="Q81"/>
    </row>
    <row r="82" spans="1:17" x14ac:dyDescent="0.2">
      <c r="A82" s="3" t="s">
        <v>1483</v>
      </c>
      <c r="B82" t="s">
        <v>2783</v>
      </c>
      <c r="C82" t="s">
        <v>2411</v>
      </c>
      <c r="D82" t="s">
        <v>2783</v>
      </c>
      <c r="E82" t="str">
        <f>SUBSTITUTE(D82, "$", "  ")</f>
        <v xml:space="preserve">  109K-  200K </v>
      </c>
      <c r="F82" t="str">
        <f>SUBSTITUTE(E82, "K", " ")</f>
        <v xml:space="preserve">  109 -  200  </v>
      </c>
      <c r="G82" s="24">
        <v>109</v>
      </c>
      <c r="H82" s="19">
        <v>200</v>
      </c>
      <c r="J82">
        <f>(G82+H82)/2</f>
        <v>154.5</v>
      </c>
      <c r="Q82"/>
    </row>
    <row r="83" spans="1:17" x14ac:dyDescent="0.2">
      <c r="A83" s="3" t="s">
        <v>1805</v>
      </c>
      <c r="B83" t="s">
        <v>2753</v>
      </c>
      <c r="C83" t="s">
        <v>2411</v>
      </c>
      <c r="D83" t="s">
        <v>2753</v>
      </c>
      <c r="E83" t="str">
        <f>SUBSTITUTE(D83, "$", "  ")</f>
        <v xml:space="preserve">  124K-  199K </v>
      </c>
      <c r="F83" t="str">
        <f>SUBSTITUTE(E83, "K", " ")</f>
        <v xml:space="preserve">  124 -  199  </v>
      </c>
      <c r="G83" s="24">
        <v>124</v>
      </c>
      <c r="H83" s="19">
        <v>199</v>
      </c>
      <c r="J83">
        <f>(G83+H83)/2</f>
        <v>161.5</v>
      </c>
      <c r="Q83"/>
    </row>
    <row r="84" spans="1:17" x14ac:dyDescent="0.2">
      <c r="A84" s="3" t="s">
        <v>1805</v>
      </c>
      <c r="B84" t="s">
        <v>2753</v>
      </c>
      <c r="C84" t="s">
        <v>2411</v>
      </c>
      <c r="D84" t="s">
        <v>2753</v>
      </c>
      <c r="E84" t="str">
        <f>SUBSTITUTE(D84, "$", "  ")</f>
        <v xml:space="preserve">  124K-  199K </v>
      </c>
      <c r="F84" t="str">
        <f>SUBSTITUTE(E84, "K", " ")</f>
        <v xml:space="preserve">  124 -  199  </v>
      </c>
      <c r="G84" s="24">
        <v>124</v>
      </c>
      <c r="H84" s="19">
        <v>199</v>
      </c>
      <c r="J84">
        <f>(G84+H84)/2</f>
        <v>161.5</v>
      </c>
      <c r="Q84"/>
    </row>
    <row r="85" spans="1:17" x14ac:dyDescent="0.2">
      <c r="A85" s="3" t="s">
        <v>1212</v>
      </c>
      <c r="B85" t="s">
        <v>2748</v>
      </c>
      <c r="C85" t="s">
        <v>2411</v>
      </c>
      <c r="D85" t="s">
        <v>2748</v>
      </c>
      <c r="E85" t="str">
        <f>SUBSTITUTE(D85, "$", "  ")</f>
        <v xml:space="preserve">  127K-  199K </v>
      </c>
      <c r="F85" t="str">
        <f>SUBSTITUTE(E85, "K", " ")</f>
        <v xml:space="preserve">  127 -  199  </v>
      </c>
      <c r="G85" s="24">
        <v>127</v>
      </c>
      <c r="H85" s="19">
        <v>199</v>
      </c>
      <c r="J85">
        <f>(G85+H85)/2</f>
        <v>163</v>
      </c>
      <c r="Q85"/>
    </row>
    <row r="86" spans="1:17" x14ac:dyDescent="0.2">
      <c r="A86" s="3" t="s">
        <v>914</v>
      </c>
      <c r="B86" t="s">
        <v>2794</v>
      </c>
      <c r="C86" t="s">
        <v>2411</v>
      </c>
      <c r="D86" t="s">
        <v>2794</v>
      </c>
      <c r="E86" t="str">
        <f>SUBSTITUTE(D86, "$", "  ")</f>
        <v xml:space="preserve">  105K-  198K </v>
      </c>
      <c r="F86" t="str">
        <f>SUBSTITUTE(E86, "K", " ")</f>
        <v xml:space="preserve">  105 -  198  </v>
      </c>
      <c r="G86" s="24">
        <v>105</v>
      </c>
      <c r="H86" s="19">
        <v>198</v>
      </c>
      <c r="J86">
        <f>(G86+H86)/2</f>
        <v>151.5</v>
      </c>
      <c r="Q86"/>
    </row>
    <row r="87" spans="1:17" x14ac:dyDescent="0.2">
      <c r="A87" s="3" t="s">
        <v>914</v>
      </c>
      <c r="B87" t="s">
        <v>2794</v>
      </c>
      <c r="C87" t="s">
        <v>2411</v>
      </c>
      <c r="D87" t="s">
        <v>2794</v>
      </c>
      <c r="E87" t="str">
        <f>SUBSTITUTE(D87, "$", "  ")</f>
        <v xml:space="preserve">  105K-  198K </v>
      </c>
      <c r="F87" t="str">
        <f>SUBSTITUTE(E87, "K", " ")</f>
        <v xml:space="preserve">  105 -  198  </v>
      </c>
      <c r="G87" s="24">
        <v>105</v>
      </c>
      <c r="H87" s="19">
        <v>198</v>
      </c>
      <c r="J87">
        <f>(G87+H87)/2</f>
        <v>151.5</v>
      </c>
      <c r="Q87"/>
    </row>
    <row r="88" spans="1:17" x14ac:dyDescent="0.2">
      <c r="A88" s="3" t="s">
        <v>1500</v>
      </c>
      <c r="B88" t="s">
        <v>2774</v>
      </c>
      <c r="C88" t="s">
        <v>2411</v>
      </c>
      <c r="D88" t="s">
        <v>2774</v>
      </c>
      <c r="E88" t="str">
        <f>SUBSTITUTE(D88, "$", "  ")</f>
        <v xml:space="preserve">  113K-  196K </v>
      </c>
      <c r="F88" t="str">
        <f>SUBSTITUTE(E88, "K", " ")</f>
        <v xml:space="preserve">  113 -  196  </v>
      </c>
      <c r="G88" s="24">
        <v>113</v>
      </c>
      <c r="H88" s="19">
        <v>196</v>
      </c>
      <c r="J88">
        <f>(G88+H88)/2</f>
        <v>154.5</v>
      </c>
      <c r="Q88"/>
    </row>
    <row r="89" spans="1:17" x14ac:dyDescent="0.2">
      <c r="A89" s="3" t="s">
        <v>1500</v>
      </c>
      <c r="B89" t="s">
        <v>2774</v>
      </c>
      <c r="C89" t="s">
        <v>2411</v>
      </c>
      <c r="D89" t="s">
        <v>2774</v>
      </c>
      <c r="E89" t="str">
        <f>SUBSTITUTE(D89, "$", "  ")</f>
        <v xml:space="preserve">  113K-  196K </v>
      </c>
      <c r="F89" t="str">
        <f>SUBSTITUTE(E89, "K", " ")</f>
        <v xml:space="preserve">  113 -  196  </v>
      </c>
      <c r="G89" s="24">
        <v>113</v>
      </c>
      <c r="H89" s="19">
        <v>196</v>
      </c>
      <c r="J89">
        <f>(G89+H89)/2</f>
        <v>154.5</v>
      </c>
      <c r="Q89"/>
    </row>
    <row r="90" spans="1:17" x14ac:dyDescent="0.2">
      <c r="A90" s="3" t="s">
        <v>1500</v>
      </c>
      <c r="B90" t="s">
        <v>2774</v>
      </c>
      <c r="C90" t="s">
        <v>2411</v>
      </c>
      <c r="D90" t="s">
        <v>2774</v>
      </c>
      <c r="E90" t="str">
        <f>SUBSTITUTE(D90, "$", "  ")</f>
        <v xml:space="preserve">  113K-  196K </v>
      </c>
      <c r="F90" t="str">
        <f>SUBSTITUTE(E90, "K", " ")</f>
        <v xml:space="preserve">  113 -  196  </v>
      </c>
      <c r="G90" s="24">
        <v>113</v>
      </c>
      <c r="H90" s="19">
        <v>196</v>
      </c>
      <c r="J90">
        <f>(G90+H90)/2</f>
        <v>154.5</v>
      </c>
      <c r="Q90"/>
    </row>
    <row r="91" spans="1:17" x14ac:dyDescent="0.2">
      <c r="A91" s="3" t="s">
        <v>1423</v>
      </c>
      <c r="B91" t="s">
        <v>2795</v>
      </c>
      <c r="C91" t="s">
        <v>2411</v>
      </c>
      <c r="D91" t="s">
        <v>2795</v>
      </c>
      <c r="E91" t="str">
        <f>SUBSTITUTE(D91, "$", "  ")</f>
        <v xml:space="preserve">  105K-  194K </v>
      </c>
      <c r="F91" t="str">
        <f>SUBSTITUTE(E91, "K", " ")</f>
        <v xml:space="preserve">  105 -  194  </v>
      </c>
      <c r="G91" s="24">
        <v>105</v>
      </c>
      <c r="H91" s="19">
        <v>194</v>
      </c>
      <c r="J91">
        <f>(G91+H91)/2</f>
        <v>149.5</v>
      </c>
      <c r="Q91"/>
    </row>
    <row r="92" spans="1:17" x14ac:dyDescent="0.2">
      <c r="A92" s="3" t="s">
        <v>1423</v>
      </c>
      <c r="B92" t="s">
        <v>2795</v>
      </c>
      <c r="C92" t="s">
        <v>2411</v>
      </c>
      <c r="D92" t="s">
        <v>2795</v>
      </c>
      <c r="E92" t="str">
        <f>SUBSTITUTE(D92, "$", "  ")</f>
        <v xml:space="preserve">  105K-  194K </v>
      </c>
      <c r="F92" t="str">
        <f>SUBSTITUTE(E92, "K", " ")</f>
        <v xml:space="preserve">  105 -  194  </v>
      </c>
      <c r="G92" s="24">
        <v>105</v>
      </c>
      <c r="H92" s="19">
        <v>194</v>
      </c>
      <c r="J92">
        <f>(G92+H92)/2</f>
        <v>149.5</v>
      </c>
      <c r="Q92"/>
    </row>
    <row r="93" spans="1:17" x14ac:dyDescent="0.2">
      <c r="A93" s="3" t="s">
        <v>1250</v>
      </c>
      <c r="B93" t="s">
        <v>2767</v>
      </c>
      <c r="C93" t="s">
        <v>2411</v>
      </c>
      <c r="D93" t="s">
        <v>2767</v>
      </c>
      <c r="E93" t="str">
        <f>SUBSTITUTE(D93, "$", "  ")</f>
        <v xml:space="preserve">  116K-  194K </v>
      </c>
      <c r="F93" t="str">
        <f>SUBSTITUTE(E93, "K", " ")</f>
        <v xml:space="preserve">  116 -  194  </v>
      </c>
      <c r="G93" s="24">
        <v>116</v>
      </c>
      <c r="H93" s="19">
        <v>194</v>
      </c>
      <c r="J93">
        <f>(G93+H93)/2</f>
        <v>155</v>
      </c>
      <c r="Q93"/>
    </row>
    <row r="94" spans="1:17" x14ac:dyDescent="0.2">
      <c r="A94" s="3" t="s">
        <v>617</v>
      </c>
      <c r="B94" t="s">
        <v>2755</v>
      </c>
      <c r="C94" t="s">
        <v>2411</v>
      </c>
      <c r="D94" t="s">
        <v>2755</v>
      </c>
      <c r="E94" t="str">
        <f>SUBSTITUTE(D94, "$", "  ")</f>
        <v xml:space="preserve">  121K-  193K </v>
      </c>
      <c r="F94" t="str">
        <f>SUBSTITUTE(E94, "K", " ")</f>
        <v xml:space="preserve">  121 -  193  </v>
      </c>
      <c r="G94" s="24">
        <v>121</v>
      </c>
      <c r="H94" s="19">
        <v>193</v>
      </c>
      <c r="J94">
        <f>(G94+H94)/2</f>
        <v>157</v>
      </c>
      <c r="Q94"/>
    </row>
    <row r="95" spans="1:17" x14ac:dyDescent="0.2">
      <c r="A95" s="3" t="s">
        <v>869</v>
      </c>
      <c r="B95" t="s">
        <v>2805</v>
      </c>
      <c r="C95" t="s">
        <v>2411</v>
      </c>
      <c r="D95" t="s">
        <v>2805</v>
      </c>
      <c r="E95" t="str">
        <f>SUBSTITUTE(D95, "$", "  ")</f>
        <v xml:space="preserve">  100K-  190K </v>
      </c>
      <c r="F95" t="str">
        <f>SUBSTITUTE(E95, "K", " ")</f>
        <v xml:space="preserve">  100 -  190  </v>
      </c>
      <c r="G95" s="24">
        <v>100</v>
      </c>
      <c r="H95" s="19">
        <v>190</v>
      </c>
      <c r="J95">
        <f>(G95+H95)/2</f>
        <v>145</v>
      </c>
      <c r="Q95"/>
    </row>
    <row r="96" spans="1:17" x14ac:dyDescent="0.2">
      <c r="A96" s="3" t="s">
        <v>869</v>
      </c>
      <c r="B96" t="s">
        <v>2805</v>
      </c>
      <c r="C96" t="s">
        <v>2411</v>
      </c>
      <c r="D96" t="s">
        <v>2805</v>
      </c>
      <c r="E96" t="str">
        <f>SUBSTITUTE(D96, "$", "  ")</f>
        <v xml:space="preserve">  100K-  190K </v>
      </c>
      <c r="F96" t="str">
        <f>SUBSTITUTE(E96, "K", " ")</f>
        <v xml:space="preserve">  100 -  190  </v>
      </c>
      <c r="G96" s="24">
        <v>100</v>
      </c>
      <c r="H96" s="19">
        <v>190</v>
      </c>
      <c r="J96">
        <f>(G96+H96)/2</f>
        <v>145</v>
      </c>
      <c r="Q96"/>
    </row>
    <row r="97" spans="1:17" x14ac:dyDescent="0.2">
      <c r="A97" s="3" t="s">
        <v>127</v>
      </c>
      <c r="B97" t="s">
        <v>2797</v>
      </c>
      <c r="C97" t="s">
        <v>2411</v>
      </c>
      <c r="D97" t="s">
        <v>2797</v>
      </c>
      <c r="E97" t="str">
        <f>SUBSTITUTE(D97, "$", "  ")</f>
        <v xml:space="preserve">  102K-  190K </v>
      </c>
      <c r="F97" t="str">
        <f>SUBSTITUTE(E97, "K", " ")</f>
        <v xml:space="preserve">  102 -  190  </v>
      </c>
      <c r="G97" s="24">
        <v>102</v>
      </c>
      <c r="H97" s="19">
        <v>190</v>
      </c>
      <c r="J97">
        <f>(G97+H97)/2</f>
        <v>146</v>
      </c>
      <c r="Q97"/>
    </row>
    <row r="98" spans="1:17" x14ac:dyDescent="0.2">
      <c r="A98" s="3" t="s">
        <v>141</v>
      </c>
      <c r="B98" t="s">
        <v>2761</v>
      </c>
      <c r="C98" t="s">
        <v>2411</v>
      </c>
      <c r="D98" t="s">
        <v>2761</v>
      </c>
      <c r="E98" t="str">
        <f>SUBSTITUTE(D98, "$", "  ")</f>
        <v xml:space="preserve">  118K-  189K </v>
      </c>
      <c r="F98" t="str">
        <f>SUBSTITUTE(E98, "K", " ")</f>
        <v xml:space="preserve">  118 -  189  </v>
      </c>
      <c r="G98" s="24">
        <v>118</v>
      </c>
      <c r="H98" s="19">
        <v>189</v>
      </c>
      <c r="J98">
        <f>(G98+H98)/2</f>
        <v>153.5</v>
      </c>
      <c r="Q98"/>
    </row>
    <row r="99" spans="1:17" x14ac:dyDescent="0.2">
      <c r="A99" s="3" t="s">
        <v>141</v>
      </c>
      <c r="B99" t="s">
        <v>2761</v>
      </c>
      <c r="C99" t="s">
        <v>2411</v>
      </c>
      <c r="D99" t="s">
        <v>2761</v>
      </c>
      <c r="E99" t="str">
        <f>SUBSTITUTE(D99, "$", "  ")</f>
        <v xml:space="preserve">  118K-  189K </v>
      </c>
      <c r="F99" t="str">
        <f>SUBSTITUTE(E99, "K", " ")</f>
        <v xml:space="preserve">  118 -  189  </v>
      </c>
      <c r="G99" s="24">
        <v>118</v>
      </c>
      <c r="H99" s="19">
        <v>189</v>
      </c>
      <c r="J99">
        <f>(G99+H99)/2</f>
        <v>153.5</v>
      </c>
      <c r="Q99"/>
    </row>
    <row r="100" spans="1:17" x14ac:dyDescent="0.2">
      <c r="A100" s="3" t="s">
        <v>347</v>
      </c>
      <c r="B100" t="s">
        <v>2756</v>
      </c>
      <c r="C100" t="s">
        <v>2411</v>
      </c>
      <c r="D100" t="s">
        <v>2756</v>
      </c>
      <c r="E100" t="str">
        <f>SUBSTITUTE(D100, "$", "  ")</f>
        <v xml:space="preserve">  120K-  189K </v>
      </c>
      <c r="F100" t="str">
        <f>SUBSTITUTE(E100, "K", " ")</f>
        <v xml:space="preserve">  120 -  189  </v>
      </c>
      <c r="G100" s="24">
        <v>120</v>
      </c>
      <c r="H100" s="19">
        <v>189</v>
      </c>
      <c r="J100">
        <f>(G100+H100)/2</f>
        <v>154.5</v>
      </c>
      <c r="Q100"/>
    </row>
    <row r="101" spans="1:17" x14ac:dyDescent="0.2">
      <c r="A101" s="3" t="s">
        <v>347</v>
      </c>
      <c r="B101" t="s">
        <v>2756</v>
      </c>
      <c r="C101" t="s">
        <v>2411</v>
      </c>
      <c r="D101" t="s">
        <v>2756</v>
      </c>
      <c r="E101" t="str">
        <f>SUBSTITUTE(D101, "$", "  ")</f>
        <v xml:space="preserve">  120K-  189K </v>
      </c>
      <c r="F101" t="str">
        <f>SUBSTITUTE(E101, "K", " ")</f>
        <v xml:space="preserve">  120 -  189  </v>
      </c>
      <c r="G101" s="24">
        <v>120</v>
      </c>
      <c r="H101" s="19">
        <v>189</v>
      </c>
      <c r="J101">
        <f>(G101+H101)/2</f>
        <v>154.5</v>
      </c>
      <c r="Q101"/>
    </row>
    <row r="102" spans="1:17" x14ac:dyDescent="0.2">
      <c r="A102" s="3" t="s">
        <v>1849</v>
      </c>
      <c r="B102" t="s">
        <v>2762</v>
      </c>
      <c r="C102" t="s">
        <v>2411</v>
      </c>
      <c r="D102" t="s">
        <v>2762</v>
      </c>
      <c r="E102" t="str">
        <f>SUBSTITUTE(D102, "$", "  ")</f>
        <v xml:space="preserve">  118K-  188K </v>
      </c>
      <c r="F102" t="str">
        <f>SUBSTITUTE(E102, "K", " ")</f>
        <v xml:space="preserve">  118 -  188  </v>
      </c>
      <c r="G102" s="24">
        <v>118</v>
      </c>
      <c r="H102" s="19">
        <v>188</v>
      </c>
      <c r="J102">
        <f>(G102+H102)/2</f>
        <v>153</v>
      </c>
      <c r="Q102"/>
    </row>
    <row r="103" spans="1:17" x14ac:dyDescent="0.2">
      <c r="A103" s="3" t="s">
        <v>2050</v>
      </c>
      <c r="B103" t="s">
        <v>2758</v>
      </c>
      <c r="C103" t="s">
        <v>2411</v>
      </c>
      <c r="D103" t="s">
        <v>2758</v>
      </c>
      <c r="E103" t="str">
        <f>SUBSTITUTE(D103, "$", "  ")</f>
        <v xml:space="preserve">  119K-  187K </v>
      </c>
      <c r="F103" t="str">
        <f>SUBSTITUTE(E103, "K", " ")</f>
        <v xml:space="preserve">  119 -  187  </v>
      </c>
      <c r="G103" s="24">
        <v>119</v>
      </c>
      <c r="H103" s="19">
        <v>187</v>
      </c>
      <c r="J103">
        <f>(G103+H103)/2</f>
        <v>153</v>
      </c>
      <c r="Q103"/>
    </row>
    <row r="104" spans="1:17" x14ac:dyDescent="0.2">
      <c r="A104" s="3" t="s">
        <v>2050</v>
      </c>
      <c r="B104" t="s">
        <v>2758</v>
      </c>
      <c r="C104" t="s">
        <v>2411</v>
      </c>
      <c r="D104" t="s">
        <v>2758</v>
      </c>
      <c r="E104" t="str">
        <f>SUBSTITUTE(D104, "$", "  ")</f>
        <v xml:space="preserve">  119K-  187K </v>
      </c>
      <c r="F104" t="str">
        <f>SUBSTITUTE(E104, "K", " ")</f>
        <v xml:space="preserve">  119 -  187  </v>
      </c>
      <c r="G104" s="24">
        <v>119</v>
      </c>
      <c r="H104" s="19">
        <v>187</v>
      </c>
      <c r="J104">
        <f>(G104+H104)/2</f>
        <v>153</v>
      </c>
      <c r="Q104"/>
    </row>
    <row r="105" spans="1:17" x14ac:dyDescent="0.2">
      <c r="A105" s="3" t="s">
        <v>897</v>
      </c>
      <c r="B105" t="s">
        <v>2768</v>
      </c>
      <c r="C105" t="s">
        <v>2411</v>
      </c>
      <c r="D105" t="s">
        <v>2768</v>
      </c>
      <c r="E105" t="str">
        <f>SUBSTITUTE(D105, "$", "  ")</f>
        <v xml:space="preserve">  116K-  185K </v>
      </c>
      <c r="F105" t="str">
        <f>SUBSTITUTE(E105, "K", " ")</f>
        <v xml:space="preserve">  116 -  185  </v>
      </c>
      <c r="G105" s="24">
        <v>116</v>
      </c>
      <c r="H105" s="19">
        <v>185</v>
      </c>
      <c r="J105">
        <f>(G105+H105)/2</f>
        <v>150.5</v>
      </c>
      <c r="Q105"/>
    </row>
    <row r="106" spans="1:17" x14ac:dyDescent="0.2">
      <c r="A106" s="3" t="s">
        <v>897</v>
      </c>
      <c r="B106" t="s">
        <v>2768</v>
      </c>
      <c r="C106" t="s">
        <v>2411</v>
      </c>
      <c r="D106" t="s">
        <v>2768</v>
      </c>
      <c r="E106" t="str">
        <f>SUBSTITUTE(D106, "$", "  ")</f>
        <v xml:space="preserve">  116K-  185K </v>
      </c>
      <c r="F106" t="str">
        <f>SUBSTITUTE(E106, "K", " ")</f>
        <v xml:space="preserve">  116 -  185  </v>
      </c>
      <c r="G106" s="24">
        <v>116</v>
      </c>
      <c r="H106" s="19">
        <v>185</v>
      </c>
      <c r="J106">
        <f>(G106+H106)/2</f>
        <v>150.5</v>
      </c>
      <c r="Q106"/>
    </row>
    <row r="107" spans="1:17" x14ac:dyDescent="0.2">
      <c r="A107" s="3" t="s">
        <v>1930</v>
      </c>
      <c r="B107" t="s">
        <v>2780</v>
      </c>
      <c r="C107" t="s">
        <v>2411</v>
      </c>
      <c r="D107" t="s">
        <v>2780</v>
      </c>
      <c r="E107" t="str">
        <f>SUBSTITUTE(D107, "$", "  ")</f>
        <v xml:space="preserve">  110K-  184K </v>
      </c>
      <c r="F107" t="str">
        <f>SUBSTITUTE(E107, "K", " ")</f>
        <v xml:space="preserve">  110 -  184  </v>
      </c>
      <c r="G107" s="24">
        <v>110</v>
      </c>
      <c r="H107" s="19">
        <v>184</v>
      </c>
      <c r="J107">
        <f>(G107+H107)/2</f>
        <v>147</v>
      </c>
      <c r="Q107"/>
    </row>
    <row r="108" spans="1:17" x14ac:dyDescent="0.2">
      <c r="A108" s="3" t="s">
        <v>940</v>
      </c>
      <c r="B108" t="s">
        <v>2778</v>
      </c>
      <c r="C108" t="s">
        <v>2411</v>
      </c>
      <c r="D108" t="s">
        <v>2778</v>
      </c>
      <c r="E108" t="str">
        <f>SUBSTITUTE(D108, "$", "  ")</f>
        <v xml:space="preserve">  111K-  183K </v>
      </c>
      <c r="F108" t="str">
        <f>SUBSTITUTE(E108, "K", " ")</f>
        <v xml:space="preserve">  111 -  183  </v>
      </c>
      <c r="G108" s="24">
        <v>111</v>
      </c>
      <c r="H108" s="19">
        <v>183</v>
      </c>
      <c r="J108">
        <f>(G108+H108)/2</f>
        <v>147</v>
      </c>
      <c r="Q108"/>
    </row>
    <row r="109" spans="1:17" x14ac:dyDescent="0.2">
      <c r="A109" s="3" t="s">
        <v>940</v>
      </c>
      <c r="B109" t="s">
        <v>2778</v>
      </c>
      <c r="C109" t="s">
        <v>2411</v>
      </c>
      <c r="D109" t="s">
        <v>2778</v>
      </c>
      <c r="E109" t="str">
        <f>SUBSTITUTE(D109, "$", "  ")</f>
        <v xml:space="preserve">  111K-  183K </v>
      </c>
      <c r="F109" t="str">
        <f>SUBSTITUTE(E109, "K", " ")</f>
        <v xml:space="preserve">  111 -  183  </v>
      </c>
      <c r="G109" s="24">
        <v>111</v>
      </c>
      <c r="H109" s="19">
        <v>183</v>
      </c>
      <c r="J109">
        <f>(G109+H109)/2</f>
        <v>147</v>
      </c>
      <c r="Q109"/>
    </row>
    <row r="110" spans="1:17" x14ac:dyDescent="0.2">
      <c r="A110" s="3" t="s">
        <v>920</v>
      </c>
      <c r="B110" t="s">
        <v>2731</v>
      </c>
      <c r="C110" t="s">
        <v>2411</v>
      </c>
      <c r="D110" t="s">
        <v>2731</v>
      </c>
      <c r="E110" t="str">
        <f>SUBSTITUTE(D110, "$", "  ")</f>
        <v xml:space="preserve">  98K-  182K </v>
      </c>
      <c r="F110" t="str">
        <f>SUBSTITUTE(E110, "K", " ")</f>
        <v xml:space="preserve">  98 -  182  </v>
      </c>
      <c r="G110" s="24">
        <v>98</v>
      </c>
      <c r="H110" s="19">
        <v>182</v>
      </c>
      <c r="J110">
        <f>(G110+H110)/2</f>
        <v>140</v>
      </c>
      <c r="Q110"/>
    </row>
    <row r="111" spans="1:17" x14ac:dyDescent="0.2">
      <c r="A111" s="3" t="s">
        <v>920</v>
      </c>
      <c r="B111" t="s">
        <v>2731</v>
      </c>
      <c r="C111" t="s">
        <v>2411</v>
      </c>
      <c r="D111" t="s">
        <v>2731</v>
      </c>
      <c r="E111" t="str">
        <f>SUBSTITUTE(D111, "$", "  ")</f>
        <v xml:space="preserve">  98K-  182K </v>
      </c>
      <c r="F111" t="str">
        <f>SUBSTITUTE(E111, "K", " ")</f>
        <v xml:space="preserve">  98 -  182  </v>
      </c>
      <c r="G111" s="24">
        <v>98</v>
      </c>
      <c r="H111" s="19">
        <v>182</v>
      </c>
      <c r="J111">
        <f>(G111+H111)/2</f>
        <v>140</v>
      </c>
      <c r="Q111"/>
    </row>
    <row r="112" spans="1:17" x14ac:dyDescent="0.2">
      <c r="A112" s="3" t="s">
        <v>717</v>
      </c>
      <c r="B112" t="s">
        <v>2776</v>
      </c>
      <c r="C112" t="s">
        <v>2411</v>
      </c>
      <c r="D112" t="s">
        <v>2776</v>
      </c>
      <c r="E112" t="str">
        <f>SUBSTITUTE(D112, "$", "  ")</f>
        <v xml:space="preserve">  112K-  182K </v>
      </c>
      <c r="F112" t="str">
        <f>SUBSTITUTE(E112, "K", " ")</f>
        <v xml:space="preserve">  112 -  182  </v>
      </c>
      <c r="G112" s="24">
        <v>112</v>
      </c>
      <c r="H112" s="19">
        <v>182</v>
      </c>
      <c r="J112">
        <f>(G112+H112)/2</f>
        <v>147</v>
      </c>
      <c r="Q112"/>
    </row>
    <row r="113" spans="1:17" x14ac:dyDescent="0.2">
      <c r="A113" s="3" t="s">
        <v>2211</v>
      </c>
      <c r="B113" t="s">
        <v>2775</v>
      </c>
      <c r="C113" t="s">
        <v>2411</v>
      </c>
      <c r="D113" t="s">
        <v>2775</v>
      </c>
      <c r="E113" t="str">
        <f>SUBSTITUTE(D113, "$", "  ")</f>
        <v xml:space="preserve">  113K-  182K </v>
      </c>
      <c r="F113" t="str">
        <f>SUBSTITUTE(E113, "K", " ")</f>
        <v xml:space="preserve">  113 -  182  </v>
      </c>
      <c r="G113" s="24">
        <v>113</v>
      </c>
      <c r="H113" s="19">
        <v>182</v>
      </c>
      <c r="J113">
        <f>(G113+H113)/2</f>
        <v>147.5</v>
      </c>
      <c r="Q113"/>
    </row>
    <row r="114" spans="1:17" x14ac:dyDescent="0.2">
      <c r="A114" s="3" t="s">
        <v>961</v>
      </c>
      <c r="B114" t="s">
        <v>2771</v>
      </c>
      <c r="C114" t="s">
        <v>2411</v>
      </c>
      <c r="D114" t="s">
        <v>2771</v>
      </c>
      <c r="E114" t="str">
        <f>SUBSTITUTE(D114, "$", "  ")</f>
        <v xml:space="preserve">  114K-  182K </v>
      </c>
      <c r="F114" t="str">
        <f>SUBSTITUTE(E114, "K", " ")</f>
        <v xml:space="preserve">  114 -  182  </v>
      </c>
      <c r="G114" s="24">
        <v>114</v>
      </c>
      <c r="H114" s="19">
        <v>182</v>
      </c>
      <c r="J114">
        <f>(G114+H114)/2</f>
        <v>148</v>
      </c>
      <c r="Q114"/>
    </row>
    <row r="115" spans="1:17" x14ac:dyDescent="0.2">
      <c r="A115" s="3" t="s">
        <v>961</v>
      </c>
      <c r="B115" t="s">
        <v>2771</v>
      </c>
      <c r="C115" t="s">
        <v>2411</v>
      </c>
      <c r="D115" t="s">
        <v>2771</v>
      </c>
      <c r="E115" t="str">
        <f>SUBSTITUTE(D115, "$", "  ")</f>
        <v xml:space="preserve">  114K-  182K </v>
      </c>
      <c r="F115" t="str">
        <f>SUBSTITUTE(E115, "K", " ")</f>
        <v xml:space="preserve">  114 -  182  </v>
      </c>
      <c r="G115" s="24">
        <v>114</v>
      </c>
      <c r="H115" s="19">
        <v>182</v>
      </c>
      <c r="J115">
        <f>(G115+H115)/2</f>
        <v>148</v>
      </c>
      <c r="Q115"/>
    </row>
    <row r="116" spans="1:17" x14ac:dyDescent="0.2">
      <c r="A116" s="3" t="s">
        <v>1813</v>
      </c>
      <c r="B116" t="s">
        <v>2453</v>
      </c>
      <c r="C116" t="s">
        <v>2411</v>
      </c>
      <c r="D116" t="s">
        <v>2453</v>
      </c>
      <c r="E116" t="str">
        <f>SUBSTITUTE(D116, "$", "  ")</f>
        <v xml:space="preserve">  97K-  181K </v>
      </c>
      <c r="F116" t="str">
        <f>SUBSTITUTE(E116, "K", " ")</f>
        <v xml:space="preserve">  97 -  181  </v>
      </c>
      <c r="G116" s="24">
        <v>97</v>
      </c>
      <c r="H116" s="19">
        <v>181</v>
      </c>
      <c r="J116">
        <f>(G116+H116)/2</f>
        <v>139</v>
      </c>
      <c r="Q116"/>
    </row>
    <row r="117" spans="1:17" x14ac:dyDescent="0.2">
      <c r="A117" s="3" t="s">
        <v>1813</v>
      </c>
      <c r="B117" t="s">
        <v>2453</v>
      </c>
      <c r="C117" t="s">
        <v>2411</v>
      </c>
      <c r="D117" t="s">
        <v>2453</v>
      </c>
      <c r="E117" t="str">
        <f>SUBSTITUTE(D117, "$", "  ")</f>
        <v xml:space="preserve">  97K-  181K </v>
      </c>
      <c r="F117" t="str">
        <f>SUBSTITUTE(E117, "K", " ")</f>
        <v xml:space="preserve">  97 -  181  </v>
      </c>
      <c r="G117" s="24">
        <v>97</v>
      </c>
      <c r="H117" s="19">
        <v>181</v>
      </c>
      <c r="J117">
        <f>(G117+H117)/2</f>
        <v>139</v>
      </c>
      <c r="Q117"/>
    </row>
    <row r="118" spans="1:17" x14ac:dyDescent="0.2">
      <c r="A118" s="3" t="s">
        <v>1680</v>
      </c>
      <c r="B118" t="s">
        <v>2725</v>
      </c>
      <c r="C118" t="s">
        <v>2411</v>
      </c>
      <c r="D118" t="s">
        <v>2725</v>
      </c>
      <c r="E118" t="str">
        <f>SUBSTITUTE(D118, "$", "  ")</f>
        <v xml:space="preserve">  97K-  180K </v>
      </c>
      <c r="F118" t="str">
        <f>SUBSTITUTE(E118, "K", " ")</f>
        <v xml:space="preserve">  97 -  180  </v>
      </c>
      <c r="G118" s="24">
        <v>97</v>
      </c>
      <c r="H118" s="19">
        <v>180</v>
      </c>
      <c r="J118">
        <f>(G118+H118)/2</f>
        <v>138.5</v>
      </c>
      <c r="Q118"/>
    </row>
    <row r="119" spans="1:17" x14ac:dyDescent="0.2">
      <c r="A119" s="3" t="s">
        <v>1680</v>
      </c>
      <c r="B119" t="s">
        <v>2725</v>
      </c>
      <c r="C119" t="s">
        <v>2411</v>
      </c>
      <c r="D119" t="s">
        <v>2725</v>
      </c>
      <c r="E119" t="str">
        <f>SUBSTITUTE(D119, "$", "  ")</f>
        <v xml:space="preserve">  97K-  180K </v>
      </c>
      <c r="F119" t="str">
        <f>SUBSTITUTE(E119, "K", " ")</f>
        <v xml:space="preserve">  97 -  180  </v>
      </c>
      <c r="G119" s="24">
        <v>97</v>
      </c>
      <c r="H119" s="19">
        <v>180</v>
      </c>
      <c r="J119">
        <f>(G119+H119)/2</f>
        <v>138.5</v>
      </c>
      <c r="Q119"/>
    </row>
    <row r="120" spans="1:17" x14ac:dyDescent="0.2">
      <c r="A120" s="3" t="s">
        <v>242</v>
      </c>
      <c r="B120" t="s">
        <v>2770</v>
      </c>
      <c r="C120" t="s">
        <v>2411</v>
      </c>
      <c r="D120" t="s">
        <v>2770</v>
      </c>
      <c r="E120" t="str">
        <f>SUBSTITUTE(D120, "$", "  ")</f>
        <v xml:space="preserve">  115K-  180K </v>
      </c>
      <c r="F120" t="str">
        <f>SUBSTITUTE(E120, "K", " ")</f>
        <v xml:space="preserve">  115 -  180  </v>
      </c>
      <c r="G120" s="24">
        <v>115</v>
      </c>
      <c r="H120" s="19">
        <v>180</v>
      </c>
      <c r="J120">
        <f>(G120+H120)/2</f>
        <v>147.5</v>
      </c>
      <c r="Q120"/>
    </row>
    <row r="121" spans="1:17" x14ac:dyDescent="0.2">
      <c r="A121" s="3" t="s">
        <v>1963</v>
      </c>
      <c r="B121" t="s">
        <v>2734</v>
      </c>
      <c r="C121" t="s">
        <v>2411</v>
      </c>
      <c r="D121" t="s">
        <v>2734</v>
      </c>
      <c r="E121" t="str">
        <f>SUBSTITUTE(D121, "$", "  ")</f>
        <v xml:space="preserve">  150K-  180K </v>
      </c>
      <c r="F121" t="str">
        <f>SUBSTITUTE(E121, "K", " ")</f>
        <v xml:space="preserve">  150 -  180  </v>
      </c>
      <c r="G121" s="24">
        <v>150</v>
      </c>
      <c r="H121" s="19">
        <v>180</v>
      </c>
      <c r="J121">
        <f>(G121+H121)/2</f>
        <v>165</v>
      </c>
      <c r="Q121"/>
    </row>
    <row r="122" spans="1:17" x14ac:dyDescent="0.2">
      <c r="A122" s="3" t="s">
        <v>1009</v>
      </c>
      <c r="B122" t="s">
        <v>2424</v>
      </c>
      <c r="C122" t="s">
        <v>2411</v>
      </c>
      <c r="D122" t="s">
        <v>2424</v>
      </c>
      <c r="E122" t="str">
        <f>SUBSTITUTE(D122, "$", "  ")</f>
        <v xml:space="preserve">  90K-  179K </v>
      </c>
      <c r="F122" t="str">
        <f>SUBSTITUTE(E122, "K", " ")</f>
        <v xml:space="preserve">  90 -  179  </v>
      </c>
      <c r="G122" s="24">
        <v>90</v>
      </c>
      <c r="H122" s="19">
        <v>179</v>
      </c>
      <c r="J122">
        <f>(G122+H122)/2</f>
        <v>134.5</v>
      </c>
      <c r="Q122"/>
    </row>
    <row r="123" spans="1:17" x14ac:dyDescent="0.2">
      <c r="A123" s="3" t="s">
        <v>1009</v>
      </c>
      <c r="B123" t="s">
        <v>2424</v>
      </c>
      <c r="C123" t="s">
        <v>2411</v>
      </c>
      <c r="D123" t="s">
        <v>2424</v>
      </c>
      <c r="E123" t="str">
        <f>SUBSTITUTE(D123, "$", "  ")</f>
        <v xml:space="preserve">  90K-  179K </v>
      </c>
      <c r="F123" t="str">
        <f>SUBSTITUTE(E123, "K", " ")</f>
        <v xml:space="preserve">  90 -  179  </v>
      </c>
      <c r="G123" s="24">
        <v>90</v>
      </c>
      <c r="H123" s="19">
        <v>179</v>
      </c>
      <c r="J123">
        <f>(G123+H123)/2</f>
        <v>134.5</v>
      </c>
      <c r="Q123"/>
    </row>
    <row r="124" spans="1:17" x14ac:dyDescent="0.2">
      <c r="A124" s="3" t="s">
        <v>1009</v>
      </c>
      <c r="B124" t="s">
        <v>2424</v>
      </c>
      <c r="C124" t="s">
        <v>2411</v>
      </c>
      <c r="D124" t="s">
        <v>2424</v>
      </c>
      <c r="E124" t="str">
        <f>SUBSTITUTE(D124, "$", "  ")</f>
        <v xml:space="preserve">  90K-  179K </v>
      </c>
      <c r="F124" t="str">
        <f>SUBSTITUTE(E124, "K", " ")</f>
        <v xml:space="preserve">  90 -  179  </v>
      </c>
      <c r="G124" s="24">
        <v>90</v>
      </c>
      <c r="H124" s="19">
        <v>179</v>
      </c>
      <c r="J124">
        <f>(G124+H124)/2</f>
        <v>134.5</v>
      </c>
      <c r="Q124"/>
    </row>
    <row r="125" spans="1:17" x14ac:dyDescent="0.2">
      <c r="A125" s="3" t="s">
        <v>1917</v>
      </c>
      <c r="B125" t="s">
        <v>2777</v>
      </c>
      <c r="C125" t="s">
        <v>2411</v>
      </c>
      <c r="D125" t="s">
        <v>2777</v>
      </c>
      <c r="E125" t="str">
        <f>SUBSTITUTE(D125, "$", "  ")</f>
        <v xml:space="preserve">  112K-  179K </v>
      </c>
      <c r="F125" t="str">
        <f>SUBSTITUTE(E125, "K", " ")</f>
        <v xml:space="preserve">  112 -  179  </v>
      </c>
      <c r="G125" s="24">
        <v>112</v>
      </c>
      <c r="H125" s="19">
        <v>179</v>
      </c>
      <c r="J125">
        <f>(G125+H125)/2</f>
        <v>145.5</v>
      </c>
      <c r="Q125"/>
    </row>
    <row r="126" spans="1:17" x14ac:dyDescent="0.2">
      <c r="A126" s="3" t="s">
        <v>976</v>
      </c>
      <c r="B126" t="s">
        <v>2772</v>
      </c>
      <c r="C126" t="s">
        <v>2411</v>
      </c>
      <c r="D126" t="s">
        <v>2772</v>
      </c>
      <c r="E126" t="str">
        <f>SUBSTITUTE(D126, "$", "  ")</f>
        <v xml:space="preserve">  114K-  179K </v>
      </c>
      <c r="F126" t="str">
        <f>SUBSTITUTE(E126, "K", " ")</f>
        <v xml:space="preserve">  114 -  179  </v>
      </c>
      <c r="G126" s="24">
        <v>114</v>
      </c>
      <c r="H126" s="19">
        <v>179</v>
      </c>
      <c r="J126">
        <f>(G126+H126)/2</f>
        <v>146.5</v>
      </c>
      <c r="Q126"/>
    </row>
    <row r="127" spans="1:17" x14ac:dyDescent="0.2">
      <c r="A127" s="3" t="s">
        <v>976</v>
      </c>
      <c r="B127" t="s">
        <v>2772</v>
      </c>
      <c r="C127" t="s">
        <v>2411</v>
      </c>
      <c r="D127" t="s">
        <v>2772</v>
      </c>
      <c r="E127" t="str">
        <f>SUBSTITUTE(D127, "$", "  ")</f>
        <v xml:space="preserve">  114K-  179K </v>
      </c>
      <c r="F127" t="str">
        <f>SUBSTITUTE(E127, "K", " ")</f>
        <v xml:space="preserve">  114 -  179  </v>
      </c>
      <c r="G127" s="24">
        <v>114</v>
      </c>
      <c r="H127" s="19">
        <v>179</v>
      </c>
      <c r="J127">
        <f>(G127+H127)/2</f>
        <v>146.5</v>
      </c>
      <c r="Q127"/>
    </row>
    <row r="128" spans="1:17" x14ac:dyDescent="0.2">
      <c r="A128" s="3" t="s">
        <v>2098</v>
      </c>
      <c r="B128" s="5" t="s">
        <v>2728</v>
      </c>
      <c r="C128" t="s">
        <v>2411</v>
      </c>
      <c r="D128" t="s">
        <v>2728</v>
      </c>
      <c r="E128" t="str">
        <f>SUBSTITUTE(D128, "$", "  ")</f>
        <v xml:space="preserve">  99K-  178K </v>
      </c>
      <c r="F128" t="str">
        <f>SUBSTITUTE(E128, "K", " ")</f>
        <v xml:space="preserve">  99 -  178  </v>
      </c>
      <c r="G128" s="24">
        <v>99</v>
      </c>
      <c r="H128" s="19">
        <v>178</v>
      </c>
      <c r="J128">
        <f>(G128+H128)/2</f>
        <v>138.5</v>
      </c>
      <c r="Q128"/>
    </row>
    <row r="129" spans="1:17" x14ac:dyDescent="0.2">
      <c r="A129" s="3" t="s">
        <v>2098</v>
      </c>
      <c r="B129" t="s">
        <v>2728</v>
      </c>
      <c r="C129" t="s">
        <v>2411</v>
      </c>
      <c r="D129" t="s">
        <v>2728</v>
      </c>
      <c r="E129" t="str">
        <f>SUBSTITUTE(D129, "$", "  ")</f>
        <v xml:space="preserve">  99K-  178K </v>
      </c>
      <c r="F129" t="str">
        <f>SUBSTITUTE(E129, "K", " ")</f>
        <v xml:space="preserve">  99 -  178  </v>
      </c>
      <c r="G129" s="24">
        <v>99</v>
      </c>
      <c r="H129" s="19">
        <v>178</v>
      </c>
      <c r="J129">
        <f>(G129+H129)/2</f>
        <v>138.5</v>
      </c>
      <c r="Q129"/>
    </row>
    <row r="130" spans="1:17" x14ac:dyDescent="0.2">
      <c r="A130" s="3" t="s">
        <v>1746</v>
      </c>
      <c r="B130" t="s">
        <v>2798</v>
      </c>
      <c r="C130" t="s">
        <v>2411</v>
      </c>
      <c r="D130" t="s">
        <v>2798</v>
      </c>
      <c r="E130" t="str">
        <f>SUBSTITUTE(D130, "$", "  ")</f>
        <v xml:space="preserve">  102K-  178K </v>
      </c>
      <c r="F130" t="str">
        <f>SUBSTITUTE(E130, "K", " ")</f>
        <v xml:space="preserve">  102 -  178  </v>
      </c>
      <c r="G130" s="24">
        <v>102</v>
      </c>
      <c r="H130" s="19">
        <v>178</v>
      </c>
      <c r="J130">
        <f>(G130+H130)/2</f>
        <v>140</v>
      </c>
      <c r="Q130"/>
    </row>
    <row r="131" spans="1:17" x14ac:dyDescent="0.2">
      <c r="A131" s="3" t="s">
        <v>1746</v>
      </c>
      <c r="B131" t="s">
        <v>2798</v>
      </c>
      <c r="C131" t="s">
        <v>2411</v>
      </c>
      <c r="D131" t="s">
        <v>2798</v>
      </c>
      <c r="E131" t="str">
        <f>SUBSTITUTE(D131, "$", "  ")</f>
        <v xml:space="preserve">  102K-  178K </v>
      </c>
      <c r="F131" t="str">
        <f>SUBSTITUTE(E131, "K", " ")</f>
        <v xml:space="preserve">  102 -  178  </v>
      </c>
      <c r="G131" s="24">
        <v>102</v>
      </c>
      <c r="H131" s="19">
        <v>178</v>
      </c>
      <c r="J131">
        <f>(G131+H131)/2</f>
        <v>140</v>
      </c>
      <c r="Q131"/>
    </row>
    <row r="132" spans="1:17" x14ac:dyDescent="0.2">
      <c r="A132" s="3" t="s">
        <v>186</v>
      </c>
      <c r="B132" t="s">
        <v>2786</v>
      </c>
      <c r="C132" t="s">
        <v>2411</v>
      </c>
      <c r="D132" t="s">
        <v>2786</v>
      </c>
      <c r="E132" t="str">
        <f>SUBSTITUTE(D132, "$", "  ")</f>
        <v xml:space="preserve">  109K-  177K </v>
      </c>
      <c r="F132" t="str">
        <f>SUBSTITUTE(E132, "K", " ")</f>
        <v xml:space="preserve">  109 -  177  </v>
      </c>
      <c r="G132" s="24">
        <v>109</v>
      </c>
      <c r="H132" s="19">
        <v>177</v>
      </c>
      <c r="J132">
        <f>(G132+H132)/2</f>
        <v>143</v>
      </c>
      <c r="Q132"/>
    </row>
    <row r="133" spans="1:17" x14ac:dyDescent="0.2">
      <c r="A133" s="3" t="s">
        <v>186</v>
      </c>
      <c r="B133" t="s">
        <v>2786</v>
      </c>
      <c r="C133" t="s">
        <v>2411</v>
      </c>
      <c r="D133" t="s">
        <v>2786</v>
      </c>
      <c r="E133" t="str">
        <f>SUBSTITUTE(D133, "$", "  ")</f>
        <v xml:space="preserve">  109K-  177K </v>
      </c>
      <c r="F133" t="str">
        <f>SUBSTITUTE(E133, "K", " ")</f>
        <v xml:space="preserve">  109 -  177  </v>
      </c>
      <c r="G133" s="24">
        <v>109</v>
      </c>
      <c r="H133" s="19">
        <v>177</v>
      </c>
      <c r="J133">
        <f>(G133+H133)/2</f>
        <v>143</v>
      </c>
      <c r="Q133"/>
    </row>
    <row r="134" spans="1:17" x14ac:dyDescent="0.2">
      <c r="A134" s="3" t="s">
        <v>1318</v>
      </c>
      <c r="B134" t="s">
        <v>2787</v>
      </c>
      <c r="C134" t="s">
        <v>2411</v>
      </c>
      <c r="D134" t="s">
        <v>2787</v>
      </c>
      <c r="E134" t="str">
        <f>SUBSTITUTE(D134, "$", "  ")</f>
        <v xml:space="preserve">  108K-  176K </v>
      </c>
      <c r="F134" t="str">
        <f>SUBSTITUTE(E134, "K", " ")</f>
        <v xml:space="preserve">  108 -  176  </v>
      </c>
      <c r="G134" s="24">
        <v>108</v>
      </c>
      <c r="H134" s="19">
        <v>176</v>
      </c>
      <c r="J134">
        <f>(G134+H134)/2</f>
        <v>142</v>
      </c>
      <c r="Q134"/>
    </row>
    <row r="135" spans="1:17" x14ac:dyDescent="0.2">
      <c r="A135" s="3" t="s">
        <v>352</v>
      </c>
      <c r="B135" t="s">
        <v>2779</v>
      </c>
      <c r="C135" t="s">
        <v>2411</v>
      </c>
      <c r="D135" t="s">
        <v>2779</v>
      </c>
      <c r="E135" t="str">
        <f>SUBSTITUTE(D135, "$", "  ")</f>
        <v xml:space="preserve">  111K-  176K </v>
      </c>
      <c r="F135" t="str">
        <f>SUBSTITUTE(E135, "K", " ")</f>
        <v xml:space="preserve">  111 -  176  </v>
      </c>
      <c r="G135" s="24">
        <v>111</v>
      </c>
      <c r="H135" s="19">
        <v>176</v>
      </c>
      <c r="J135">
        <f>(G135+H135)/2</f>
        <v>143.5</v>
      </c>
      <c r="Q135"/>
    </row>
    <row r="136" spans="1:17" x14ac:dyDescent="0.2">
      <c r="A136" s="3" t="s">
        <v>352</v>
      </c>
      <c r="B136" t="s">
        <v>2779</v>
      </c>
      <c r="C136" t="s">
        <v>2411</v>
      </c>
      <c r="D136" t="s">
        <v>2779</v>
      </c>
      <c r="E136" t="str">
        <f>SUBSTITUTE(D136, "$", "  ")</f>
        <v xml:space="preserve">  111K-  176K </v>
      </c>
      <c r="F136" t="str">
        <f>SUBSTITUTE(E136, "K", " ")</f>
        <v xml:space="preserve">  111 -  176  </v>
      </c>
      <c r="G136" s="24">
        <v>111</v>
      </c>
      <c r="H136" s="19">
        <v>176</v>
      </c>
      <c r="J136">
        <f>(G136+H136)/2</f>
        <v>143.5</v>
      </c>
      <c r="Q136"/>
    </row>
    <row r="137" spans="1:17" x14ac:dyDescent="0.2">
      <c r="A137" s="3" t="s">
        <v>352</v>
      </c>
      <c r="B137" t="s">
        <v>2779</v>
      </c>
      <c r="C137" t="s">
        <v>2411</v>
      </c>
      <c r="D137" t="s">
        <v>2779</v>
      </c>
      <c r="E137" t="str">
        <f>SUBSTITUTE(D137, "$", "  ")</f>
        <v xml:space="preserve">  111K-  176K </v>
      </c>
      <c r="F137" t="str">
        <f>SUBSTITUTE(E137, "K", " ")</f>
        <v xml:space="preserve">  111 -  176  </v>
      </c>
      <c r="G137" s="24">
        <v>111</v>
      </c>
      <c r="H137" s="19">
        <v>176</v>
      </c>
      <c r="J137">
        <f>(G137+H137)/2</f>
        <v>143.5</v>
      </c>
      <c r="Q137"/>
    </row>
    <row r="138" spans="1:17" x14ac:dyDescent="0.2">
      <c r="A138" s="3" t="s">
        <v>147</v>
      </c>
      <c r="B138" t="s">
        <v>2781</v>
      </c>
      <c r="C138" t="s">
        <v>2411</v>
      </c>
      <c r="D138" t="s">
        <v>2781</v>
      </c>
      <c r="E138" t="str">
        <f>SUBSTITUTE(D138, "$", "  ")</f>
        <v xml:space="preserve">  110K-  175K </v>
      </c>
      <c r="F138" t="str">
        <f>SUBSTITUTE(E138, "K", " ")</f>
        <v xml:space="preserve">  110 -  175  </v>
      </c>
      <c r="G138" s="24">
        <v>110</v>
      </c>
      <c r="H138" s="19">
        <v>175</v>
      </c>
      <c r="J138">
        <f>(G138+H138)/2</f>
        <v>142.5</v>
      </c>
      <c r="Q138"/>
    </row>
    <row r="139" spans="1:17" x14ac:dyDescent="0.2">
      <c r="A139" s="3" t="s">
        <v>147</v>
      </c>
      <c r="B139" t="s">
        <v>2781</v>
      </c>
      <c r="C139" t="s">
        <v>2411</v>
      </c>
      <c r="D139" t="s">
        <v>2781</v>
      </c>
      <c r="E139" t="str">
        <f>SUBSTITUTE(D139, "$", "  ")</f>
        <v xml:space="preserve">  110K-  175K </v>
      </c>
      <c r="F139" t="str">
        <f>SUBSTITUTE(E139, "K", " ")</f>
        <v xml:space="preserve">  110 -  175  </v>
      </c>
      <c r="G139" s="24">
        <v>110</v>
      </c>
      <c r="H139" s="19">
        <v>175</v>
      </c>
      <c r="J139">
        <f>(G139+H139)/2</f>
        <v>142.5</v>
      </c>
      <c r="Q139"/>
    </row>
    <row r="140" spans="1:17" x14ac:dyDescent="0.2">
      <c r="A140" s="3" t="s">
        <v>147</v>
      </c>
      <c r="B140" t="s">
        <v>2781</v>
      </c>
      <c r="C140" t="s">
        <v>2411</v>
      </c>
      <c r="D140" t="s">
        <v>2781</v>
      </c>
      <c r="E140" t="str">
        <f>SUBSTITUTE(D140, "$", "  ")</f>
        <v xml:space="preserve">  110K-  175K </v>
      </c>
      <c r="F140" t="str">
        <f>SUBSTITUTE(E140, "K", " ")</f>
        <v xml:space="preserve">  110 -  175  </v>
      </c>
      <c r="G140" s="24">
        <v>110</v>
      </c>
      <c r="H140" s="19">
        <v>175</v>
      </c>
      <c r="J140">
        <f>(G140+H140)/2</f>
        <v>142.5</v>
      </c>
      <c r="Q140"/>
    </row>
    <row r="141" spans="1:17" x14ac:dyDescent="0.2">
      <c r="A141" s="3" t="s">
        <v>147</v>
      </c>
      <c r="B141" t="s">
        <v>2781</v>
      </c>
      <c r="C141" t="s">
        <v>2411</v>
      </c>
      <c r="D141" t="s">
        <v>2781</v>
      </c>
      <c r="E141" t="str">
        <f>SUBSTITUTE(D141, "$", "  ")</f>
        <v xml:space="preserve">  110K-  175K </v>
      </c>
      <c r="F141" t="str">
        <f>SUBSTITUTE(E141, "K", " ")</f>
        <v xml:space="preserve">  110 -  175  </v>
      </c>
      <c r="G141" s="24">
        <v>110</v>
      </c>
      <c r="H141" s="19">
        <v>175</v>
      </c>
      <c r="J141">
        <f>(G141+H141)/2</f>
        <v>142.5</v>
      </c>
      <c r="Q141"/>
    </row>
    <row r="142" spans="1:17" x14ac:dyDescent="0.2">
      <c r="A142" s="3" t="s">
        <v>841</v>
      </c>
      <c r="B142" t="s">
        <v>2782</v>
      </c>
      <c r="C142" t="s">
        <v>2411</v>
      </c>
      <c r="D142" t="s">
        <v>2782</v>
      </c>
      <c r="E142" t="str">
        <f>SUBSTITUTE(D142, "$", "  ")</f>
        <v xml:space="preserve">  110K-  174K </v>
      </c>
      <c r="F142" t="str">
        <f>SUBSTITUTE(E142, "K", " ")</f>
        <v xml:space="preserve">  110 -  174  </v>
      </c>
      <c r="G142" s="24">
        <v>110</v>
      </c>
      <c r="H142" s="19">
        <v>174</v>
      </c>
      <c r="J142">
        <f>(G142+H142)/2</f>
        <v>142</v>
      </c>
      <c r="Q142"/>
    </row>
    <row r="143" spans="1:17" x14ac:dyDescent="0.2">
      <c r="A143" s="3" t="s">
        <v>841</v>
      </c>
      <c r="B143" t="s">
        <v>2782</v>
      </c>
      <c r="C143" t="s">
        <v>2411</v>
      </c>
      <c r="D143" t="s">
        <v>2782</v>
      </c>
      <c r="E143" t="str">
        <f>SUBSTITUTE(D143, "$", "  ")</f>
        <v xml:space="preserve">  110K-  174K </v>
      </c>
      <c r="F143" t="str">
        <f>SUBSTITUTE(E143, "K", " ")</f>
        <v xml:space="preserve">  110 -  174  </v>
      </c>
      <c r="G143" s="24">
        <v>110</v>
      </c>
      <c r="H143" s="19">
        <v>174</v>
      </c>
      <c r="J143">
        <f>(G143+H143)/2</f>
        <v>142</v>
      </c>
      <c r="Q143"/>
    </row>
    <row r="144" spans="1:17" x14ac:dyDescent="0.2">
      <c r="A144" s="3" t="s">
        <v>669</v>
      </c>
      <c r="B144" t="s">
        <v>2784</v>
      </c>
      <c r="C144" t="s">
        <v>2411</v>
      </c>
      <c r="D144" t="s">
        <v>2784</v>
      </c>
      <c r="E144" t="str">
        <f>SUBSTITUTE(D144, "$", "  ")</f>
        <v xml:space="preserve">  95K-  173K </v>
      </c>
      <c r="F144" t="str">
        <f>SUBSTITUTE(E144, "K", " ")</f>
        <v xml:space="preserve">  95 -  173  </v>
      </c>
      <c r="G144" s="24">
        <v>95</v>
      </c>
      <c r="H144" s="19">
        <v>173</v>
      </c>
      <c r="J144">
        <f>(G144+H144)/2</f>
        <v>134</v>
      </c>
      <c r="Q144"/>
    </row>
    <row r="145" spans="1:17" x14ac:dyDescent="0.2">
      <c r="A145" s="3" t="s">
        <v>1819</v>
      </c>
      <c r="B145" t="s">
        <v>2806</v>
      </c>
      <c r="C145" t="s">
        <v>2411</v>
      </c>
      <c r="D145" t="s">
        <v>2806</v>
      </c>
      <c r="E145" t="str">
        <f>SUBSTITUTE(D145, "$", "  ")</f>
        <v xml:space="preserve">  100K-  173K </v>
      </c>
      <c r="F145" t="str">
        <f>SUBSTITUTE(E145, "K", " ")</f>
        <v xml:space="preserve">  100 -  173  </v>
      </c>
      <c r="G145" s="24">
        <v>100</v>
      </c>
      <c r="H145" s="19">
        <v>173</v>
      </c>
      <c r="J145">
        <f>(G145+H145)/2</f>
        <v>136.5</v>
      </c>
      <c r="Q145"/>
    </row>
    <row r="146" spans="1:17" x14ac:dyDescent="0.2">
      <c r="A146" s="3" t="s">
        <v>1819</v>
      </c>
      <c r="B146" t="s">
        <v>2806</v>
      </c>
      <c r="C146" t="s">
        <v>2411</v>
      </c>
      <c r="D146" t="s">
        <v>2806</v>
      </c>
      <c r="E146" t="str">
        <f>SUBSTITUTE(D146, "$", "  ")</f>
        <v xml:space="preserve">  100K-  173K </v>
      </c>
      <c r="F146" t="str">
        <f>SUBSTITUTE(E146, "K", " ")</f>
        <v xml:space="preserve">  100 -  173  </v>
      </c>
      <c r="G146" s="24">
        <v>100</v>
      </c>
      <c r="H146" s="19">
        <v>173</v>
      </c>
      <c r="J146">
        <f>(G146+H146)/2</f>
        <v>136.5</v>
      </c>
      <c r="Q146"/>
    </row>
    <row r="147" spans="1:17" x14ac:dyDescent="0.2">
      <c r="A147" s="3" t="s">
        <v>1331</v>
      </c>
      <c r="B147" t="s">
        <v>2796</v>
      </c>
      <c r="C147" t="s">
        <v>2411</v>
      </c>
      <c r="D147" t="s">
        <v>2796</v>
      </c>
      <c r="E147" t="str">
        <f>SUBSTITUTE(D147, "$", "  ")</f>
        <v xml:space="preserve">  105K-  173K </v>
      </c>
      <c r="F147" t="str">
        <f>SUBSTITUTE(E147, "K", " ")</f>
        <v xml:space="preserve">  105 -  173  </v>
      </c>
      <c r="G147" s="24">
        <v>105</v>
      </c>
      <c r="H147" s="19">
        <v>173</v>
      </c>
      <c r="J147">
        <f>(G147+H147)/2</f>
        <v>139</v>
      </c>
      <c r="Q147"/>
    </row>
    <row r="148" spans="1:17" x14ac:dyDescent="0.2">
      <c r="A148" s="3" t="s">
        <v>1560</v>
      </c>
      <c r="B148" t="s">
        <v>2791</v>
      </c>
      <c r="C148" t="s">
        <v>2411</v>
      </c>
      <c r="D148" t="s">
        <v>2791</v>
      </c>
      <c r="E148" t="str">
        <f>SUBSTITUTE(D148, "$", "  ")</f>
        <v xml:space="preserve">  107K-  173K </v>
      </c>
      <c r="F148" t="str">
        <f>SUBSTITUTE(E148, "K", " ")</f>
        <v xml:space="preserve">  107 -  173  </v>
      </c>
      <c r="G148" s="24">
        <v>107</v>
      </c>
      <c r="H148" s="19">
        <v>173</v>
      </c>
      <c r="J148">
        <f>(G148+H148)/2</f>
        <v>140</v>
      </c>
      <c r="Q148"/>
    </row>
    <row r="149" spans="1:17" x14ac:dyDescent="0.2">
      <c r="A149" s="3" t="s">
        <v>1560</v>
      </c>
      <c r="B149" t="s">
        <v>2791</v>
      </c>
      <c r="C149" t="s">
        <v>2411</v>
      </c>
      <c r="D149" t="s">
        <v>2791</v>
      </c>
      <c r="E149" t="str">
        <f>SUBSTITUTE(D149, "$", "  ")</f>
        <v xml:space="preserve">  107K-  173K </v>
      </c>
      <c r="F149" t="str">
        <f>SUBSTITUTE(E149, "K", " ")</f>
        <v xml:space="preserve">  107 -  173  </v>
      </c>
      <c r="G149" s="24">
        <v>107</v>
      </c>
      <c r="H149" s="19">
        <v>173</v>
      </c>
      <c r="J149">
        <f>(G149+H149)/2</f>
        <v>140</v>
      </c>
      <c r="Q149"/>
    </row>
    <row r="150" spans="1:17" x14ac:dyDescent="0.2">
      <c r="A150" s="3" t="s">
        <v>1560</v>
      </c>
      <c r="B150" t="s">
        <v>2791</v>
      </c>
      <c r="C150" t="s">
        <v>2411</v>
      </c>
      <c r="D150" t="s">
        <v>2791</v>
      </c>
      <c r="E150" t="str">
        <f>SUBSTITUTE(D150, "$", "  ")</f>
        <v xml:space="preserve">  107K-  173K </v>
      </c>
      <c r="F150" t="str">
        <f>SUBSTITUTE(E150, "K", " ")</f>
        <v xml:space="preserve">  107 -  173  </v>
      </c>
      <c r="G150" s="24">
        <v>107</v>
      </c>
      <c r="H150" s="19">
        <v>173</v>
      </c>
      <c r="J150">
        <f>(G150+H150)/2</f>
        <v>140</v>
      </c>
      <c r="Q150"/>
    </row>
    <row r="151" spans="1:17" x14ac:dyDescent="0.2">
      <c r="A151" s="3" t="s">
        <v>1560</v>
      </c>
      <c r="B151" t="s">
        <v>2791</v>
      </c>
      <c r="C151" t="s">
        <v>2411</v>
      </c>
      <c r="D151" t="s">
        <v>2791</v>
      </c>
      <c r="E151" t="str">
        <f>SUBSTITUTE(D151, "$", "  ")</f>
        <v xml:space="preserve">  107K-  173K </v>
      </c>
      <c r="F151" t="str">
        <f>SUBSTITUTE(E151, "K", " ")</f>
        <v xml:space="preserve">  107 -  173  </v>
      </c>
      <c r="G151" s="24">
        <v>107</v>
      </c>
      <c r="H151" s="19">
        <v>173</v>
      </c>
      <c r="J151">
        <f>(G151+H151)/2</f>
        <v>140</v>
      </c>
      <c r="Q151"/>
    </row>
    <row r="152" spans="1:17" x14ac:dyDescent="0.2">
      <c r="A152" s="3" t="s">
        <v>1560</v>
      </c>
      <c r="B152" t="s">
        <v>2791</v>
      </c>
      <c r="C152" t="s">
        <v>2411</v>
      </c>
      <c r="D152" t="s">
        <v>2791</v>
      </c>
      <c r="E152" t="str">
        <f>SUBSTITUTE(D152, "$", "  ")</f>
        <v xml:space="preserve">  107K-  173K </v>
      </c>
      <c r="F152" t="str">
        <f>SUBSTITUTE(E152, "K", " ")</f>
        <v xml:space="preserve">  107 -  173  </v>
      </c>
      <c r="G152" s="24">
        <v>107</v>
      </c>
      <c r="H152" s="19">
        <v>173</v>
      </c>
      <c r="J152">
        <f>(G152+H152)/2</f>
        <v>140</v>
      </c>
      <c r="Q152"/>
    </row>
    <row r="153" spans="1:17" x14ac:dyDescent="0.2">
      <c r="A153" s="3" t="s">
        <v>991</v>
      </c>
      <c r="B153" t="s">
        <v>2788</v>
      </c>
      <c r="C153" t="s">
        <v>2411</v>
      </c>
      <c r="D153" t="s">
        <v>2788</v>
      </c>
      <c r="E153" t="str">
        <f>SUBSTITUTE(D153, "$", "  ")</f>
        <v xml:space="preserve">  108K-  173K </v>
      </c>
      <c r="F153" t="str">
        <f>SUBSTITUTE(E153, "K", " ")</f>
        <v xml:space="preserve">  108 -  173  </v>
      </c>
      <c r="G153" s="24">
        <v>108</v>
      </c>
      <c r="H153" s="19">
        <v>173</v>
      </c>
      <c r="J153">
        <f>(G153+H153)/2</f>
        <v>140.5</v>
      </c>
      <c r="Q153"/>
    </row>
    <row r="154" spans="1:17" x14ac:dyDescent="0.2">
      <c r="A154" s="3" t="s">
        <v>991</v>
      </c>
      <c r="B154" t="s">
        <v>2788</v>
      </c>
      <c r="C154" t="s">
        <v>2411</v>
      </c>
      <c r="D154" t="s">
        <v>2788</v>
      </c>
      <c r="E154" t="str">
        <f>SUBSTITUTE(D154, "$", "  ")</f>
        <v xml:space="preserve">  108K-  173K </v>
      </c>
      <c r="F154" t="str">
        <f>SUBSTITUTE(E154, "K", " ")</f>
        <v xml:space="preserve">  108 -  173  </v>
      </c>
      <c r="G154" s="24">
        <v>108</v>
      </c>
      <c r="H154" s="19">
        <v>173</v>
      </c>
      <c r="J154">
        <f>(G154+H154)/2</f>
        <v>140.5</v>
      </c>
      <c r="Q154"/>
    </row>
    <row r="155" spans="1:17" x14ac:dyDescent="0.2">
      <c r="A155" s="3" t="s">
        <v>991</v>
      </c>
      <c r="B155" t="s">
        <v>2788</v>
      </c>
      <c r="C155" t="s">
        <v>2411</v>
      </c>
      <c r="D155" t="s">
        <v>2788</v>
      </c>
      <c r="E155" t="str">
        <f>SUBSTITUTE(D155, "$", "  ")</f>
        <v xml:space="preserve">  108K-  173K </v>
      </c>
      <c r="F155" t="str">
        <f>SUBSTITUTE(E155, "K", " ")</f>
        <v xml:space="preserve">  108 -  173  </v>
      </c>
      <c r="G155" s="24">
        <v>108</v>
      </c>
      <c r="H155" s="19">
        <v>173</v>
      </c>
      <c r="J155">
        <f>(G155+H155)/2</f>
        <v>140.5</v>
      </c>
      <c r="Q155"/>
    </row>
    <row r="156" spans="1:17" x14ac:dyDescent="0.2">
      <c r="A156" s="3" t="s">
        <v>1521</v>
      </c>
      <c r="B156" t="s">
        <v>2799</v>
      </c>
      <c r="C156" t="s">
        <v>2411</v>
      </c>
      <c r="D156" t="s">
        <v>2799</v>
      </c>
      <c r="E156" t="str">
        <f>SUBSTITUTE(D156, "$", "  ")</f>
        <v xml:space="preserve">  102K-  172K </v>
      </c>
      <c r="F156" t="str">
        <f>SUBSTITUTE(E156, "K", " ")</f>
        <v xml:space="preserve">  102 -  172  </v>
      </c>
      <c r="G156" s="24">
        <v>102</v>
      </c>
      <c r="H156" s="19">
        <v>172</v>
      </c>
      <c r="J156">
        <f>(G156+H156)/2</f>
        <v>137</v>
      </c>
      <c r="Q156"/>
    </row>
    <row r="157" spans="1:17" x14ac:dyDescent="0.2">
      <c r="A157" s="3" t="s">
        <v>1521</v>
      </c>
      <c r="B157" t="s">
        <v>2799</v>
      </c>
      <c r="C157" t="s">
        <v>2411</v>
      </c>
      <c r="D157" t="s">
        <v>2799</v>
      </c>
      <c r="E157" t="str">
        <f>SUBSTITUTE(D157, "$", "  ")</f>
        <v xml:space="preserve">  102K-  172K </v>
      </c>
      <c r="F157" t="str">
        <f>SUBSTITUTE(E157, "K", " ")</f>
        <v xml:space="preserve">  102 -  172  </v>
      </c>
      <c r="G157" s="24">
        <v>102</v>
      </c>
      <c r="H157" s="19">
        <v>172</v>
      </c>
      <c r="J157">
        <f>(G157+H157)/2</f>
        <v>137</v>
      </c>
      <c r="Q157"/>
    </row>
    <row r="158" spans="1:17" x14ac:dyDescent="0.2">
      <c r="A158" s="3" t="s">
        <v>1521</v>
      </c>
      <c r="B158" t="s">
        <v>2799</v>
      </c>
      <c r="C158" t="s">
        <v>2411</v>
      </c>
      <c r="D158" t="s">
        <v>2799</v>
      </c>
      <c r="E158" t="str">
        <f>SUBSTITUTE(D158, "$", "  ")</f>
        <v xml:space="preserve">  102K-  172K </v>
      </c>
      <c r="F158" t="str">
        <f>SUBSTITUTE(E158, "K", " ")</f>
        <v xml:space="preserve">  102 -  172  </v>
      </c>
      <c r="G158" s="24">
        <v>102</v>
      </c>
      <c r="H158" s="19">
        <v>172</v>
      </c>
      <c r="J158">
        <f>(G158+H158)/2</f>
        <v>137</v>
      </c>
      <c r="Q158"/>
    </row>
    <row r="159" spans="1:17" x14ac:dyDescent="0.2">
      <c r="A159" s="3" t="s">
        <v>107</v>
      </c>
      <c r="B159" t="s">
        <v>2793</v>
      </c>
      <c r="C159" t="s">
        <v>2411</v>
      </c>
      <c r="D159" t="s">
        <v>2793</v>
      </c>
      <c r="E159" t="str">
        <f>SUBSTITUTE(D159, "$", "  ")</f>
        <v xml:space="preserve">  106K-  172K </v>
      </c>
      <c r="F159" t="str">
        <f>SUBSTITUTE(E159, "K", " ")</f>
        <v xml:space="preserve">  106 -  172  </v>
      </c>
      <c r="G159" s="24">
        <v>106</v>
      </c>
      <c r="H159" s="19">
        <v>172</v>
      </c>
      <c r="J159">
        <f>(G159+H159)/2</f>
        <v>139</v>
      </c>
      <c r="Q159"/>
    </row>
    <row r="160" spans="1:17" x14ac:dyDescent="0.2">
      <c r="A160" s="3" t="s">
        <v>107</v>
      </c>
      <c r="B160" t="s">
        <v>2793</v>
      </c>
      <c r="C160" t="s">
        <v>2411</v>
      </c>
      <c r="D160" t="s">
        <v>2793</v>
      </c>
      <c r="E160" t="str">
        <f>SUBSTITUTE(D160, "$", "  ")</f>
        <v xml:space="preserve">  106K-  172K </v>
      </c>
      <c r="F160" t="str">
        <f>SUBSTITUTE(E160, "K", " ")</f>
        <v xml:space="preserve">  106 -  172  </v>
      </c>
      <c r="G160" s="24">
        <v>106</v>
      </c>
      <c r="H160" s="19">
        <v>172</v>
      </c>
      <c r="J160">
        <f>(G160+H160)/2</f>
        <v>139</v>
      </c>
      <c r="Q160"/>
    </row>
    <row r="161" spans="1:17" x14ac:dyDescent="0.2">
      <c r="A161" s="3" t="s">
        <v>370</v>
      </c>
      <c r="B161" t="s">
        <v>2792</v>
      </c>
      <c r="C161" t="s">
        <v>2411</v>
      </c>
      <c r="D161" t="s">
        <v>2792</v>
      </c>
      <c r="E161" t="str">
        <f>SUBSTITUTE(D161, "$", "  ")</f>
        <v xml:space="preserve">  107K-  172K </v>
      </c>
      <c r="F161" t="str">
        <f>SUBSTITUTE(E161, "K", " ")</f>
        <v xml:space="preserve">  107 -  172  </v>
      </c>
      <c r="G161" s="24">
        <v>107</v>
      </c>
      <c r="H161" s="19">
        <v>172</v>
      </c>
      <c r="J161">
        <f>(G161+H161)/2</f>
        <v>139.5</v>
      </c>
      <c r="Q161"/>
    </row>
    <row r="162" spans="1:17" x14ac:dyDescent="0.2">
      <c r="A162" s="3" t="s">
        <v>370</v>
      </c>
      <c r="B162" t="s">
        <v>2792</v>
      </c>
      <c r="C162" t="s">
        <v>2411</v>
      </c>
      <c r="D162" t="s">
        <v>2792</v>
      </c>
      <c r="E162" t="str">
        <f>SUBSTITUTE(D162, "$", "  ")</f>
        <v xml:space="preserve">  107K-  172K </v>
      </c>
      <c r="F162" t="str">
        <f>SUBSTITUTE(E162, "K", " ")</f>
        <v xml:space="preserve">  107 -  172  </v>
      </c>
      <c r="G162" s="24">
        <v>107</v>
      </c>
      <c r="H162" s="19">
        <v>172</v>
      </c>
      <c r="J162">
        <f>(G162+H162)/2</f>
        <v>139.5</v>
      </c>
      <c r="Q162"/>
    </row>
    <row r="163" spans="1:17" x14ac:dyDescent="0.2">
      <c r="A163" s="3" t="s">
        <v>1527</v>
      </c>
      <c r="B163" t="s">
        <v>2789</v>
      </c>
      <c r="C163" t="s">
        <v>2411</v>
      </c>
      <c r="D163" t="s">
        <v>2789</v>
      </c>
      <c r="E163" t="str">
        <f>SUBSTITUTE(D163, "$", "  ")</f>
        <v xml:space="preserve">  108K-  171K </v>
      </c>
      <c r="F163" t="str">
        <f>SUBSTITUTE(E163, "K", " ")</f>
        <v xml:space="preserve">  108 -  171  </v>
      </c>
      <c r="G163" s="24">
        <v>108</v>
      </c>
      <c r="H163" s="19">
        <v>171</v>
      </c>
      <c r="J163">
        <f>(G163+H163)/2</f>
        <v>139.5</v>
      </c>
      <c r="Q163"/>
    </row>
    <row r="164" spans="1:17" x14ac:dyDescent="0.2">
      <c r="A164" s="3" t="s">
        <v>1527</v>
      </c>
      <c r="B164" t="s">
        <v>2789</v>
      </c>
      <c r="C164" t="s">
        <v>2411</v>
      </c>
      <c r="D164" t="s">
        <v>2789</v>
      </c>
      <c r="E164" t="str">
        <f>SUBSTITUTE(D164, "$", "  ")</f>
        <v xml:space="preserve">  108K-  171K </v>
      </c>
      <c r="F164" t="str">
        <f>SUBSTITUTE(E164, "K", " ")</f>
        <v xml:space="preserve">  108 -  171  </v>
      </c>
      <c r="G164" s="24">
        <v>108</v>
      </c>
      <c r="H164" s="19">
        <v>171</v>
      </c>
      <c r="J164">
        <f>(G164+H164)/2</f>
        <v>139.5</v>
      </c>
      <c r="Q164"/>
    </row>
    <row r="165" spans="1:17" x14ac:dyDescent="0.2">
      <c r="A165" s="3" t="s">
        <v>1527</v>
      </c>
      <c r="B165" t="s">
        <v>2789</v>
      </c>
      <c r="C165" t="s">
        <v>2411</v>
      </c>
      <c r="D165" t="s">
        <v>2789</v>
      </c>
      <c r="E165" t="str">
        <f>SUBSTITUTE(D165, "$", "  ")</f>
        <v xml:space="preserve">  108K-  171K </v>
      </c>
      <c r="F165" t="str">
        <f>SUBSTITUTE(E165, "K", " ")</f>
        <v xml:space="preserve">  108 -  171  </v>
      </c>
      <c r="G165" s="24">
        <v>108</v>
      </c>
      <c r="H165" s="19">
        <v>171</v>
      </c>
      <c r="J165">
        <f>(G165+H165)/2</f>
        <v>139.5</v>
      </c>
      <c r="Q165"/>
    </row>
    <row r="166" spans="1:17" x14ac:dyDescent="0.2">
      <c r="A166" s="3" t="s">
        <v>1527</v>
      </c>
      <c r="B166" t="s">
        <v>2789</v>
      </c>
      <c r="C166" t="s">
        <v>2411</v>
      </c>
      <c r="D166" t="s">
        <v>2789</v>
      </c>
      <c r="E166" t="str">
        <f>SUBSTITUTE(D166, "$", "  ")</f>
        <v xml:space="preserve">  108K-  171K </v>
      </c>
      <c r="F166" t="str">
        <f>SUBSTITUTE(E166, "K", " ")</f>
        <v xml:space="preserve">  108 -  171  </v>
      </c>
      <c r="G166" s="24">
        <v>108</v>
      </c>
      <c r="H166" s="19">
        <v>171</v>
      </c>
      <c r="J166">
        <f>(G166+H166)/2</f>
        <v>139.5</v>
      </c>
      <c r="Q166"/>
    </row>
    <row r="167" spans="1:17" x14ac:dyDescent="0.2">
      <c r="A167" s="3" t="s">
        <v>787</v>
      </c>
      <c r="B167" t="s">
        <v>2459</v>
      </c>
      <c r="C167" t="s">
        <v>2411</v>
      </c>
      <c r="D167" t="s">
        <v>2459</v>
      </c>
      <c r="E167" t="str">
        <f>SUBSTITUTE(D167, "$", "  ")</f>
        <v xml:space="preserve">  81K-  167K </v>
      </c>
      <c r="F167" t="str">
        <f>SUBSTITUTE(E167, "K", " ")</f>
        <v xml:space="preserve">  81 -  167  </v>
      </c>
      <c r="G167" s="24">
        <v>81</v>
      </c>
      <c r="H167" s="19">
        <v>167</v>
      </c>
      <c r="J167">
        <f>(G167+H167)/2</f>
        <v>124</v>
      </c>
      <c r="Q167"/>
    </row>
    <row r="168" spans="1:17" x14ac:dyDescent="0.2">
      <c r="A168" s="3" t="s">
        <v>787</v>
      </c>
      <c r="B168" t="s">
        <v>2459</v>
      </c>
      <c r="C168" t="s">
        <v>2411</v>
      </c>
      <c r="D168" t="s">
        <v>2459</v>
      </c>
      <c r="E168" t="str">
        <f>SUBSTITUTE(D168, "$", "  ")</f>
        <v xml:space="preserve">  81K-  167K </v>
      </c>
      <c r="F168" t="str">
        <f>SUBSTITUTE(E168, "K", " ")</f>
        <v xml:space="preserve">  81 -  167  </v>
      </c>
      <c r="G168" s="24">
        <v>81</v>
      </c>
      <c r="H168" s="19">
        <v>167</v>
      </c>
      <c r="J168">
        <f>(G168+H168)/2</f>
        <v>124</v>
      </c>
      <c r="Q168"/>
    </row>
    <row r="169" spans="1:17" x14ac:dyDescent="0.2">
      <c r="A169" s="3" t="s">
        <v>787</v>
      </c>
      <c r="B169" t="s">
        <v>2459</v>
      </c>
      <c r="C169" t="s">
        <v>2411</v>
      </c>
      <c r="D169" t="s">
        <v>2459</v>
      </c>
      <c r="E169" t="str">
        <f>SUBSTITUTE(D169, "$", "  ")</f>
        <v xml:space="preserve">  81K-  167K </v>
      </c>
      <c r="F169" t="str">
        <f>SUBSTITUTE(E169, "K", " ")</f>
        <v xml:space="preserve">  81 -  167  </v>
      </c>
      <c r="G169" s="24">
        <v>81</v>
      </c>
      <c r="H169" s="19">
        <v>167</v>
      </c>
      <c r="J169">
        <f>(G169+H169)/2</f>
        <v>124</v>
      </c>
      <c r="Q169"/>
    </row>
    <row r="170" spans="1:17" x14ac:dyDescent="0.2">
      <c r="A170" s="3" t="s">
        <v>787</v>
      </c>
      <c r="B170" t="s">
        <v>2459</v>
      </c>
      <c r="C170" t="s">
        <v>2411</v>
      </c>
      <c r="D170" t="s">
        <v>2459</v>
      </c>
      <c r="E170" t="str">
        <f>SUBSTITUTE(D170, "$", "  ")</f>
        <v xml:space="preserve">  81K-  167K </v>
      </c>
      <c r="F170" t="str">
        <f>SUBSTITUTE(E170, "K", " ")</f>
        <v xml:space="preserve">  81 -  167  </v>
      </c>
      <c r="G170" s="24">
        <v>81</v>
      </c>
      <c r="H170" s="19">
        <v>167</v>
      </c>
      <c r="J170">
        <f>(G170+H170)/2</f>
        <v>124</v>
      </c>
      <c r="Q170"/>
    </row>
    <row r="171" spans="1:17" x14ac:dyDescent="0.2">
      <c r="A171" s="3" t="s">
        <v>787</v>
      </c>
      <c r="B171" t="s">
        <v>2459</v>
      </c>
      <c r="C171" t="s">
        <v>2411</v>
      </c>
      <c r="D171" t="s">
        <v>2459</v>
      </c>
      <c r="E171" t="str">
        <f>SUBSTITUTE(D171, "$", "  ")</f>
        <v xml:space="preserve">  81K-  167K </v>
      </c>
      <c r="F171" t="str">
        <f>SUBSTITUTE(E171, "K", " ")</f>
        <v xml:space="preserve">  81 -  167  </v>
      </c>
      <c r="G171" s="24">
        <v>81</v>
      </c>
      <c r="H171" s="19">
        <v>167</v>
      </c>
      <c r="J171">
        <f>(G171+H171)/2</f>
        <v>124</v>
      </c>
      <c r="Q171"/>
    </row>
    <row r="172" spans="1:17" x14ac:dyDescent="0.2">
      <c r="A172" s="3" t="s">
        <v>955</v>
      </c>
      <c r="B172" t="s">
        <v>2450</v>
      </c>
      <c r="C172" t="s">
        <v>2411</v>
      </c>
      <c r="D172" t="s">
        <v>2450</v>
      </c>
      <c r="E172" t="str">
        <f>SUBSTITUTE(D172, "$", "  ")</f>
        <v xml:space="preserve">  83K-  166K </v>
      </c>
      <c r="F172" t="str">
        <f>SUBSTITUTE(E172, "K", " ")</f>
        <v xml:space="preserve">  83 -  166  </v>
      </c>
      <c r="G172" s="24">
        <v>83</v>
      </c>
      <c r="H172" s="19">
        <v>166</v>
      </c>
      <c r="J172">
        <f>(G172+H172)/2</f>
        <v>124.5</v>
      </c>
      <c r="Q172"/>
    </row>
    <row r="173" spans="1:17" x14ac:dyDescent="0.2">
      <c r="A173" s="3" t="s">
        <v>955</v>
      </c>
      <c r="B173" t="s">
        <v>2450</v>
      </c>
      <c r="C173" t="s">
        <v>2411</v>
      </c>
      <c r="D173" t="s">
        <v>2450</v>
      </c>
      <c r="E173" t="str">
        <f>SUBSTITUTE(D173, "$", "  ")</f>
        <v xml:space="preserve">  83K-  166K </v>
      </c>
      <c r="F173" t="str">
        <f>SUBSTITUTE(E173, "K", " ")</f>
        <v xml:space="preserve">  83 -  166  </v>
      </c>
      <c r="G173" s="24">
        <v>83</v>
      </c>
      <c r="H173" s="19">
        <v>166</v>
      </c>
      <c r="J173">
        <f>(G173+H173)/2</f>
        <v>124.5</v>
      </c>
      <c r="Q173"/>
    </row>
    <row r="174" spans="1:17" x14ac:dyDescent="0.2">
      <c r="A174" s="3" t="s">
        <v>987</v>
      </c>
      <c r="B174" t="s">
        <v>2807</v>
      </c>
      <c r="C174" t="s">
        <v>2411</v>
      </c>
      <c r="D174" t="s">
        <v>2807</v>
      </c>
      <c r="E174" t="str">
        <f>SUBSTITUTE(D174, "$", "  ")</f>
        <v xml:space="preserve">  100K-  166K </v>
      </c>
      <c r="F174" t="str">
        <f>SUBSTITUTE(E174, "K", " ")</f>
        <v xml:space="preserve">  100 -  166  </v>
      </c>
      <c r="G174" s="24">
        <v>100</v>
      </c>
      <c r="H174" s="19">
        <v>166</v>
      </c>
      <c r="J174">
        <f>(G174+H174)/2</f>
        <v>133</v>
      </c>
      <c r="Q174"/>
    </row>
    <row r="175" spans="1:17" x14ac:dyDescent="0.2">
      <c r="A175" s="3" t="s">
        <v>987</v>
      </c>
      <c r="B175" t="s">
        <v>2807</v>
      </c>
      <c r="C175" t="s">
        <v>2411</v>
      </c>
      <c r="D175" t="s">
        <v>2807</v>
      </c>
      <c r="E175" t="str">
        <f>SUBSTITUTE(D175, "$", "  ")</f>
        <v xml:space="preserve">  100K-  166K </v>
      </c>
      <c r="F175" t="str">
        <f>SUBSTITUTE(E175, "K", " ")</f>
        <v xml:space="preserve">  100 -  166  </v>
      </c>
      <c r="G175" s="24">
        <v>100</v>
      </c>
      <c r="H175" s="19">
        <v>166</v>
      </c>
      <c r="J175">
        <f>(G175+H175)/2</f>
        <v>133</v>
      </c>
      <c r="Q175"/>
    </row>
    <row r="176" spans="1:17" x14ac:dyDescent="0.2">
      <c r="A176" s="3" t="s">
        <v>2073</v>
      </c>
      <c r="B176" t="s">
        <v>2800</v>
      </c>
      <c r="C176" t="s">
        <v>2411</v>
      </c>
      <c r="D176" t="s">
        <v>2800</v>
      </c>
      <c r="E176" t="str">
        <f>SUBSTITUTE(D176, "$", "  ")</f>
        <v xml:space="preserve">  102K-  165K </v>
      </c>
      <c r="F176" t="str">
        <f>SUBSTITUTE(E176, "K", " ")</f>
        <v xml:space="preserve">  102 -  165  </v>
      </c>
      <c r="G176" s="24">
        <v>102</v>
      </c>
      <c r="H176" s="19">
        <v>165</v>
      </c>
      <c r="J176">
        <f>(G176+H176)/2</f>
        <v>133.5</v>
      </c>
      <c r="Q176"/>
    </row>
    <row r="177" spans="1:17" x14ac:dyDescent="0.2">
      <c r="A177" s="3" t="s">
        <v>553</v>
      </c>
      <c r="B177" t="s">
        <v>2801</v>
      </c>
      <c r="C177" t="s">
        <v>2411</v>
      </c>
      <c r="D177" t="s">
        <v>2801</v>
      </c>
      <c r="E177" t="str">
        <f>SUBSTITUTE(D177, "$", "  ")</f>
        <v xml:space="preserve">  102K-  164K </v>
      </c>
      <c r="F177" t="str">
        <f>SUBSTITUTE(E177, "K", " ")</f>
        <v xml:space="preserve">  102 -  164  </v>
      </c>
      <c r="G177" s="24">
        <v>102</v>
      </c>
      <c r="H177" s="19">
        <v>164</v>
      </c>
      <c r="J177">
        <f>(G177+H177)/2</f>
        <v>133</v>
      </c>
      <c r="Q177"/>
    </row>
    <row r="178" spans="1:17" x14ac:dyDescent="0.2">
      <c r="A178" s="3" t="s">
        <v>626</v>
      </c>
      <c r="B178" t="s">
        <v>2802</v>
      </c>
      <c r="C178" t="s">
        <v>2411</v>
      </c>
      <c r="D178" t="s">
        <v>2802</v>
      </c>
      <c r="E178" t="str">
        <f>SUBSTITUTE(D178, "$", "  ")</f>
        <v xml:space="preserve">  102K-  163K </v>
      </c>
      <c r="F178" t="str">
        <f>SUBSTITUTE(E178, "K", " ")</f>
        <v xml:space="preserve">  102 -  163  </v>
      </c>
      <c r="G178" s="24">
        <v>102</v>
      </c>
      <c r="H178" s="19">
        <v>163</v>
      </c>
      <c r="J178">
        <f>(G178+H178)/2</f>
        <v>132.5</v>
      </c>
      <c r="Q178"/>
    </row>
    <row r="179" spans="1:17" x14ac:dyDescent="0.2">
      <c r="A179" s="3" t="s">
        <v>1350</v>
      </c>
      <c r="B179" t="s">
        <v>2430</v>
      </c>
      <c r="C179" t="s">
        <v>2411</v>
      </c>
      <c r="D179" t="s">
        <v>2430</v>
      </c>
      <c r="E179" t="str">
        <f>SUBSTITUTE(D179, "$", "  ")</f>
        <v xml:space="preserve">  88K-  162K </v>
      </c>
      <c r="F179" t="str">
        <f>SUBSTITUTE(E179, "K", " ")</f>
        <v xml:space="preserve">  88 -  162  </v>
      </c>
      <c r="G179" s="24">
        <v>88</v>
      </c>
      <c r="H179" s="19">
        <v>162</v>
      </c>
      <c r="J179">
        <f>(G179+H179)/2</f>
        <v>125</v>
      </c>
      <c r="Q179"/>
    </row>
    <row r="180" spans="1:17" x14ac:dyDescent="0.2">
      <c r="A180" s="3" t="s">
        <v>1863</v>
      </c>
      <c r="B180" t="s">
        <v>2410</v>
      </c>
      <c r="C180" t="s">
        <v>2411</v>
      </c>
      <c r="D180" t="s">
        <v>2410</v>
      </c>
      <c r="E180" t="str">
        <f>SUBSTITUTE(D180, "$", "  ")</f>
        <v xml:space="preserve">  94K-  162K </v>
      </c>
      <c r="F180" t="str">
        <f>SUBSTITUTE(E180, "K", " ")</f>
        <v xml:space="preserve">  94 -  162  </v>
      </c>
      <c r="G180" s="24">
        <v>94</v>
      </c>
      <c r="H180" s="19">
        <v>162</v>
      </c>
      <c r="J180">
        <f>(G180+H180)/2</f>
        <v>128</v>
      </c>
      <c r="Q180"/>
    </row>
    <row r="181" spans="1:17" x14ac:dyDescent="0.2">
      <c r="A181" s="3" t="s">
        <v>2229</v>
      </c>
      <c r="B181" t="s">
        <v>2460</v>
      </c>
      <c r="C181" t="s">
        <v>2411</v>
      </c>
      <c r="D181" t="s">
        <v>2460</v>
      </c>
      <c r="E181" t="str">
        <f>SUBSTITUTE(D181, "$", "  ")</f>
        <v xml:space="preserve">  81K-  161K </v>
      </c>
      <c r="F181" t="str">
        <f>SUBSTITUTE(E181, "K", " ")</f>
        <v xml:space="preserve">  81 -  161  </v>
      </c>
      <c r="G181" s="24">
        <v>81</v>
      </c>
      <c r="H181" s="19">
        <v>161</v>
      </c>
      <c r="J181">
        <f>(G181+H181)/2</f>
        <v>121</v>
      </c>
      <c r="Q181"/>
    </row>
    <row r="182" spans="1:17" x14ac:dyDescent="0.2">
      <c r="A182" s="3" t="s">
        <v>1310</v>
      </c>
      <c r="B182" t="s">
        <v>2785</v>
      </c>
      <c r="C182" t="s">
        <v>2411</v>
      </c>
      <c r="D182" t="s">
        <v>2785</v>
      </c>
      <c r="E182" t="str">
        <f>SUBSTITUTE(D182, "$", "  ")</f>
        <v xml:space="preserve">  95K-  161K </v>
      </c>
      <c r="F182" t="str">
        <f>SUBSTITUTE(E182, "K", " ")</f>
        <v xml:space="preserve">  95 -  161  </v>
      </c>
      <c r="G182" s="24">
        <v>95</v>
      </c>
      <c r="H182" s="19">
        <v>161</v>
      </c>
      <c r="J182">
        <f>(G182+H182)/2</f>
        <v>128</v>
      </c>
      <c r="Q182"/>
    </row>
    <row r="183" spans="1:17" x14ac:dyDescent="0.2">
      <c r="A183" s="3" t="s">
        <v>406</v>
      </c>
      <c r="B183" t="s">
        <v>2759</v>
      </c>
      <c r="C183" t="s">
        <v>2411</v>
      </c>
      <c r="D183" t="s">
        <v>2759</v>
      </c>
      <c r="E183" t="str">
        <f>SUBSTITUTE(D183, "$", "  ")</f>
        <v xml:space="preserve">  96K-  161K </v>
      </c>
      <c r="F183" t="str">
        <f>SUBSTITUTE(E183, "K", " ")</f>
        <v xml:space="preserve">  96 -  161  </v>
      </c>
      <c r="G183" s="24">
        <v>96</v>
      </c>
      <c r="H183" s="19">
        <v>161</v>
      </c>
      <c r="J183">
        <f>(G183+H183)/2</f>
        <v>128.5</v>
      </c>
      <c r="Q183"/>
    </row>
    <row r="184" spans="1:17" x14ac:dyDescent="0.2">
      <c r="A184" s="3" t="s">
        <v>406</v>
      </c>
      <c r="B184" t="s">
        <v>2759</v>
      </c>
      <c r="C184" t="s">
        <v>2411</v>
      </c>
      <c r="D184" t="s">
        <v>2759</v>
      </c>
      <c r="E184" t="str">
        <f>SUBSTITUTE(D184, "$", "  ")</f>
        <v xml:space="preserve">  96K-  161K </v>
      </c>
      <c r="F184" t="str">
        <f>SUBSTITUTE(E184, "K", " ")</f>
        <v xml:space="preserve">  96 -  161  </v>
      </c>
      <c r="G184" s="24">
        <v>96</v>
      </c>
      <c r="H184" s="19">
        <v>161</v>
      </c>
      <c r="J184">
        <f>(G184+H184)/2</f>
        <v>128.5</v>
      </c>
      <c r="Q184"/>
    </row>
    <row r="185" spans="1:17" x14ac:dyDescent="0.2">
      <c r="A185" s="3" t="s">
        <v>2119</v>
      </c>
      <c r="B185" t="s">
        <v>2810</v>
      </c>
      <c r="C185" t="s">
        <v>2411</v>
      </c>
      <c r="D185" t="s">
        <v>2810</v>
      </c>
      <c r="E185" t="str">
        <f>SUBSTITUTE(D185, "$", "  ")</f>
        <v xml:space="preserve">  95K-  160K </v>
      </c>
      <c r="F185" t="str">
        <f>SUBSTITUTE(E185, "K", " ")</f>
        <v xml:space="preserve">  95 -  160  </v>
      </c>
      <c r="G185" s="24">
        <v>95</v>
      </c>
      <c r="H185" s="19">
        <v>160</v>
      </c>
      <c r="J185">
        <f>(G185+H185)/2</f>
        <v>127.5</v>
      </c>
      <c r="Q185"/>
    </row>
    <row r="186" spans="1:17" x14ac:dyDescent="0.2">
      <c r="A186" s="3" t="s">
        <v>2119</v>
      </c>
      <c r="B186" t="s">
        <v>2810</v>
      </c>
      <c r="C186" t="s">
        <v>2411</v>
      </c>
      <c r="D186" t="s">
        <v>2810</v>
      </c>
      <c r="E186" t="str">
        <f>SUBSTITUTE(D186, "$", "  ")</f>
        <v xml:space="preserve">  95K-  160K </v>
      </c>
      <c r="F186" t="str">
        <f>SUBSTITUTE(E186, "K", " ")</f>
        <v xml:space="preserve">  95 -  160  </v>
      </c>
      <c r="G186" s="24">
        <v>95</v>
      </c>
      <c r="H186" s="19">
        <v>160</v>
      </c>
      <c r="J186">
        <f>(G186+H186)/2</f>
        <v>127.5</v>
      </c>
      <c r="Q186"/>
    </row>
    <row r="187" spans="1:17" x14ac:dyDescent="0.2">
      <c r="A187" s="3" t="s">
        <v>1502</v>
      </c>
      <c r="B187" t="s">
        <v>2737</v>
      </c>
      <c r="C187" t="s">
        <v>2411</v>
      </c>
      <c r="D187" t="s">
        <v>2737</v>
      </c>
      <c r="E187" t="str">
        <f>SUBSTITUTE(D187, "$", "  ")</f>
        <v xml:space="preserve">  97K-  160K </v>
      </c>
      <c r="F187" t="str">
        <f>SUBSTITUTE(E187, "K", " ")</f>
        <v xml:space="preserve">  97 -  160  </v>
      </c>
      <c r="G187" s="24">
        <v>97</v>
      </c>
      <c r="H187" s="19">
        <v>160</v>
      </c>
      <c r="J187">
        <f>(G187+H187)/2</f>
        <v>128.5</v>
      </c>
      <c r="Q187"/>
    </row>
    <row r="188" spans="1:17" x14ac:dyDescent="0.2">
      <c r="A188" s="3" t="s">
        <v>1502</v>
      </c>
      <c r="B188" t="s">
        <v>2737</v>
      </c>
      <c r="C188" t="s">
        <v>2411</v>
      </c>
      <c r="D188" t="s">
        <v>2737</v>
      </c>
      <c r="E188" t="str">
        <f>SUBSTITUTE(D188, "$", "  ")</f>
        <v xml:space="preserve">  97K-  160K </v>
      </c>
      <c r="F188" t="str">
        <f>SUBSTITUTE(E188, "K", " ")</f>
        <v xml:space="preserve">  97 -  160  </v>
      </c>
      <c r="G188" s="24">
        <v>97</v>
      </c>
      <c r="H188" s="19">
        <v>160</v>
      </c>
      <c r="J188">
        <f>(G188+H188)/2</f>
        <v>128.5</v>
      </c>
      <c r="Q188"/>
    </row>
    <row r="189" spans="1:17" x14ac:dyDescent="0.2">
      <c r="A189" s="3" t="s">
        <v>1502</v>
      </c>
      <c r="B189" t="s">
        <v>2737</v>
      </c>
      <c r="C189" t="s">
        <v>2411</v>
      </c>
      <c r="D189" t="s">
        <v>2737</v>
      </c>
      <c r="E189" t="str">
        <f>SUBSTITUTE(D189, "$", "  ")</f>
        <v xml:space="preserve">  97K-  160K </v>
      </c>
      <c r="F189" t="str">
        <f>SUBSTITUTE(E189, "K", " ")</f>
        <v xml:space="preserve">  97 -  160  </v>
      </c>
      <c r="G189" s="24">
        <v>97</v>
      </c>
      <c r="H189" s="19">
        <v>160</v>
      </c>
      <c r="J189">
        <f>(G189+H189)/2</f>
        <v>128.5</v>
      </c>
      <c r="Q189"/>
    </row>
    <row r="190" spans="1:17" x14ac:dyDescent="0.2">
      <c r="A190" s="3" t="s">
        <v>471</v>
      </c>
      <c r="B190" t="s">
        <v>2808</v>
      </c>
      <c r="C190" t="s">
        <v>2411</v>
      </c>
      <c r="D190" t="s">
        <v>2808</v>
      </c>
      <c r="E190" t="str">
        <f>SUBSTITUTE(D190, "$", "  ")</f>
        <v xml:space="preserve">  100K-  160K </v>
      </c>
      <c r="F190" t="str">
        <f>SUBSTITUTE(E190, "K", " ")</f>
        <v xml:space="preserve">  100 -  160  </v>
      </c>
      <c r="G190" s="24">
        <v>100</v>
      </c>
      <c r="H190" s="19">
        <v>160</v>
      </c>
      <c r="J190">
        <f>(G190+H190)/2</f>
        <v>130</v>
      </c>
      <c r="Q190"/>
    </row>
    <row r="191" spans="1:17" x14ac:dyDescent="0.2">
      <c r="A191" s="3" t="s">
        <v>87</v>
      </c>
      <c r="B191" t="s">
        <v>2757</v>
      </c>
      <c r="C191" t="s">
        <v>2411</v>
      </c>
      <c r="D191" t="s">
        <v>2757</v>
      </c>
      <c r="E191" t="str">
        <f>SUBSTITUTE(D191, "$", "  ")</f>
        <v xml:space="preserve">  120K-  160K </v>
      </c>
      <c r="F191" t="str">
        <f>SUBSTITUTE(E191, "K", " ")</f>
        <v xml:space="preserve">  120 -  160  </v>
      </c>
      <c r="G191" s="24">
        <v>120</v>
      </c>
      <c r="H191" s="19">
        <v>160</v>
      </c>
      <c r="J191">
        <f>(G191+H191)/2</f>
        <v>140</v>
      </c>
      <c r="Q191"/>
    </row>
    <row r="192" spans="1:17" x14ac:dyDescent="0.2">
      <c r="A192" s="3" t="s">
        <v>87</v>
      </c>
      <c r="B192" t="s">
        <v>2757</v>
      </c>
      <c r="C192" t="s">
        <v>2411</v>
      </c>
      <c r="D192" t="s">
        <v>2757</v>
      </c>
      <c r="E192" t="str">
        <f>SUBSTITUTE(D192, "$", "  ")</f>
        <v xml:space="preserve">  120K-  160K </v>
      </c>
      <c r="F192" t="str">
        <f>SUBSTITUTE(E192, "K", " ")</f>
        <v xml:space="preserve">  120 -  160  </v>
      </c>
      <c r="G192" s="24">
        <v>120</v>
      </c>
      <c r="H192" s="19">
        <v>160</v>
      </c>
      <c r="J192">
        <f>(G192+H192)/2</f>
        <v>140</v>
      </c>
      <c r="Q192"/>
    </row>
    <row r="193" spans="1:17" x14ac:dyDescent="0.2">
      <c r="A193" s="10" t="s">
        <v>284</v>
      </c>
      <c r="B193" t="s">
        <v>284</v>
      </c>
      <c r="D193" t="s">
        <v>2398</v>
      </c>
      <c r="E193" t="str">
        <f>SUBSTITUTE(D193, "$", "  ")</f>
        <v xml:space="preserve">  150K-  160K</v>
      </c>
      <c r="F193" t="str">
        <f>SUBSTITUTE(E193, "K", " ")</f>
        <v xml:space="preserve">  150 -  160 </v>
      </c>
      <c r="G193" s="24">
        <v>150</v>
      </c>
      <c r="H193" s="19">
        <v>160</v>
      </c>
      <c r="J193">
        <f>(G193+H193)/2</f>
        <v>155</v>
      </c>
      <c r="Q193"/>
    </row>
    <row r="194" spans="1:17" x14ac:dyDescent="0.2">
      <c r="A194" s="10" t="s">
        <v>284</v>
      </c>
      <c r="B194" t="s">
        <v>284</v>
      </c>
      <c r="D194" t="s">
        <v>2398</v>
      </c>
      <c r="E194" t="str">
        <f>SUBSTITUTE(D194, "$", "  ")</f>
        <v xml:space="preserve">  150K-  160K</v>
      </c>
      <c r="F194" t="str">
        <f>SUBSTITUTE(E194, "K", " ")</f>
        <v xml:space="preserve">  150 -  160 </v>
      </c>
      <c r="G194" s="24">
        <v>150</v>
      </c>
      <c r="H194" s="19">
        <v>160</v>
      </c>
      <c r="J194">
        <f>(G194+H194)/2</f>
        <v>155</v>
      </c>
      <c r="Q194"/>
    </row>
    <row r="195" spans="1:17" x14ac:dyDescent="0.2">
      <c r="A195" s="3" t="s">
        <v>949</v>
      </c>
      <c r="B195" t="s">
        <v>2461</v>
      </c>
      <c r="C195" t="s">
        <v>2411</v>
      </c>
      <c r="D195" t="s">
        <v>2461</v>
      </c>
      <c r="E195" t="str">
        <f>SUBSTITUTE(D195, "$", "  ")</f>
        <v xml:space="preserve">  81K-  159K </v>
      </c>
      <c r="F195" t="str">
        <f>SUBSTITUTE(E195, "K", " ")</f>
        <v xml:space="preserve">  81 -  159  </v>
      </c>
      <c r="G195" s="24">
        <v>81</v>
      </c>
      <c r="H195" s="19">
        <v>159</v>
      </c>
      <c r="J195">
        <f>(G195+H195)/2</f>
        <v>120</v>
      </c>
      <c r="Q195"/>
    </row>
    <row r="196" spans="1:17" x14ac:dyDescent="0.2">
      <c r="A196" s="3" t="s">
        <v>949</v>
      </c>
      <c r="B196" t="s">
        <v>2461</v>
      </c>
      <c r="C196" t="s">
        <v>2411</v>
      </c>
      <c r="D196" t="s">
        <v>2461</v>
      </c>
      <c r="E196" t="str">
        <f>SUBSTITUTE(D196, "$", "  ")</f>
        <v xml:space="preserve">  81K-  159K </v>
      </c>
      <c r="F196" t="str">
        <f>SUBSTITUTE(E196, "K", " ")</f>
        <v xml:space="preserve">  81 -  159  </v>
      </c>
      <c r="G196" s="24">
        <v>81</v>
      </c>
      <c r="H196" s="19">
        <v>159</v>
      </c>
      <c r="J196">
        <f>(G196+H196)/2</f>
        <v>120</v>
      </c>
      <c r="Q196"/>
    </row>
    <row r="197" spans="1:17" x14ac:dyDescent="0.2">
      <c r="A197" s="3" t="s">
        <v>681</v>
      </c>
      <c r="B197" t="s">
        <v>2441</v>
      </c>
      <c r="C197" t="s">
        <v>2411</v>
      </c>
      <c r="D197" t="s">
        <v>2441</v>
      </c>
      <c r="E197" t="str">
        <f>SUBSTITUTE(D197, "$", "  ")</f>
        <v xml:space="preserve">  85K-  159K </v>
      </c>
      <c r="F197" t="str">
        <f>SUBSTITUTE(E197, "K", " ")</f>
        <v xml:space="preserve">  85 -  159  </v>
      </c>
      <c r="G197" s="24">
        <v>85</v>
      </c>
      <c r="H197" s="19">
        <v>159</v>
      </c>
      <c r="J197">
        <f>(G197+H197)/2</f>
        <v>122</v>
      </c>
      <c r="Q197"/>
    </row>
    <row r="198" spans="1:17" x14ac:dyDescent="0.2">
      <c r="A198" s="3" t="s">
        <v>2077</v>
      </c>
      <c r="B198" t="s">
        <v>2420</v>
      </c>
      <c r="C198" t="s">
        <v>2411</v>
      </c>
      <c r="D198" t="s">
        <v>2420</v>
      </c>
      <c r="E198" t="str">
        <f>SUBSTITUTE(D198, "$", "  ")</f>
        <v xml:space="preserve">  91K-  159K </v>
      </c>
      <c r="F198" t="str">
        <f>SUBSTITUTE(E198, "K", " ")</f>
        <v xml:space="preserve">  91 -  159  </v>
      </c>
      <c r="G198" s="24">
        <v>91</v>
      </c>
      <c r="H198" s="19">
        <v>159</v>
      </c>
      <c r="J198">
        <f>(G198+H198)/2</f>
        <v>125</v>
      </c>
      <c r="Q198"/>
    </row>
    <row r="199" spans="1:17" x14ac:dyDescent="0.2">
      <c r="A199" s="3" t="s">
        <v>2077</v>
      </c>
      <c r="B199" t="s">
        <v>2420</v>
      </c>
      <c r="C199" t="s">
        <v>2411</v>
      </c>
      <c r="D199" t="s">
        <v>2420</v>
      </c>
      <c r="E199" t="str">
        <f>SUBSTITUTE(D199, "$", "  ")</f>
        <v xml:space="preserve">  91K-  159K </v>
      </c>
      <c r="F199" t="str">
        <f>SUBSTITUTE(E199, "K", " ")</f>
        <v xml:space="preserve">  91 -  159  </v>
      </c>
      <c r="G199" s="24">
        <v>91</v>
      </c>
      <c r="H199" s="19">
        <v>159</v>
      </c>
      <c r="J199">
        <f>(G199+H199)/2</f>
        <v>125</v>
      </c>
      <c r="Q199"/>
    </row>
    <row r="200" spans="1:17" x14ac:dyDescent="0.2">
      <c r="A200" s="3" t="s">
        <v>1556</v>
      </c>
      <c r="B200" t="s">
        <v>2432</v>
      </c>
      <c r="C200" t="s">
        <v>2411</v>
      </c>
      <c r="D200" t="s">
        <v>2432</v>
      </c>
      <c r="E200" t="str">
        <f>SUBSTITUTE(D200, "$", "  ")</f>
        <v xml:space="preserve">  87K-  158K </v>
      </c>
      <c r="F200" t="str">
        <f>SUBSTITUTE(E200, "K", " ")</f>
        <v xml:space="preserve">  87 -  158  </v>
      </c>
      <c r="G200" s="24">
        <v>87</v>
      </c>
      <c r="H200" s="19">
        <v>158</v>
      </c>
      <c r="J200">
        <f>(G200+H200)/2</f>
        <v>122.5</v>
      </c>
      <c r="Q200"/>
    </row>
    <row r="201" spans="1:17" x14ac:dyDescent="0.2">
      <c r="A201" s="3" t="s">
        <v>1556</v>
      </c>
      <c r="B201" t="s">
        <v>2432</v>
      </c>
      <c r="C201" t="s">
        <v>2411</v>
      </c>
      <c r="D201" t="s">
        <v>2432</v>
      </c>
      <c r="E201" t="str">
        <f>SUBSTITUTE(D201, "$", "  ")</f>
        <v xml:space="preserve">  87K-  158K </v>
      </c>
      <c r="F201" t="str">
        <f>SUBSTITUTE(E201, "K", " ")</f>
        <v xml:space="preserve">  87 -  158  </v>
      </c>
      <c r="G201" s="24">
        <v>87</v>
      </c>
      <c r="H201" s="19">
        <v>158</v>
      </c>
      <c r="J201">
        <f>(G201+H201)/2</f>
        <v>122.5</v>
      </c>
      <c r="Q201"/>
    </row>
    <row r="202" spans="1:17" x14ac:dyDescent="0.2">
      <c r="A202" s="3" t="s">
        <v>1556</v>
      </c>
      <c r="B202" t="s">
        <v>2432</v>
      </c>
      <c r="C202" t="s">
        <v>2411</v>
      </c>
      <c r="D202" t="s">
        <v>2432</v>
      </c>
      <c r="E202" t="str">
        <f>SUBSTITUTE(D202, "$", "  ")</f>
        <v xml:space="preserve">  87K-  158K </v>
      </c>
      <c r="F202" t="str">
        <f>SUBSTITUTE(E202, "K", " ")</f>
        <v xml:space="preserve">  87 -  158  </v>
      </c>
      <c r="G202" s="24">
        <v>87</v>
      </c>
      <c r="H202" s="19">
        <v>158</v>
      </c>
      <c r="J202">
        <f>(G202+H202)/2</f>
        <v>122.5</v>
      </c>
      <c r="Q202"/>
    </row>
    <row r="203" spans="1:17" x14ac:dyDescent="0.2">
      <c r="A203" s="3" t="s">
        <v>1613</v>
      </c>
      <c r="B203" t="s">
        <v>2803</v>
      </c>
      <c r="C203" t="s">
        <v>2411</v>
      </c>
      <c r="D203" t="s">
        <v>2803</v>
      </c>
      <c r="E203" t="str">
        <f>SUBSTITUTE(D203, "$", "  ")</f>
        <v xml:space="preserve">  101K-  158K </v>
      </c>
      <c r="F203" t="str">
        <f>SUBSTITUTE(E203, "K", " ")</f>
        <v xml:space="preserve">  101 -  158  </v>
      </c>
      <c r="G203" s="24">
        <v>101</v>
      </c>
      <c r="H203" s="19">
        <v>158</v>
      </c>
      <c r="J203">
        <f>(G203+H203)/2</f>
        <v>129.5</v>
      </c>
      <c r="Q203"/>
    </row>
    <row r="204" spans="1:17" x14ac:dyDescent="0.2">
      <c r="A204" s="3" t="s">
        <v>1613</v>
      </c>
      <c r="B204" t="s">
        <v>2803</v>
      </c>
      <c r="C204" t="s">
        <v>2411</v>
      </c>
      <c r="D204" t="s">
        <v>2803</v>
      </c>
      <c r="E204" t="str">
        <f>SUBSTITUTE(D204, "$", "  ")</f>
        <v xml:space="preserve">  101K-  158K </v>
      </c>
      <c r="F204" t="str">
        <f>SUBSTITUTE(E204, "K", " ")</f>
        <v xml:space="preserve">  101 -  158  </v>
      </c>
      <c r="G204" s="24">
        <v>101</v>
      </c>
      <c r="H204" s="19">
        <v>158</v>
      </c>
      <c r="J204">
        <f>(G204+H204)/2</f>
        <v>129.5</v>
      </c>
      <c r="Q204"/>
    </row>
    <row r="205" spans="1:17" x14ac:dyDescent="0.2">
      <c r="A205" s="3" t="s">
        <v>1687</v>
      </c>
      <c r="B205" t="s">
        <v>2446</v>
      </c>
      <c r="C205" t="s">
        <v>2411</v>
      </c>
      <c r="D205" t="s">
        <v>2446</v>
      </c>
      <c r="E205" t="str">
        <f>SUBSTITUTE(D205, "$", "  ")</f>
        <v xml:space="preserve">  84K-  157K </v>
      </c>
      <c r="F205" t="str">
        <f>SUBSTITUTE(E205, "K", " ")</f>
        <v xml:space="preserve">  84 -  157  </v>
      </c>
      <c r="G205" s="24">
        <v>84</v>
      </c>
      <c r="H205" s="19">
        <v>157</v>
      </c>
      <c r="J205">
        <f>(G205+H205)/2</f>
        <v>120.5</v>
      </c>
      <c r="Q205"/>
    </row>
    <row r="206" spans="1:17" x14ac:dyDescent="0.2">
      <c r="A206" s="3" t="s">
        <v>1687</v>
      </c>
      <c r="B206" t="s">
        <v>2446</v>
      </c>
      <c r="C206" t="s">
        <v>2411</v>
      </c>
      <c r="D206" t="s">
        <v>2446</v>
      </c>
      <c r="E206" t="str">
        <f>SUBSTITUTE(D206, "$", "  ")</f>
        <v xml:space="preserve">  84K-  157K </v>
      </c>
      <c r="F206" t="str">
        <f>SUBSTITUTE(E206, "K", " ")</f>
        <v xml:space="preserve">  84 -  157  </v>
      </c>
      <c r="G206" s="24">
        <v>84</v>
      </c>
      <c r="H206" s="19">
        <v>157</v>
      </c>
      <c r="J206">
        <f>(G206+H206)/2</f>
        <v>120.5</v>
      </c>
      <c r="Q206"/>
    </row>
    <row r="207" spans="1:17" x14ac:dyDescent="0.2">
      <c r="A207" s="3" t="s">
        <v>2055</v>
      </c>
      <c r="B207" t="s">
        <v>2425</v>
      </c>
      <c r="C207" t="s">
        <v>2411</v>
      </c>
      <c r="D207" t="s">
        <v>2425</v>
      </c>
      <c r="E207" t="str">
        <f>SUBSTITUTE(D207, "$", "  ")</f>
        <v xml:space="preserve">  90K-  157K </v>
      </c>
      <c r="F207" t="str">
        <f>SUBSTITUTE(E207, "K", " ")</f>
        <v xml:space="preserve">  90 -  157  </v>
      </c>
      <c r="G207" s="24">
        <v>90</v>
      </c>
      <c r="H207" s="19">
        <v>157</v>
      </c>
      <c r="J207">
        <f>(G207+H207)/2</f>
        <v>123.5</v>
      </c>
      <c r="Q207"/>
    </row>
    <row r="208" spans="1:17" x14ac:dyDescent="0.2">
      <c r="A208" s="3" t="s">
        <v>2055</v>
      </c>
      <c r="B208" t="s">
        <v>2425</v>
      </c>
      <c r="C208" t="s">
        <v>2411</v>
      </c>
      <c r="D208" t="s">
        <v>2425</v>
      </c>
      <c r="E208" t="str">
        <f>SUBSTITUTE(D208, "$", "  ")</f>
        <v xml:space="preserve">  90K-  157K </v>
      </c>
      <c r="F208" t="str">
        <f>SUBSTITUTE(E208, "K", " ")</f>
        <v xml:space="preserve">  90 -  157  </v>
      </c>
      <c r="G208" s="24">
        <v>90</v>
      </c>
      <c r="H208" s="19">
        <v>157</v>
      </c>
      <c r="J208">
        <f>(G208+H208)/2</f>
        <v>123.5</v>
      </c>
      <c r="Q208"/>
    </row>
    <row r="209" spans="1:17" x14ac:dyDescent="0.2">
      <c r="A209" s="3" t="s">
        <v>448</v>
      </c>
      <c r="B209" t="s">
        <v>2730</v>
      </c>
      <c r="C209" t="s">
        <v>2411</v>
      </c>
      <c r="D209" t="s">
        <v>2730</v>
      </c>
      <c r="E209" t="str">
        <f>SUBSTITUTE(D209, "$", "  ")</f>
        <v xml:space="preserve">  99K-  157K </v>
      </c>
      <c r="F209" t="str">
        <f>SUBSTITUTE(E209, "K", " ")</f>
        <v xml:space="preserve">  99 -  157  </v>
      </c>
      <c r="G209" s="24">
        <v>99</v>
      </c>
      <c r="H209" s="19">
        <v>157</v>
      </c>
      <c r="J209">
        <f>(G209+H209)/2</f>
        <v>128</v>
      </c>
      <c r="Q209"/>
    </row>
    <row r="210" spans="1:17" x14ac:dyDescent="0.2">
      <c r="A210" s="3" t="s">
        <v>1573</v>
      </c>
      <c r="B210" t="s">
        <v>2468</v>
      </c>
      <c r="C210" t="s">
        <v>2411</v>
      </c>
      <c r="D210" t="s">
        <v>2468</v>
      </c>
      <c r="E210" t="str">
        <f>SUBSTITUTE(D210, "$", "  ")</f>
        <v xml:space="preserve">  80K-  155K </v>
      </c>
      <c r="F210" t="str">
        <f>SUBSTITUTE(E210, "K", " ")</f>
        <v xml:space="preserve">  80 -  155  </v>
      </c>
      <c r="G210" s="24">
        <v>80</v>
      </c>
      <c r="H210" s="19">
        <v>155</v>
      </c>
      <c r="J210">
        <f>(G210+H210)/2</f>
        <v>117.5</v>
      </c>
      <c r="Q210"/>
    </row>
    <row r="211" spans="1:17" x14ac:dyDescent="0.2">
      <c r="A211" s="3" t="s">
        <v>1573</v>
      </c>
      <c r="B211" t="s">
        <v>2468</v>
      </c>
      <c r="C211" t="s">
        <v>2411</v>
      </c>
      <c r="D211" t="s">
        <v>2468</v>
      </c>
      <c r="E211" t="str">
        <f>SUBSTITUTE(D211, "$", "  ")</f>
        <v xml:space="preserve">  80K-  155K </v>
      </c>
      <c r="F211" t="str">
        <f>SUBSTITUTE(E211, "K", " ")</f>
        <v xml:space="preserve">  80 -  155  </v>
      </c>
      <c r="G211" s="24">
        <v>80</v>
      </c>
      <c r="H211" s="19">
        <v>155</v>
      </c>
      <c r="J211">
        <f>(G211+H211)/2</f>
        <v>117.5</v>
      </c>
      <c r="Q211"/>
    </row>
    <row r="212" spans="1:17" x14ac:dyDescent="0.2">
      <c r="A212" s="3" t="s">
        <v>1573</v>
      </c>
      <c r="B212" t="s">
        <v>2468</v>
      </c>
      <c r="C212" t="s">
        <v>2411</v>
      </c>
      <c r="D212" t="s">
        <v>2468</v>
      </c>
      <c r="E212" t="str">
        <f>SUBSTITUTE(D212, "$", "  ")</f>
        <v xml:space="preserve">  80K-  155K </v>
      </c>
      <c r="F212" t="str">
        <f>SUBSTITUTE(E212, "K", " ")</f>
        <v xml:space="preserve">  80 -  155  </v>
      </c>
      <c r="G212" s="24">
        <v>80</v>
      </c>
      <c r="H212" s="19">
        <v>155</v>
      </c>
      <c r="J212">
        <f>(G212+H212)/2</f>
        <v>117.5</v>
      </c>
      <c r="Q212"/>
    </row>
    <row r="213" spans="1:17" x14ac:dyDescent="0.2">
      <c r="A213" s="3" t="s">
        <v>463</v>
      </c>
      <c r="B213" t="s">
        <v>2412</v>
      </c>
      <c r="C213" t="s">
        <v>2411</v>
      </c>
      <c r="D213" t="s">
        <v>2412</v>
      </c>
      <c r="E213" t="str">
        <f>SUBSTITUTE(D213, "$", "  ")</f>
        <v xml:space="preserve">  94K-  154K </v>
      </c>
      <c r="F213" t="str">
        <f>SUBSTITUTE(E213, "K", " ")</f>
        <v xml:space="preserve">  94 -  154  </v>
      </c>
      <c r="G213" s="24">
        <v>94</v>
      </c>
      <c r="H213" s="19">
        <v>154</v>
      </c>
      <c r="J213">
        <f>(G213+H213)/2</f>
        <v>124</v>
      </c>
      <c r="Q213"/>
    </row>
    <row r="214" spans="1:17" x14ac:dyDescent="0.2">
      <c r="A214" s="3" t="s">
        <v>1432</v>
      </c>
      <c r="B214" t="s">
        <v>2811</v>
      </c>
      <c r="C214" t="s">
        <v>2411</v>
      </c>
      <c r="D214" t="s">
        <v>2811</v>
      </c>
      <c r="E214" t="str">
        <f>SUBSTITUTE(D214, "$", "  ")</f>
        <v xml:space="preserve">  95K-  154K </v>
      </c>
      <c r="F214" t="str">
        <f>SUBSTITUTE(E214, "K", " ")</f>
        <v xml:space="preserve">  95 -  154  </v>
      </c>
      <c r="G214" s="24">
        <v>95</v>
      </c>
      <c r="H214" s="19">
        <v>154</v>
      </c>
      <c r="J214">
        <f>(G214+H214)/2</f>
        <v>124.5</v>
      </c>
      <c r="Q214"/>
    </row>
    <row r="215" spans="1:17" x14ac:dyDescent="0.2">
      <c r="A215" s="3" t="s">
        <v>1432</v>
      </c>
      <c r="B215" t="s">
        <v>2811</v>
      </c>
      <c r="C215" t="s">
        <v>2411</v>
      </c>
      <c r="D215" t="s">
        <v>2811</v>
      </c>
      <c r="E215" t="str">
        <f>SUBSTITUTE(D215, "$", "  ")</f>
        <v xml:space="preserve">  95K-  154K </v>
      </c>
      <c r="F215" t="str">
        <f>SUBSTITUTE(E215, "K", " ")</f>
        <v xml:space="preserve">  95 -  154  </v>
      </c>
      <c r="G215" s="24">
        <v>95</v>
      </c>
      <c r="H215" s="19">
        <v>154</v>
      </c>
      <c r="J215">
        <f>(G215+H215)/2</f>
        <v>124.5</v>
      </c>
      <c r="Q215"/>
    </row>
    <row r="216" spans="1:17" x14ac:dyDescent="0.2">
      <c r="A216" s="3" t="s">
        <v>2164</v>
      </c>
      <c r="B216" t="s">
        <v>2447</v>
      </c>
      <c r="C216" t="s">
        <v>2411</v>
      </c>
      <c r="D216" t="s">
        <v>2447</v>
      </c>
      <c r="E216" t="str">
        <f>SUBSTITUTE(D216, "$", "  ")</f>
        <v xml:space="preserve">  84K-  153K </v>
      </c>
      <c r="F216" t="str">
        <f>SUBSTITUTE(E216, "K", " ")</f>
        <v xml:space="preserve">  84 -  153  </v>
      </c>
      <c r="G216" s="24">
        <v>84</v>
      </c>
      <c r="H216" s="19">
        <v>153</v>
      </c>
      <c r="J216">
        <f>(G216+H216)/2</f>
        <v>118.5</v>
      </c>
      <c r="Q216"/>
    </row>
    <row r="217" spans="1:17" x14ac:dyDescent="0.2">
      <c r="A217" s="3" t="s">
        <v>561</v>
      </c>
      <c r="B217" t="s">
        <v>2428</v>
      </c>
      <c r="C217" t="s">
        <v>2411</v>
      </c>
      <c r="D217" t="s">
        <v>2428</v>
      </c>
      <c r="E217" t="str">
        <f>SUBSTITUTE(D217, "$", "  ")</f>
        <v xml:space="preserve">  89K-  153K </v>
      </c>
      <c r="F217" t="str">
        <f>SUBSTITUTE(E217, "K", " ")</f>
        <v xml:space="preserve">  89 -  153  </v>
      </c>
      <c r="G217" s="24">
        <v>89</v>
      </c>
      <c r="H217" s="19">
        <v>153</v>
      </c>
      <c r="J217">
        <f>(G217+H217)/2</f>
        <v>121</v>
      </c>
      <c r="Q217"/>
    </row>
    <row r="218" spans="1:17" x14ac:dyDescent="0.2">
      <c r="A218" s="3" t="s">
        <v>2152</v>
      </c>
      <c r="B218" t="s">
        <v>2426</v>
      </c>
      <c r="C218" t="s">
        <v>2411</v>
      </c>
      <c r="D218" t="s">
        <v>2426</v>
      </c>
      <c r="E218" t="str">
        <f>SUBSTITUTE(D218, "$", "  ")</f>
        <v xml:space="preserve">  90K-  153K </v>
      </c>
      <c r="F218" t="str">
        <f>SUBSTITUTE(E218, "K", " ")</f>
        <v xml:space="preserve">  90 -  153  </v>
      </c>
      <c r="G218" s="24">
        <v>90</v>
      </c>
      <c r="H218" s="19">
        <v>153</v>
      </c>
      <c r="J218">
        <f>(G218+H218)/2</f>
        <v>121.5</v>
      </c>
      <c r="Q218"/>
    </row>
    <row r="219" spans="1:17" x14ac:dyDescent="0.2">
      <c r="A219" s="3" t="s">
        <v>1951</v>
      </c>
      <c r="B219" t="s">
        <v>2413</v>
      </c>
      <c r="C219" t="s">
        <v>2411</v>
      </c>
      <c r="D219" t="s">
        <v>2413</v>
      </c>
      <c r="E219" t="str">
        <f>SUBSTITUTE(D219, "$", "  ")</f>
        <v xml:space="preserve">  94K-  153K </v>
      </c>
      <c r="F219" t="str">
        <f>SUBSTITUTE(E219, "K", " ")</f>
        <v xml:space="preserve">  94 -  153  </v>
      </c>
      <c r="G219" s="24">
        <v>94</v>
      </c>
      <c r="H219" s="19">
        <v>153</v>
      </c>
      <c r="J219">
        <f>(G219+H219)/2</f>
        <v>123.5</v>
      </c>
      <c r="Q219"/>
    </row>
    <row r="220" spans="1:17" x14ac:dyDescent="0.2">
      <c r="A220" s="3" t="s">
        <v>1667</v>
      </c>
      <c r="B220" t="s">
        <v>2415</v>
      </c>
      <c r="C220" t="s">
        <v>2411</v>
      </c>
      <c r="D220" t="s">
        <v>2415</v>
      </c>
      <c r="E220" t="str">
        <f>SUBSTITUTE(D220, "$", "  ")</f>
        <v xml:space="preserve">  93K-  151K </v>
      </c>
      <c r="F220" t="str">
        <f>SUBSTITUTE(E220, "K", " ")</f>
        <v xml:space="preserve">  93 -  151  </v>
      </c>
      <c r="G220" s="24">
        <v>93</v>
      </c>
      <c r="H220" s="19">
        <v>151</v>
      </c>
      <c r="J220">
        <f>(G220+H220)/2</f>
        <v>122</v>
      </c>
      <c r="Q220"/>
    </row>
    <row r="221" spans="1:17" x14ac:dyDescent="0.2">
      <c r="A221" s="3" t="s">
        <v>1667</v>
      </c>
      <c r="B221" t="s">
        <v>2415</v>
      </c>
      <c r="C221" t="s">
        <v>2411</v>
      </c>
      <c r="D221" t="s">
        <v>2415</v>
      </c>
      <c r="E221" t="str">
        <f>SUBSTITUTE(D221, "$", "  ")</f>
        <v xml:space="preserve">  93K-  151K </v>
      </c>
      <c r="F221" t="str">
        <f>SUBSTITUTE(E221, "K", " ")</f>
        <v xml:space="preserve">  93 -  151  </v>
      </c>
      <c r="G221" s="24">
        <v>93</v>
      </c>
      <c r="H221" s="19">
        <v>151</v>
      </c>
      <c r="J221">
        <f>(G221+H221)/2</f>
        <v>122</v>
      </c>
      <c r="Q221"/>
    </row>
    <row r="222" spans="1:17" x14ac:dyDescent="0.2">
      <c r="A222" s="3" t="s">
        <v>1360</v>
      </c>
      <c r="B222" t="s">
        <v>2417</v>
      </c>
      <c r="C222" t="s">
        <v>2411</v>
      </c>
      <c r="D222" t="s">
        <v>2417</v>
      </c>
      <c r="E222" t="str">
        <f>SUBSTITUTE(D222, "$", "  ")</f>
        <v xml:space="preserve">  92K-  150K </v>
      </c>
      <c r="F222" t="str">
        <f>SUBSTITUTE(E222, "K", " ")</f>
        <v xml:space="preserve">  92 -  150  </v>
      </c>
      <c r="G222" s="24">
        <v>92</v>
      </c>
      <c r="H222" s="19">
        <v>150</v>
      </c>
      <c r="J222">
        <f>(G222+H222)/2</f>
        <v>121</v>
      </c>
      <c r="Q222"/>
    </row>
    <row r="223" spans="1:17" x14ac:dyDescent="0.2">
      <c r="A223" s="3" t="s">
        <v>1360</v>
      </c>
      <c r="B223" t="s">
        <v>2417</v>
      </c>
      <c r="C223" t="s">
        <v>2411</v>
      </c>
      <c r="D223" t="s">
        <v>2417</v>
      </c>
      <c r="E223" t="str">
        <f>SUBSTITUTE(D223, "$", "  ")</f>
        <v xml:space="preserve">  92K-  150K </v>
      </c>
      <c r="F223" t="str">
        <f>SUBSTITUTE(E223, "K", " ")</f>
        <v xml:space="preserve">  92 -  150  </v>
      </c>
      <c r="G223" s="24">
        <v>92</v>
      </c>
      <c r="H223" s="19">
        <v>150</v>
      </c>
      <c r="J223">
        <f>(G223+H223)/2</f>
        <v>121</v>
      </c>
      <c r="Q223"/>
    </row>
    <row r="224" spans="1:17" x14ac:dyDescent="0.2">
      <c r="A224" s="9" t="s">
        <v>275</v>
      </c>
      <c r="B224" t="s">
        <v>2391</v>
      </c>
      <c r="C224" t="s">
        <v>2427</v>
      </c>
      <c r="D224" t="s">
        <v>2391</v>
      </c>
      <c r="E224" t="str">
        <f>SUBSTITUTE(D224, "$", "  ")</f>
        <v xml:space="preserve">  110K-  150K</v>
      </c>
      <c r="F224" t="str">
        <f>SUBSTITUTE(E224, "K", " ")</f>
        <v xml:space="preserve">  110 -  150 </v>
      </c>
      <c r="G224" s="24">
        <v>110</v>
      </c>
      <c r="H224" s="19">
        <v>150</v>
      </c>
      <c r="J224">
        <f>(G224+H224)/2</f>
        <v>130</v>
      </c>
      <c r="Q224"/>
    </row>
    <row r="225" spans="1:17" x14ac:dyDescent="0.2">
      <c r="A225" s="9" t="s">
        <v>275</v>
      </c>
      <c r="B225" t="s">
        <v>2391</v>
      </c>
      <c r="C225" t="s">
        <v>2427</v>
      </c>
      <c r="D225" t="s">
        <v>2391</v>
      </c>
      <c r="E225" t="str">
        <f>SUBSTITUTE(D225, "$", "  ")</f>
        <v xml:space="preserve">  110K-  150K</v>
      </c>
      <c r="F225" t="str">
        <f>SUBSTITUTE(E225, "K", " ")</f>
        <v xml:space="preserve">  110 -  150 </v>
      </c>
      <c r="G225" s="24">
        <v>110</v>
      </c>
      <c r="H225" s="19">
        <v>150</v>
      </c>
      <c r="J225">
        <f>(G225+H225)/2</f>
        <v>130</v>
      </c>
      <c r="Q225"/>
    </row>
    <row r="226" spans="1:17" x14ac:dyDescent="0.2">
      <c r="A226" s="3" t="s">
        <v>1495</v>
      </c>
      <c r="B226" t="s">
        <v>2501</v>
      </c>
      <c r="C226" t="s">
        <v>2411</v>
      </c>
      <c r="D226" t="s">
        <v>2501</v>
      </c>
      <c r="E226" t="str">
        <f>SUBSTITUTE(D226, "$", "  ")</f>
        <v xml:space="preserve">  74K-  149K </v>
      </c>
      <c r="F226" t="str">
        <f>SUBSTITUTE(E226, "K", " ")</f>
        <v xml:space="preserve">  74 -  149  </v>
      </c>
      <c r="G226" s="24">
        <v>74</v>
      </c>
      <c r="H226" s="19">
        <v>149</v>
      </c>
      <c r="J226">
        <f>(G226+H226)/2</f>
        <v>111.5</v>
      </c>
      <c r="Q226"/>
    </row>
    <row r="227" spans="1:17" x14ac:dyDescent="0.2">
      <c r="A227" s="3" t="s">
        <v>1495</v>
      </c>
      <c r="B227" t="s">
        <v>2501</v>
      </c>
      <c r="C227" t="s">
        <v>2411</v>
      </c>
      <c r="D227" t="s">
        <v>2501</v>
      </c>
      <c r="E227" t="str">
        <f>SUBSTITUTE(D227, "$", "  ")</f>
        <v xml:space="preserve">  74K-  149K </v>
      </c>
      <c r="F227" t="str">
        <f>SUBSTITUTE(E227, "K", " ")</f>
        <v xml:space="preserve">  74 -  149  </v>
      </c>
      <c r="G227" s="24">
        <v>74</v>
      </c>
      <c r="H227" s="19">
        <v>149</v>
      </c>
      <c r="J227">
        <f>(G227+H227)/2</f>
        <v>111.5</v>
      </c>
      <c r="Q227"/>
    </row>
    <row r="228" spans="1:17" x14ac:dyDescent="0.2">
      <c r="A228" s="3" t="s">
        <v>1495</v>
      </c>
      <c r="B228" t="s">
        <v>2501</v>
      </c>
      <c r="C228" t="s">
        <v>2411</v>
      </c>
      <c r="D228" t="s">
        <v>2501</v>
      </c>
      <c r="E228" t="str">
        <f>SUBSTITUTE(D228, "$", "  ")</f>
        <v xml:space="preserve">  74K-  149K </v>
      </c>
      <c r="F228" t="str">
        <f>SUBSTITUTE(E228, "K", " ")</f>
        <v xml:space="preserve">  74 -  149  </v>
      </c>
      <c r="G228" s="24">
        <v>74</v>
      </c>
      <c r="H228" s="19">
        <v>149</v>
      </c>
      <c r="J228">
        <f>(G228+H228)/2</f>
        <v>111.5</v>
      </c>
      <c r="Q228"/>
    </row>
    <row r="229" spans="1:17" x14ac:dyDescent="0.2">
      <c r="A229" s="3" t="s">
        <v>889</v>
      </c>
      <c r="B229" t="s">
        <v>2421</v>
      </c>
      <c r="C229" t="s">
        <v>2411</v>
      </c>
      <c r="D229" t="s">
        <v>2421</v>
      </c>
      <c r="E229" t="str">
        <f>SUBSTITUTE(D229, "$", "  ")</f>
        <v xml:space="preserve">  91K-  149K </v>
      </c>
      <c r="F229" t="str">
        <f>SUBSTITUTE(E229, "K", " ")</f>
        <v xml:space="preserve">  91 -  149  </v>
      </c>
      <c r="G229" s="24">
        <v>91</v>
      </c>
      <c r="H229" s="19">
        <v>149</v>
      </c>
      <c r="J229">
        <f>(G229+H229)/2</f>
        <v>120</v>
      </c>
      <c r="Q229"/>
    </row>
    <row r="230" spans="1:17" x14ac:dyDescent="0.2">
      <c r="A230" s="3" t="s">
        <v>889</v>
      </c>
      <c r="B230" t="s">
        <v>2421</v>
      </c>
      <c r="C230" t="s">
        <v>2411</v>
      </c>
      <c r="D230" t="s">
        <v>2421</v>
      </c>
      <c r="E230" t="str">
        <f>SUBSTITUTE(D230, "$", "  ")</f>
        <v xml:space="preserve">  91K-  149K </v>
      </c>
      <c r="F230" t="str">
        <f>SUBSTITUTE(E230, "K", " ")</f>
        <v xml:space="preserve">  91 -  149  </v>
      </c>
      <c r="G230" s="24">
        <v>91</v>
      </c>
      <c r="H230" s="19">
        <v>149</v>
      </c>
      <c r="J230">
        <f>(G230+H230)/2</f>
        <v>120</v>
      </c>
      <c r="Q230"/>
    </row>
    <row r="231" spans="1:17" x14ac:dyDescent="0.2">
      <c r="A231" s="3" t="s">
        <v>1839</v>
      </c>
      <c r="B231" t="s">
        <v>2418</v>
      </c>
      <c r="C231" t="s">
        <v>2411</v>
      </c>
      <c r="D231" t="s">
        <v>2418</v>
      </c>
      <c r="E231" t="str">
        <f>SUBSTITUTE(D231, "$", "  ")</f>
        <v xml:space="preserve">  92K-  149K </v>
      </c>
      <c r="F231" t="str">
        <f>SUBSTITUTE(E231, "K", " ")</f>
        <v xml:space="preserve">  92 -  149  </v>
      </c>
      <c r="G231" s="24">
        <v>92</v>
      </c>
      <c r="H231" s="19">
        <v>149</v>
      </c>
      <c r="J231">
        <f>(G231+H231)/2</f>
        <v>120.5</v>
      </c>
      <c r="Q231"/>
    </row>
    <row r="232" spans="1:17" x14ac:dyDescent="0.2">
      <c r="A232" s="3" t="s">
        <v>215</v>
      </c>
      <c r="B232" t="s">
        <v>2416</v>
      </c>
      <c r="C232" t="s">
        <v>2411</v>
      </c>
      <c r="D232" t="s">
        <v>2416</v>
      </c>
      <c r="E232" t="str">
        <f>SUBSTITUTE(D232, "$", "  ")</f>
        <v xml:space="preserve">  93K-  149K </v>
      </c>
      <c r="F232" t="str">
        <f>SUBSTITUTE(E232, "K", " ")</f>
        <v xml:space="preserve">  93 -  149  </v>
      </c>
      <c r="G232" s="24">
        <v>93</v>
      </c>
      <c r="H232" s="19">
        <v>149</v>
      </c>
      <c r="J232">
        <f>(G232+H232)/2</f>
        <v>121</v>
      </c>
      <c r="Q232"/>
    </row>
    <row r="233" spans="1:17" x14ac:dyDescent="0.2">
      <c r="A233" s="3" t="s">
        <v>215</v>
      </c>
      <c r="B233" t="s">
        <v>2416</v>
      </c>
      <c r="C233" t="s">
        <v>2411</v>
      </c>
      <c r="D233" t="s">
        <v>2416</v>
      </c>
      <c r="E233" t="str">
        <f>SUBSTITUTE(D233, "$", "  ")</f>
        <v xml:space="preserve">  93K-  149K </v>
      </c>
      <c r="F233" t="str">
        <f>SUBSTITUTE(E233, "K", " ")</f>
        <v xml:space="preserve">  93 -  149  </v>
      </c>
      <c r="G233" s="24">
        <v>93</v>
      </c>
      <c r="H233" s="19">
        <v>149</v>
      </c>
      <c r="J233">
        <f>(G233+H233)/2</f>
        <v>121</v>
      </c>
      <c r="Q233"/>
    </row>
    <row r="234" spans="1:17" x14ac:dyDescent="0.2">
      <c r="A234" s="3" t="s">
        <v>822</v>
      </c>
      <c r="B234" t="s">
        <v>2551</v>
      </c>
      <c r="C234" t="s">
        <v>2411</v>
      </c>
      <c r="D234" t="s">
        <v>2551</v>
      </c>
      <c r="E234" t="str">
        <f>SUBSTITUTE(D234, "$", "  ")</f>
        <v xml:space="preserve">  65K-  148K </v>
      </c>
      <c r="F234" t="str">
        <f>SUBSTITUTE(E234, "K", " ")</f>
        <v xml:space="preserve">  65 -  148  </v>
      </c>
      <c r="G234" s="24">
        <v>65</v>
      </c>
      <c r="H234" s="19">
        <v>148</v>
      </c>
      <c r="J234">
        <f>(G234+H234)/2</f>
        <v>106.5</v>
      </c>
      <c r="Q234"/>
    </row>
    <row r="235" spans="1:17" x14ac:dyDescent="0.2">
      <c r="A235" s="3" t="s">
        <v>1441</v>
      </c>
      <c r="B235" t="s">
        <v>2469</v>
      </c>
      <c r="C235" t="s">
        <v>2411</v>
      </c>
      <c r="D235" t="s">
        <v>2469</v>
      </c>
      <c r="E235" t="str">
        <f>SUBSTITUTE(D235, "$", "  ")</f>
        <v xml:space="preserve">  80K-  148K </v>
      </c>
      <c r="F235" t="str">
        <f>SUBSTITUTE(E235, "K", " ")</f>
        <v xml:space="preserve">  80 -  148  </v>
      </c>
      <c r="G235" s="24">
        <v>80</v>
      </c>
      <c r="H235" s="19">
        <v>148</v>
      </c>
      <c r="J235">
        <f>(G235+H235)/2</f>
        <v>114</v>
      </c>
      <c r="Q235"/>
    </row>
    <row r="236" spans="1:17" x14ac:dyDescent="0.2">
      <c r="A236" s="3" t="s">
        <v>1441</v>
      </c>
      <c r="B236" t="s">
        <v>2469</v>
      </c>
      <c r="C236" t="s">
        <v>2411</v>
      </c>
      <c r="D236" t="s">
        <v>2469</v>
      </c>
      <c r="E236" t="str">
        <f>SUBSTITUTE(D236, "$", "  ")</f>
        <v xml:space="preserve">  80K-  148K </v>
      </c>
      <c r="F236" t="str">
        <f>SUBSTITUTE(E236, "K", " ")</f>
        <v xml:space="preserve">  80 -  148  </v>
      </c>
      <c r="G236" s="24">
        <v>80</v>
      </c>
      <c r="H236" s="19">
        <v>148</v>
      </c>
      <c r="J236">
        <f>(G236+H236)/2</f>
        <v>114</v>
      </c>
      <c r="Q236"/>
    </row>
    <row r="237" spans="1:17" x14ac:dyDescent="0.2">
      <c r="A237" s="3" t="s">
        <v>1718</v>
      </c>
      <c r="B237" t="s">
        <v>2451</v>
      </c>
      <c r="C237" t="s">
        <v>2411</v>
      </c>
      <c r="D237" t="s">
        <v>2451</v>
      </c>
      <c r="E237" t="str">
        <f>SUBSTITUTE(D237, "$", "  ")</f>
        <v xml:space="preserve">  83K-  148K </v>
      </c>
      <c r="F237" t="str">
        <f>SUBSTITUTE(E237, "K", " ")</f>
        <v xml:space="preserve">  83 -  148  </v>
      </c>
      <c r="G237" s="24">
        <v>83</v>
      </c>
      <c r="H237" s="19">
        <v>148</v>
      </c>
      <c r="J237">
        <f>(G237+H237)/2</f>
        <v>115.5</v>
      </c>
      <c r="Q237"/>
    </row>
    <row r="238" spans="1:17" x14ac:dyDescent="0.2">
      <c r="A238" s="3" t="s">
        <v>1718</v>
      </c>
      <c r="B238" t="s">
        <v>2451</v>
      </c>
      <c r="C238" t="s">
        <v>2411</v>
      </c>
      <c r="D238" t="s">
        <v>2451</v>
      </c>
      <c r="E238" t="str">
        <f>SUBSTITUTE(D238, "$", "  ")</f>
        <v xml:space="preserve">  83K-  148K </v>
      </c>
      <c r="F238" t="str">
        <f>SUBSTITUTE(E238, "K", " ")</f>
        <v xml:space="preserve">  83 -  148  </v>
      </c>
      <c r="G238" s="24">
        <v>83</v>
      </c>
      <c r="H238" s="19">
        <v>148</v>
      </c>
      <c r="J238">
        <f>(G238+H238)/2</f>
        <v>115.5</v>
      </c>
      <c r="Q238"/>
    </row>
    <row r="239" spans="1:17" x14ac:dyDescent="0.2">
      <c r="A239" s="3" t="s">
        <v>389</v>
      </c>
      <c r="B239" t="s">
        <v>2431</v>
      </c>
      <c r="C239" t="s">
        <v>2411</v>
      </c>
      <c r="D239" t="s">
        <v>2431</v>
      </c>
      <c r="E239" t="str">
        <f>SUBSTITUTE(D239, "$", "  ")</f>
        <v xml:space="preserve">  88K-  148K </v>
      </c>
      <c r="F239" t="str">
        <f>SUBSTITUTE(E239, "K", " ")</f>
        <v xml:space="preserve">  88 -  148  </v>
      </c>
      <c r="G239" s="24">
        <v>88</v>
      </c>
      <c r="H239" s="19">
        <v>148</v>
      </c>
      <c r="J239">
        <f>(G239+H239)/2</f>
        <v>118</v>
      </c>
      <c r="Q239"/>
    </row>
    <row r="240" spans="1:17" x14ac:dyDescent="0.2">
      <c r="A240" s="3" t="s">
        <v>663</v>
      </c>
      <c r="B240" t="s">
        <v>2422</v>
      </c>
      <c r="C240" t="s">
        <v>2411</v>
      </c>
      <c r="D240" t="s">
        <v>2422</v>
      </c>
      <c r="E240" t="str">
        <f>SUBSTITUTE(D240, "$", "  ")</f>
        <v xml:space="preserve">  91K-  148K </v>
      </c>
      <c r="F240" t="str">
        <f>SUBSTITUTE(E240, "K", " ")</f>
        <v xml:space="preserve">  91 -  148  </v>
      </c>
      <c r="G240" s="24">
        <v>91</v>
      </c>
      <c r="H240" s="19">
        <v>148</v>
      </c>
      <c r="J240">
        <f>(G240+H240)/2</f>
        <v>119.5</v>
      </c>
      <c r="Q240"/>
    </row>
    <row r="241" spans="1:17" x14ac:dyDescent="0.2">
      <c r="A241" s="3" t="s">
        <v>1636</v>
      </c>
      <c r="B241" t="s">
        <v>2483</v>
      </c>
      <c r="C241" t="s">
        <v>2411</v>
      </c>
      <c r="D241" t="s">
        <v>2483</v>
      </c>
      <c r="E241" t="str">
        <f>SUBSTITUTE(D241, "$", "  ")</f>
        <v xml:space="preserve">  78K-  147K </v>
      </c>
      <c r="F241" t="str">
        <f>SUBSTITUTE(E241, "K", " ")</f>
        <v xml:space="preserve">  78 -  147  </v>
      </c>
      <c r="G241" s="24">
        <v>78</v>
      </c>
      <c r="H241" s="19">
        <v>147</v>
      </c>
      <c r="J241">
        <f>(G241+H241)/2</f>
        <v>112.5</v>
      </c>
      <c r="Q241"/>
    </row>
    <row r="242" spans="1:17" x14ac:dyDescent="0.2">
      <c r="A242" s="3" t="s">
        <v>1636</v>
      </c>
      <c r="B242" t="s">
        <v>2483</v>
      </c>
      <c r="C242" t="s">
        <v>2411</v>
      </c>
      <c r="D242" t="s">
        <v>2483</v>
      </c>
      <c r="E242" t="str">
        <f>SUBSTITUTE(D242, "$", "  ")</f>
        <v xml:space="preserve">  78K-  147K </v>
      </c>
      <c r="F242" t="str">
        <f>SUBSTITUTE(E242, "K", " ")</f>
        <v xml:space="preserve">  78 -  147  </v>
      </c>
      <c r="G242" s="24">
        <v>78</v>
      </c>
      <c r="H242" s="19">
        <v>147</v>
      </c>
      <c r="J242">
        <f>(G242+H242)/2</f>
        <v>112.5</v>
      </c>
      <c r="Q242"/>
    </row>
    <row r="243" spans="1:17" x14ac:dyDescent="0.2">
      <c r="A243" s="3" t="s">
        <v>2042</v>
      </c>
      <c r="B243" t="s">
        <v>2479</v>
      </c>
      <c r="C243" t="s">
        <v>2411</v>
      </c>
      <c r="D243" t="s">
        <v>2479</v>
      </c>
      <c r="E243" t="str">
        <f>SUBSTITUTE(D243, "$", "  ")</f>
        <v xml:space="preserve">  79K-  147K </v>
      </c>
      <c r="F243" t="str">
        <f>SUBSTITUTE(E243, "K", " ")</f>
        <v xml:space="preserve">  79 -  147  </v>
      </c>
      <c r="G243" s="24">
        <v>79</v>
      </c>
      <c r="H243" s="19">
        <v>147</v>
      </c>
      <c r="J243">
        <f>(G243+H243)/2</f>
        <v>113</v>
      </c>
      <c r="Q243"/>
    </row>
    <row r="244" spans="1:17" x14ac:dyDescent="0.2">
      <c r="A244" s="3" t="s">
        <v>2042</v>
      </c>
      <c r="B244" t="s">
        <v>2479</v>
      </c>
      <c r="C244" t="s">
        <v>2411</v>
      </c>
      <c r="D244" t="s">
        <v>2479</v>
      </c>
      <c r="E244" t="str">
        <f>SUBSTITUTE(D244, "$", "  ")</f>
        <v xml:space="preserve">  79K-  147K </v>
      </c>
      <c r="F244" t="str">
        <f>SUBSTITUTE(E244, "K", " ")</f>
        <v xml:space="preserve">  79 -  147  </v>
      </c>
      <c r="G244" s="24">
        <v>79</v>
      </c>
      <c r="H244" s="19">
        <v>147</v>
      </c>
      <c r="J244">
        <f>(G244+H244)/2</f>
        <v>113</v>
      </c>
      <c r="Q244"/>
    </row>
    <row r="245" spans="1:17" x14ac:dyDescent="0.2">
      <c r="A245" s="3" t="s">
        <v>366</v>
      </c>
      <c r="B245" t="s">
        <v>2448</v>
      </c>
      <c r="C245" t="s">
        <v>2411</v>
      </c>
      <c r="D245" t="s">
        <v>2448</v>
      </c>
      <c r="E245" t="str">
        <f>SUBSTITUTE(D245, "$", "  ")</f>
        <v xml:space="preserve">  84K-  146K </v>
      </c>
      <c r="F245" t="str">
        <f>SUBSTITUTE(E245, "K", " ")</f>
        <v xml:space="preserve">  84 -  146  </v>
      </c>
      <c r="G245" s="24">
        <v>84</v>
      </c>
      <c r="H245" s="19">
        <v>146</v>
      </c>
      <c r="J245">
        <f>(G245+H245)/2</f>
        <v>115</v>
      </c>
      <c r="Q245"/>
    </row>
    <row r="246" spans="1:17" x14ac:dyDescent="0.2">
      <c r="A246" s="3" t="s">
        <v>366</v>
      </c>
      <c r="B246" t="s">
        <v>2448</v>
      </c>
      <c r="C246" t="s">
        <v>2411</v>
      </c>
      <c r="D246" t="s">
        <v>2448</v>
      </c>
      <c r="E246" t="str">
        <f>SUBSTITUTE(D246, "$", "  ")</f>
        <v xml:space="preserve">  84K-  146K </v>
      </c>
      <c r="F246" t="str">
        <f>SUBSTITUTE(E246, "K", " ")</f>
        <v xml:space="preserve">  84 -  146  </v>
      </c>
      <c r="G246" s="24">
        <v>84</v>
      </c>
      <c r="H246" s="19">
        <v>146</v>
      </c>
      <c r="J246">
        <f>(G246+H246)/2</f>
        <v>115</v>
      </c>
      <c r="Q246"/>
    </row>
    <row r="247" spans="1:17" x14ac:dyDescent="0.2">
      <c r="A247" s="3" t="s">
        <v>1762</v>
      </c>
      <c r="B247" t="s">
        <v>2419</v>
      </c>
      <c r="C247" t="s">
        <v>2411</v>
      </c>
      <c r="D247" t="s">
        <v>2419</v>
      </c>
      <c r="E247" t="str">
        <f>SUBSTITUTE(D247, "$", "  ")</f>
        <v xml:space="preserve">  92K-  146K </v>
      </c>
      <c r="F247" t="str">
        <f>SUBSTITUTE(E247, "K", " ")</f>
        <v xml:space="preserve">  92 -  146  </v>
      </c>
      <c r="G247" s="24">
        <v>92</v>
      </c>
      <c r="H247" s="19">
        <v>146</v>
      </c>
      <c r="J247">
        <f>(G247+H247)/2</f>
        <v>119</v>
      </c>
      <c r="Q247"/>
    </row>
    <row r="248" spans="1:17" x14ac:dyDescent="0.2">
      <c r="A248" s="3" t="s">
        <v>1762</v>
      </c>
      <c r="B248" t="s">
        <v>2419</v>
      </c>
      <c r="C248" t="s">
        <v>2411</v>
      </c>
      <c r="D248" t="s">
        <v>2419</v>
      </c>
      <c r="E248" t="str">
        <f>SUBSTITUTE(D248, "$", "  ")</f>
        <v xml:space="preserve">  92K-  146K </v>
      </c>
      <c r="F248" t="str">
        <f>SUBSTITUTE(E248, "K", " ")</f>
        <v xml:space="preserve">  92 -  146  </v>
      </c>
      <c r="G248" s="24">
        <v>92</v>
      </c>
      <c r="H248" s="19">
        <v>146</v>
      </c>
      <c r="J248">
        <f>(G248+H248)/2</f>
        <v>119</v>
      </c>
      <c r="Q248"/>
    </row>
    <row r="249" spans="1:17" x14ac:dyDescent="0.2">
      <c r="A249" s="3" t="s">
        <v>1853</v>
      </c>
      <c r="B249" t="s">
        <v>2790</v>
      </c>
      <c r="C249" t="s">
        <v>2411</v>
      </c>
      <c r="D249" t="s">
        <v>2790</v>
      </c>
      <c r="E249" t="str">
        <f>SUBSTITUTE(D249, "$", "  ")</f>
        <v xml:space="preserve">  108K-  146K </v>
      </c>
      <c r="F249" t="str">
        <f>SUBSTITUTE(E249, "K", " ")</f>
        <v xml:space="preserve">  108 -  146  </v>
      </c>
      <c r="G249" s="24">
        <v>108</v>
      </c>
      <c r="H249" s="19">
        <v>146</v>
      </c>
      <c r="J249">
        <f>(G249+H249)/2</f>
        <v>127</v>
      </c>
      <c r="Q249"/>
    </row>
    <row r="250" spans="1:17" x14ac:dyDescent="0.2">
      <c r="A250" s="3" t="s">
        <v>1934</v>
      </c>
      <c r="B250" t="s">
        <v>2489</v>
      </c>
      <c r="C250" t="s">
        <v>2411</v>
      </c>
      <c r="D250" t="s">
        <v>2489</v>
      </c>
      <c r="E250" t="str">
        <f>SUBSTITUTE(D250, "$", "  ")</f>
        <v xml:space="preserve">  76K-  145K </v>
      </c>
      <c r="F250" t="str">
        <f>SUBSTITUTE(E250, "K", " ")</f>
        <v xml:space="preserve">  76 -  145  </v>
      </c>
      <c r="G250" s="24">
        <v>76</v>
      </c>
      <c r="H250" s="19">
        <v>145</v>
      </c>
      <c r="J250">
        <f>(G250+H250)/2</f>
        <v>110.5</v>
      </c>
      <c r="Q250"/>
    </row>
    <row r="251" spans="1:17" x14ac:dyDescent="0.2">
      <c r="A251" s="10" t="s">
        <v>755</v>
      </c>
      <c r="B251" t="s">
        <v>755</v>
      </c>
      <c r="D251" t="s">
        <v>2399</v>
      </c>
      <c r="E251" t="str">
        <f>SUBSTITUTE(D251, "$", "  ")</f>
        <v xml:space="preserve">  120K-  145K</v>
      </c>
      <c r="F251" t="str">
        <f>SUBSTITUTE(E251, "K", " ")</f>
        <v xml:space="preserve">  120 -  145 </v>
      </c>
      <c r="G251" s="24">
        <v>120</v>
      </c>
      <c r="H251" s="19">
        <v>145</v>
      </c>
      <c r="J251">
        <f>(G251+H251)/2</f>
        <v>132.5</v>
      </c>
      <c r="Q251"/>
    </row>
    <row r="252" spans="1:17" x14ac:dyDescent="0.2">
      <c r="A252" s="10" t="s">
        <v>755</v>
      </c>
      <c r="B252" t="s">
        <v>755</v>
      </c>
      <c r="D252" t="s">
        <v>2399</v>
      </c>
      <c r="E252" t="str">
        <f>SUBSTITUTE(D252, "$", "  ")</f>
        <v xml:space="preserve">  120K-  145K</v>
      </c>
      <c r="F252" t="str">
        <f>SUBSTITUTE(E252, "K", " ")</f>
        <v xml:space="preserve">  120 -  145 </v>
      </c>
      <c r="G252" s="24">
        <v>120</v>
      </c>
      <c r="H252" s="19">
        <v>145</v>
      </c>
      <c r="J252">
        <f>(G252+H252)/2</f>
        <v>132.5</v>
      </c>
      <c r="Q252"/>
    </row>
    <row r="253" spans="1:17" x14ac:dyDescent="0.2">
      <c r="A253" s="3" t="s">
        <v>2249</v>
      </c>
      <c r="B253" t="s">
        <v>2520</v>
      </c>
      <c r="C253" t="s">
        <v>2411</v>
      </c>
      <c r="D253" t="s">
        <v>2520</v>
      </c>
      <c r="E253" t="str">
        <f>SUBSTITUTE(D253, "$", "  ")</f>
        <v xml:space="preserve">  71K-  144K </v>
      </c>
      <c r="F253" t="str">
        <f>SUBSTITUTE(E253, "K", " ")</f>
        <v xml:space="preserve">  71 -  144  </v>
      </c>
      <c r="G253" s="24">
        <v>71</v>
      </c>
      <c r="H253" s="19">
        <v>144</v>
      </c>
      <c r="J253">
        <f>(G253+H253)/2</f>
        <v>107.5</v>
      </c>
      <c r="Q253"/>
    </row>
    <row r="254" spans="1:17" x14ac:dyDescent="0.2">
      <c r="A254" s="3" t="s">
        <v>119</v>
      </c>
      <c r="B254" t="s">
        <v>2452</v>
      </c>
      <c r="C254" t="s">
        <v>2411</v>
      </c>
      <c r="D254" t="s">
        <v>2452</v>
      </c>
      <c r="E254" t="str">
        <f>SUBSTITUTE(D254, "$", "  ")</f>
        <v xml:space="preserve">  83K-  144K </v>
      </c>
      <c r="F254" t="str">
        <f>SUBSTITUTE(E254, "K", " ")</f>
        <v xml:space="preserve">  83 -  144  </v>
      </c>
      <c r="G254" s="24">
        <v>83</v>
      </c>
      <c r="H254" s="19">
        <v>144</v>
      </c>
      <c r="J254">
        <f>(G254+H254)/2</f>
        <v>113.5</v>
      </c>
      <c r="Q254"/>
    </row>
    <row r="255" spans="1:17" x14ac:dyDescent="0.2">
      <c r="A255" s="3" t="s">
        <v>119</v>
      </c>
      <c r="B255" t="s">
        <v>2452</v>
      </c>
      <c r="C255" t="s">
        <v>2411</v>
      </c>
      <c r="D255" t="s">
        <v>2452</v>
      </c>
      <c r="E255" t="str">
        <f>SUBSTITUTE(D255, "$", "  ")</f>
        <v xml:space="preserve">  83K-  144K </v>
      </c>
      <c r="F255" t="str">
        <f>SUBSTITUTE(E255, "K", " ")</f>
        <v xml:space="preserve">  83 -  144  </v>
      </c>
      <c r="G255" s="24">
        <v>83</v>
      </c>
      <c r="H255" s="19">
        <v>144</v>
      </c>
      <c r="J255">
        <f>(G255+H255)/2</f>
        <v>113.5</v>
      </c>
      <c r="Q255"/>
    </row>
    <row r="256" spans="1:17" x14ac:dyDescent="0.2">
      <c r="A256" s="3" t="s">
        <v>334</v>
      </c>
      <c r="B256" t="s">
        <v>2435</v>
      </c>
      <c r="C256" t="s">
        <v>2411</v>
      </c>
      <c r="D256" t="s">
        <v>2435</v>
      </c>
      <c r="E256" t="str">
        <f>SUBSTITUTE(D256, "$", "  ")</f>
        <v xml:space="preserve">  86K-  144K </v>
      </c>
      <c r="F256" t="str">
        <f>SUBSTITUTE(E256, "K", " ")</f>
        <v xml:space="preserve">  86 -  144  </v>
      </c>
      <c r="G256" s="24">
        <v>86</v>
      </c>
      <c r="H256" s="19">
        <v>144</v>
      </c>
      <c r="J256">
        <f>(G256+H256)/2</f>
        <v>115</v>
      </c>
      <c r="Q256"/>
    </row>
    <row r="257" spans="1:17" x14ac:dyDescent="0.2">
      <c r="A257" s="3" t="s">
        <v>334</v>
      </c>
      <c r="B257" t="s">
        <v>2435</v>
      </c>
      <c r="C257" t="s">
        <v>2411</v>
      </c>
      <c r="D257" t="s">
        <v>2435</v>
      </c>
      <c r="E257" t="str">
        <f>SUBSTITUTE(D257, "$", "  ")</f>
        <v xml:space="preserve">  86K-  144K </v>
      </c>
      <c r="F257" t="str">
        <f>SUBSTITUTE(E257, "K", " ")</f>
        <v xml:space="preserve">  86 -  144  </v>
      </c>
      <c r="G257" s="24">
        <v>86</v>
      </c>
      <c r="H257" s="19">
        <v>144</v>
      </c>
      <c r="J257">
        <f>(G257+H257)/2</f>
        <v>115</v>
      </c>
      <c r="Q257"/>
    </row>
    <row r="258" spans="1:17" x14ac:dyDescent="0.2">
      <c r="A258" s="3" t="s">
        <v>1994</v>
      </c>
      <c r="B258" t="s">
        <v>2429</v>
      </c>
      <c r="C258" t="s">
        <v>2411</v>
      </c>
      <c r="D258" t="s">
        <v>2429</v>
      </c>
      <c r="E258" t="str">
        <f>SUBSTITUTE(D258, "$", "  ")</f>
        <v xml:space="preserve">  89K-  144K </v>
      </c>
      <c r="F258" t="str">
        <f>SUBSTITUTE(E258, "K", " ")</f>
        <v xml:space="preserve">  89 -  144  </v>
      </c>
      <c r="G258" s="24">
        <v>89</v>
      </c>
      <c r="H258" s="19">
        <v>144</v>
      </c>
      <c r="J258">
        <f>(G258+H258)/2</f>
        <v>116.5</v>
      </c>
      <c r="Q258"/>
    </row>
    <row r="259" spans="1:17" x14ac:dyDescent="0.2">
      <c r="A259" s="3" t="s">
        <v>1994</v>
      </c>
      <c r="B259" t="s">
        <v>2429</v>
      </c>
      <c r="C259" t="s">
        <v>2411</v>
      </c>
      <c r="D259" t="s">
        <v>2429</v>
      </c>
      <c r="E259" t="str">
        <f>SUBSTITUTE(D259, "$", "  ")</f>
        <v xml:space="preserve">  89K-  144K </v>
      </c>
      <c r="F259" t="str">
        <f>SUBSTITUTE(E259, "K", " ")</f>
        <v xml:space="preserve">  89 -  144  </v>
      </c>
      <c r="G259" s="24">
        <v>89</v>
      </c>
      <c r="H259" s="19">
        <v>144</v>
      </c>
      <c r="J259">
        <f>(G259+H259)/2</f>
        <v>116.5</v>
      </c>
      <c r="Q259"/>
    </row>
    <row r="260" spans="1:17" x14ac:dyDescent="0.2">
      <c r="A260" s="3" t="s">
        <v>1420</v>
      </c>
      <c r="B260" t="s">
        <v>2495</v>
      </c>
      <c r="C260" t="s">
        <v>2411</v>
      </c>
      <c r="D260" t="s">
        <v>2495</v>
      </c>
      <c r="E260" t="str">
        <f>SUBSTITUTE(D260, "$", "  ")</f>
        <v xml:space="preserve">  75K-  143K </v>
      </c>
      <c r="F260" t="str">
        <f>SUBSTITUTE(E260, "K", " ")</f>
        <v xml:space="preserve">  75 -  143  </v>
      </c>
      <c r="G260" s="24">
        <v>75</v>
      </c>
      <c r="H260" s="19">
        <v>143</v>
      </c>
      <c r="J260">
        <f>(G260+H260)/2</f>
        <v>109</v>
      </c>
      <c r="Q260"/>
    </row>
    <row r="261" spans="1:17" x14ac:dyDescent="0.2">
      <c r="A261" s="3" t="s">
        <v>1420</v>
      </c>
      <c r="B261" t="s">
        <v>2495</v>
      </c>
      <c r="C261" t="s">
        <v>2411</v>
      </c>
      <c r="D261" t="s">
        <v>2495</v>
      </c>
      <c r="E261" t="str">
        <f>SUBSTITUTE(D261, "$", "  ")</f>
        <v xml:space="preserve">  75K-  143K </v>
      </c>
      <c r="F261" t="str">
        <f>SUBSTITUTE(E261, "K", " ")</f>
        <v xml:space="preserve">  75 -  143  </v>
      </c>
      <c r="G261" s="24">
        <v>75</v>
      </c>
      <c r="H261" s="19">
        <v>143</v>
      </c>
      <c r="J261">
        <f>(G261+H261)/2</f>
        <v>109</v>
      </c>
      <c r="Q261"/>
    </row>
    <row r="262" spans="1:17" x14ac:dyDescent="0.2">
      <c r="A262" s="3" t="s">
        <v>52</v>
      </c>
      <c r="B262" t="s">
        <v>2436</v>
      </c>
      <c r="C262" t="s">
        <v>2411</v>
      </c>
      <c r="D262" t="s">
        <v>2436</v>
      </c>
      <c r="E262" t="str">
        <f>SUBSTITUTE(D262, "$", "  ")</f>
        <v xml:space="preserve">  86K-  143K </v>
      </c>
      <c r="F262" t="str">
        <f>SUBSTITUTE(E262, "K", " ")</f>
        <v xml:space="preserve">  86 -  143  </v>
      </c>
      <c r="G262" s="24">
        <v>86</v>
      </c>
      <c r="H262" s="19">
        <v>143</v>
      </c>
      <c r="J262">
        <f>(G262+H262)/2</f>
        <v>114.5</v>
      </c>
      <c r="Q262"/>
    </row>
    <row r="263" spans="1:17" x14ac:dyDescent="0.2">
      <c r="A263" s="3" t="s">
        <v>52</v>
      </c>
      <c r="B263" t="s">
        <v>2436</v>
      </c>
      <c r="C263" t="s">
        <v>2411</v>
      </c>
      <c r="D263" t="s">
        <v>2436</v>
      </c>
      <c r="E263" t="str">
        <f>SUBSTITUTE(D263, "$", "  ")</f>
        <v xml:space="preserve">  86K-  143K </v>
      </c>
      <c r="F263" t="str">
        <f>SUBSTITUTE(E263, "K", " ")</f>
        <v xml:space="preserve">  86 -  143  </v>
      </c>
      <c r="G263" s="24">
        <v>86</v>
      </c>
      <c r="H263" s="19">
        <v>143</v>
      </c>
      <c r="J263">
        <f>(G263+H263)/2</f>
        <v>114.5</v>
      </c>
      <c r="Q263"/>
    </row>
    <row r="264" spans="1:17" x14ac:dyDescent="0.2">
      <c r="A264" s="3" t="s">
        <v>52</v>
      </c>
      <c r="B264" t="s">
        <v>2436</v>
      </c>
      <c r="C264" t="s">
        <v>2411</v>
      </c>
      <c r="D264" t="s">
        <v>2436</v>
      </c>
      <c r="E264" t="str">
        <f>SUBSTITUTE(D264, "$", "  ")</f>
        <v xml:space="preserve">  86K-  143K </v>
      </c>
      <c r="F264" t="str">
        <f>SUBSTITUTE(E264, "K", " ")</f>
        <v xml:space="preserve">  86 -  143  </v>
      </c>
      <c r="G264" s="24">
        <v>86</v>
      </c>
      <c r="H264" s="19">
        <v>143</v>
      </c>
      <c r="J264">
        <f>(G264+H264)/2</f>
        <v>114.5</v>
      </c>
      <c r="Q264"/>
    </row>
    <row r="265" spans="1:17" x14ac:dyDescent="0.2">
      <c r="A265" s="3" t="s">
        <v>52</v>
      </c>
      <c r="B265" t="s">
        <v>2436</v>
      </c>
      <c r="C265" t="s">
        <v>2411</v>
      </c>
      <c r="D265" t="s">
        <v>2436</v>
      </c>
      <c r="E265" t="str">
        <f>SUBSTITUTE(D265, "$", "  ")</f>
        <v xml:space="preserve">  86K-  143K </v>
      </c>
      <c r="F265" t="str">
        <f>SUBSTITUTE(E265, "K", " ")</f>
        <v xml:space="preserve">  86 -  143  </v>
      </c>
      <c r="G265" s="24">
        <v>86</v>
      </c>
      <c r="H265" s="19">
        <v>143</v>
      </c>
      <c r="J265">
        <f>(G265+H265)/2</f>
        <v>114.5</v>
      </c>
      <c r="Q265"/>
    </row>
    <row r="266" spans="1:17" x14ac:dyDescent="0.2">
      <c r="A266" s="3" t="s">
        <v>52</v>
      </c>
      <c r="B266" t="s">
        <v>2436</v>
      </c>
      <c r="C266" t="s">
        <v>2411</v>
      </c>
      <c r="D266" t="s">
        <v>2436</v>
      </c>
      <c r="E266" t="str">
        <f>SUBSTITUTE(D266, "$", "  ")</f>
        <v xml:space="preserve">  86K-  143K </v>
      </c>
      <c r="F266" t="str">
        <f>SUBSTITUTE(E266, "K", " ")</f>
        <v xml:space="preserve">  86 -  143  </v>
      </c>
      <c r="G266" s="24">
        <v>86</v>
      </c>
      <c r="H266" s="19">
        <v>143</v>
      </c>
      <c r="J266">
        <f>(G266+H266)/2</f>
        <v>114.5</v>
      </c>
      <c r="Q266"/>
    </row>
    <row r="267" spans="1:17" x14ac:dyDescent="0.2">
      <c r="A267" s="3" t="s">
        <v>52</v>
      </c>
      <c r="B267" t="s">
        <v>2436</v>
      </c>
      <c r="C267" t="s">
        <v>2411</v>
      </c>
      <c r="D267" t="s">
        <v>2436</v>
      </c>
      <c r="E267" t="str">
        <f>SUBSTITUTE(D267, "$", "  ")</f>
        <v xml:space="preserve">  86K-  143K </v>
      </c>
      <c r="F267" t="str">
        <f>SUBSTITUTE(E267, "K", " ")</f>
        <v xml:space="preserve">  86 -  143  </v>
      </c>
      <c r="G267" s="24">
        <v>86</v>
      </c>
      <c r="H267" s="19">
        <v>143</v>
      </c>
      <c r="J267">
        <f>(G267+H267)/2</f>
        <v>114.5</v>
      </c>
      <c r="Q267"/>
    </row>
    <row r="268" spans="1:17" x14ac:dyDescent="0.2">
      <c r="A268" s="3" t="s">
        <v>2176</v>
      </c>
      <c r="B268" t="s">
        <v>2512</v>
      </c>
      <c r="C268" t="s">
        <v>2411</v>
      </c>
      <c r="D268" t="s">
        <v>2512</v>
      </c>
      <c r="E268" t="str">
        <f>SUBSTITUTE(D268, "$", "  ")</f>
        <v xml:space="preserve">  72K-  142K </v>
      </c>
      <c r="F268" t="str">
        <f>SUBSTITUTE(E268, "K", " ")</f>
        <v xml:space="preserve">  72 -  142  </v>
      </c>
      <c r="G268" s="24">
        <v>72</v>
      </c>
      <c r="H268" s="19">
        <v>142</v>
      </c>
      <c r="J268">
        <f>(G268+H268)/2</f>
        <v>107</v>
      </c>
      <c r="Q268"/>
    </row>
    <row r="269" spans="1:17" x14ac:dyDescent="0.2">
      <c r="A269" s="3" t="s">
        <v>1531</v>
      </c>
      <c r="B269" t="s">
        <v>2490</v>
      </c>
      <c r="C269" t="s">
        <v>2411</v>
      </c>
      <c r="D269" t="s">
        <v>2490</v>
      </c>
      <c r="E269" t="str">
        <f>SUBSTITUTE(D269, "$", "  ")</f>
        <v xml:space="preserve">  76K-  142K </v>
      </c>
      <c r="F269" t="str">
        <f>SUBSTITUTE(E269, "K", " ")</f>
        <v xml:space="preserve">  76 -  142  </v>
      </c>
      <c r="G269" s="24">
        <v>76</v>
      </c>
      <c r="H269" s="19">
        <v>142</v>
      </c>
      <c r="J269">
        <f>(G269+H269)/2</f>
        <v>109</v>
      </c>
      <c r="Q269"/>
    </row>
    <row r="270" spans="1:17" x14ac:dyDescent="0.2">
      <c r="A270" s="3" t="s">
        <v>1531</v>
      </c>
      <c r="B270" t="s">
        <v>2490</v>
      </c>
      <c r="C270" t="s">
        <v>2411</v>
      </c>
      <c r="D270" t="s">
        <v>2490</v>
      </c>
      <c r="E270" t="str">
        <f>SUBSTITUTE(D270, "$", "  ")</f>
        <v xml:space="preserve">  76K-  142K </v>
      </c>
      <c r="F270" t="str">
        <f>SUBSTITUTE(E270, "K", " ")</f>
        <v xml:space="preserve">  76 -  142  </v>
      </c>
      <c r="G270" s="24">
        <v>76</v>
      </c>
      <c r="H270" s="19">
        <v>142</v>
      </c>
      <c r="J270">
        <f>(G270+H270)/2</f>
        <v>109</v>
      </c>
      <c r="Q270"/>
    </row>
    <row r="271" spans="1:17" x14ac:dyDescent="0.2">
      <c r="A271" s="3" t="s">
        <v>1531</v>
      </c>
      <c r="B271" t="s">
        <v>2490</v>
      </c>
      <c r="C271" t="s">
        <v>2411</v>
      </c>
      <c r="D271" t="s">
        <v>2490</v>
      </c>
      <c r="E271" t="str">
        <f>SUBSTITUTE(D271, "$", "  ")</f>
        <v xml:space="preserve">  76K-  142K </v>
      </c>
      <c r="F271" t="str">
        <f>SUBSTITUTE(E271, "K", " ")</f>
        <v xml:space="preserve">  76 -  142  </v>
      </c>
      <c r="G271" s="24">
        <v>76</v>
      </c>
      <c r="H271" s="19">
        <v>142</v>
      </c>
      <c r="J271">
        <f>(G271+H271)/2</f>
        <v>109</v>
      </c>
      <c r="Q271"/>
    </row>
    <row r="272" spans="1:17" x14ac:dyDescent="0.2">
      <c r="A272" s="3" t="s">
        <v>1531</v>
      </c>
      <c r="B272" t="s">
        <v>2490</v>
      </c>
      <c r="C272" t="s">
        <v>2411</v>
      </c>
      <c r="D272" t="s">
        <v>2490</v>
      </c>
      <c r="E272" t="str">
        <f>SUBSTITUTE(D272, "$", "  ")</f>
        <v xml:space="preserve">  76K-  142K </v>
      </c>
      <c r="F272" t="str">
        <f>SUBSTITUTE(E272, "K", " ")</f>
        <v xml:space="preserve">  76 -  142  </v>
      </c>
      <c r="G272" s="24">
        <v>76</v>
      </c>
      <c r="H272" s="19">
        <v>142</v>
      </c>
      <c r="J272">
        <f>(G272+H272)/2</f>
        <v>109</v>
      </c>
      <c r="Q272"/>
    </row>
    <row r="273" spans="1:17" x14ac:dyDescent="0.2">
      <c r="A273" s="3" t="s">
        <v>1531</v>
      </c>
      <c r="B273" t="s">
        <v>2490</v>
      </c>
      <c r="C273" t="s">
        <v>2411</v>
      </c>
      <c r="D273" t="s">
        <v>2490</v>
      </c>
      <c r="E273" t="str">
        <f>SUBSTITUTE(D273, "$", "  ")</f>
        <v xml:space="preserve">  76K-  142K </v>
      </c>
      <c r="F273" t="str">
        <f>SUBSTITUTE(E273, "K", " ")</f>
        <v xml:space="preserve">  76 -  142  </v>
      </c>
      <c r="G273" s="24">
        <v>76</v>
      </c>
      <c r="H273" s="19">
        <v>142</v>
      </c>
      <c r="J273">
        <f>(G273+H273)/2</f>
        <v>109</v>
      </c>
      <c r="Q273"/>
    </row>
    <row r="274" spans="1:17" x14ac:dyDescent="0.2">
      <c r="A274" s="3" t="s">
        <v>2379</v>
      </c>
      <c r="B274" t="s">
        <v>2470</v>
      </c>
      <c r="C274" t="s">
        <v>2411</v>
      </c>
      <c r="D274" t="s">
        <v>2470</v>
      </c>
      <c r="E274" t="str">
        <f>SUBSTITUTE(D274, "$", "  ")</f>
        <v xml:space="preserve">  80K-  142K </v>
      </c>
      <c r="F274" t="str">
        <f>SUBSTITUTE(E274, "K", " ")</f>
        <v xml:space="preserve">  80 -  142  </v>
      </c>
      <c r="G274" s="24">
        <v>80</v>
      </c>
      <c r="H274" s="19">
        <v>142</v>
      </c>
      <c r="J274">
        <f>(G274+H274)/2</f>
        <v>111</v>
      </c>
      <c r="Q274"/>
    </row>
    <row r="275" spans="1:17" x14ac:dyDescent="0.2">
      <c r="A275" s="3" t="s">
        <v>1882</v>
      </c>
      <c r="B275" t="s">
        <v>2442</v>
      </c>
      <c r="C275" t="s">
        <v>2411</v>
      </c>
      <c r="D275" t="s">
        <v>2442</v>
      </c>
      <c r="E275" t="str">
        <f>SUBSTITUTE(D275, "$", "  ")</f>
        <v xml:space="preserve">  85K-  142K </v>
      </c>
      <c r="F275" t="str">
        <f>SUBSTITUTE(E275, "K", " ")</f>
        <v xml:space="preserve">  85 -  142  </v>
      </c>
      <c r="G275" s="24">
        <v>85</v>
      </c>
      <c r="H275" s="19">
        <v>142</v>
      </c>
      <c r="J275">
        <f>(G275+H275)/2</f>
        <v>113.5</v>
      </c>
      <c r="Q275"/>
    </row>
    <row r="276" spans="1:17" x14ac:dyDescent="0.2">
      <c r="A276" s="3" t="s">
        <v>74</v>
      </c>
      <c r="B276" t="s">
        <v>2437</v>
      </c>
      <c r="C276" t="s">
        <v>2411</v>
      </c>
      <c r="D276" t="s">
        <v>2437</v>
      </c>
      <c r="E276" t="str">
        <f>SUBSTITUTE(D276, "$", "  ")</f>
        <v xml:space="preserve">  86K-  142K </v>
      </c>
      <c r="F276" t="str">
        <f>SUBSTITUTE(E276, "K", " ")</f>
        <v xml:space="preserve">  86 -  142  </v>
      </c>
      <c r="G276" s="24">
        <v>86</v>
      </c>
      <c r="H276" s="19">
        <v>142</v>
      </c>
      <c r="J276">
        <f>(G276+H276)/2</f>
        <v>114</v>
      </c>
      <c r="Q276"/>
    </row>
    <row r="277" spans="1:17" x14ac:dyDescent="0.2">
      <c r="A277" s="3" t="s">
        <v>74</v>
      </c>
      <c r="B277" t="s">
        <v>2437</v>
      </c>
      <c r="C277" t="s">
        <v>2411</v>
      </c>
      <c r="D277" t="s">
        <v>2437</v>
      </c>
      <c r="E277" t="str">
        <f>SUBSTITUTE(D277, "$", "  ")</f>
        <v xml:space="preserve">  86K-  142K </v>
      </c>
      <c r="F277" t="str">
        <f>SUBSTITUTE(E277, "K", " ")</f>
        <v xml:space="preserve">  86 -  142  </v>
      </c>
      <c r="G277" s="24">
        <v>86</v>
      </c>
      <c r="H277" s="19">
        <v>142</v>
      </c>
      <c r="J277">
        <f>(G277+H277)/2</f>
        <v>114</v>
      </c>
      <c r="Q277"/>
    </row>
    <row r="278" spans="1:17" x14ac:dyDescent="0.2">
      <c r="A278" s="3" t="s">
        <v>458</v>
      </c>
      <c r="B278" t="s">
        <v>2438</v>
      </c>
      <c r="C278" t="s">
        <v>2411</v>
      </c>
      <c r="D278" t="s">
        <v>2438</v>
      </c>
      <c r="E278" t="str">
        <f>SUBSTITUTE(D278, "$", "  ")</f>
        <v xml:space="preserve">  86K-  141K </v>
      </c>
      <c r="F278" t="str">
        <f>SUBSTITUTE(E278, "K", " ")</f>
        <v xml:space="preserve">  86 -  141  </v>
      </c>
      <c r="G278" s="24">
        <v>86</v>
      </c>
      <c r="H278" s="19">
        <v>141</v>
      </c>
      <c r="J278">
        <f>(G278+H278)/2</f>
        <v>113.5</v>
      </c>
      <c r="Q278"/>
    </row>
    <row r="279" spans="1:17" x14ac:dyDescent="0.2">
      <c r="A279" s="3" t="s">
        <v>2291</v>
      </c>
      <c r="B279" t="s">
        <v>2433</v>
      </c>
      <c r="C279" t="s">
        <v>2411</v>
      </c>
      <c r="D279" t="s">
        <v>2433</v>
      </c>
      <c r="E279" t="str">
        <f>SUBSTITUTE(D279, "$", "  ")</f>
        <v xml:space="preserve">  87K-  141K </v>
      </c>
      <c r="F279" t="str">
        <f>SUBSTITUTE(E279, "K", " ")</f>
        <v xml:space="preserve">  87 -  141  </v>
      </c>
      <c r="G279" s="24">
        <v>87</v>
      </c>
      <c r="H279" s="19">
        <v>141</v>
      </c>
      <c r="J279">
        <f>(G279+H279)/2</f>
        <v>114</v>
      </c>
      <c r="Q279"/>
    </row>
    <row r="280" spans="1:17" x14ac:dyDescent="0.2">
      <c r="A280" s="3" t="s">
        <v>2319</v>
      </c>
      <c r="B280" t="s">
        <v>2804</v>
      </c>
      <c r="C280" t="s">
        <v>2411</v>
      </c>
      <c r="D280" t="s">
        <v>2804</v>
      </c>
      <c r="E280" t="str">
        <f>SUBSTITUTE(D280, "$", "  ")</f>
        <v xml:space="preserve">  101K-  141K </v>
      </c>
      <c r="F280" t="str">
        <f>SUBSTITUTE(E280, "K", " ")</f>
        <v xml:space="preserve">  101 -  141  </v>
      </c>
      <c r="G280" s="24">
        <v>101</v>
      </c>
      <c r="H280" s="19">
        <v>141</v>
      </c>
      <c r="J280">
        <f>(G280+H280)/2</f>
        <v>121</v>
      </c>
      <c r="Q280"/>
    </row>
    <row r="281" spans="1:17" x14ac:dyDescent="0.2">
      <c r="A281" s="3" t="s">
        <v>866</v>
      </c>
      <c r="B281" t="s">
        <v>2502</v>
      </c>
      <c r="C281" t="s">
        <v>2411</v>
      </c>
      <c r="D281" t="s">
        <v>2502</v>
      </c>
      <c r="E281" t="str">
        <f>SUBSTITUTE(D281, "$", "  ")</f>
        <v xml:space="preserve">  74K-  140K </v>
      </c>
      <c r="F281" t="str">
        <f>SUBSTITUTE(E281, "K", " ")</f>
        <v xml:space="preserve">  74 -  140  </v>
      </c>
      <c r="G281" s="24">
        <v>74</v>
      </c>
      <c r="H281" s="19">
        <v>140</v>
      </c>
      <c r="J281">
        <f>(G281+H281)/2</f>
        <v>107</v>
      </c>
      <c r="Q281"/>
    </row>
    <row r="282" spans="1:17" x14ac:dyDescent="0.2">
      <c r="A282" s="3" t="s">
        <v>866</v>
      </c>
      <c r="B282" t="s">
        <v>2502</v>
      </c>
      <c r="C282" t="s">
        <v>2411</v>
      </c>
      <c r="D282" t="s">
        <v>2502</v>
      </c>
      <c r="E282" t="str">
        <f>SUBSTITUTE(D282, "$", "  ")</f>
        <v xml:space="preserve">  74K-  140K </v>
      </c>
      <c r="F282" t="str">
        <f>SUBSTITUTE(E282, "K", " ")</f>
        <v xml:space="preserve">  74 -  140  </v>
      </c>
      <c r="G282" s="24">
        <v>74</v>
      </c>
      <c r="H282" s="19">
        <v>140</v>
      </c>
      <c r="J282">
        <f>(G282+H282)/2</f>
        <v>107</v>
      </c>
      <c r="Q282"/>
    </row>
    <row r="283" spans="1:17" x14ac:dyDescent="0.2">
      <c r="A283" s="3" t="s">
        <v>1092</v>
      </c>
      <c r="B283" t="s">
        <v>2496</v>
      </c>
      <c r="C283" t="s">
        <v>2411</v>
      </c>
      <c r="D283" t="s">
        <v>2496</v>
      </c>
      <c r="E283" t="str">
        <f>SUBSTITUTE(D283, "$", "  ")</f>
        <v xml:space="preserve">  75K-  140K </v>
      </c>
      <c r="F283" t="str">
        <f>SUBSTITUTE(E283, "K", " ")</f>
        <v xml:space="preserve">  75 -  140  </v>
      </c>
      <c r="G283" s="24">
        <v>75</v>
      </c>
      <c r="H283" s="19">
        <v>140</v>
      </c>
      <c r="J283">
        <f>(G283+H283)/2</f>
        <v>107.5</v>
      </c>
      <c r="Q283"/>
    </row>
    <row r="284" spans="1:17" x14ac:dyDescent="0.2">
      <c r="A284" s="3" t="s">
        <v>1092</v>
      </c>
      <c r="B284" t="s">
        <v>2496</v>
      </c>
      <c r="C284" t="s">
        <v>2411</v>
      </c>
      <c r="D284" t="s">
        <v>2496</v>
      </c>
      <c r="E284" t="str">
        <f>SUBSTITUTE(D284, "$", "  ")</f>
        <v xml:space="preserve">  75K-  140K </v>
      </c>
      <c r="F284" t="str">
        <f>SUBSTITUTE(E284, "K", " ")</f>
        <v xml:space="preserve">  75 -  140  </v>
      </c>
      <c r="G284" s="24">
        <v>75</v>
      </c>
      <c r="H284" s="19">
        <v>140</v>
      </c>
      <c r="J284">
        <f>(G284+H284)/2</f>
        <v>107.5</v>
      </c>
      <c r="Q284"/>
    </row>
    <row r="285" spans="1:17" x14ac:dyDescent="0.2">
      <c r="A285" s="3" t="s">
        <v>1092</v>
      </c>
      <c r="B285" t="s">
        <v>2496</v>
      </c>
      <c r="C285" t="s">
        <v>2411</v>
      </c>
      <c r="D285" t="s">
        <v>2496</v>
      </c>
      <c r="E285" t="str">
        <f>SUBSTITUTE(D285, "$", "  ")</f>
        <v xml:space="preserve">  75K-  140K </v>
      </c>
      <c r="F285" t="str">
        <f>SUBSTITUTE(E285, "K", " ")</f>
        <v xml:space="preserve">  75 -  140  </v>
      </c>
      <c r="G285" s="24">
        <v>75</v>
      </c>
      <c r="H285" s="19">
        <v>140</v>
      </c>
      <c r="J285">
        <f>(G285+H285)/2</f>
        <v>107.5</v>
      </c>
      <c r="Q285"/>
    </row>
    <row r="286" spans="1:17" x14ac:dyDescent="0.2">
      <c r="A286" s="3" t="s">
        <v>629</v>
      </c>
      <c r="B286" t="s">
        <v>2491</v>
      </c>
      <c r="C286" t="s">
        <v>2411</v>
      </c>
      <c r="D286" t="s">
        <v>2491</v>
      </c>
      <c r="E286" t="str">
        <f>SUBSTITUTE(D286, "$", "  ")</f>
        <v xml:space="preserve">  76K-  140K </v>
      </c>
      <c r="F286" t="str">
        <f>SUBSTITUTE(E286, "K", " ")</f>
        <v xml:space="preserve">  76 -  140  </v>
      </c>
      <c r="G286" s="24">
        <v>76</v>
      </c>
      <c r="H286" s="19">
        <v>140</v>
      </c>
      <c r="J286">
        <f>(G286+H286)/2</f>
        <v>108</v>
      </c>
      <c r="Q286"/>
    </row>
    <row r="287" spans="1:17" x14ac:dyDescent="0.2">
      <c r="A287" s="3" t="s">
        <v>1712</v>
      </c>
      <c r="B287" t="s">
        <v>2462</v>
      </c>
      <c r="C287" t="s">
        <v>2411</v>
      </c>
      <c r="D287" t="s">
        <v>2462</v>
      </c>
      <c r="E287" t="str">
        <f>SUBSTITUTE(D287, "$", "  ")</f>
        <v xml:space="preserve">  81K-  140K </v>
      </c>
      <c r="F287" t="str">
        <f>SUBSTITUTE(E287, "K", " ")</f>
        <v xml:space="preserve">  81 -  140  </v>
      </c>
      <c r="G287" s="24">
        <v>81</v>
      </c>
      <c r="H287" s="19">
        <v>140</v>
      </c>
      <c r="J287">
        <f>(G287+H287)/2</f>
        <v>110.5</v>
      </c>
      <c r="Q287"/>
    </row>
    <row r="288" spans="1:17" x14ac:dyDescent="0.2">
      <c r="A288" s="3" t="s">
        <v>1712</v>
      </c>
      <c r="B288" t="s">
        <v>2462</v>
      </c>
      <c r="C288" t="s">
        <v>2411</v>
      </c>
      <c r="D288" t="s">
        <v>2462</v>
      </c>
      <c r="E288" t="str">
        <f>SUBSTITUTE(D288, "$", "  ")</f>
        <v xml:space="preserve">  81K-  140K </v>
      </c>
      <c r="F288" t="str">
        <f>SUBSTITUTE(E288, "K", " ")</f>
        <v xml:space="preserve">  81 -  140  </v>
      </c>
      <c r="G288" s="24">
        <v>81</v>
      </c>
      <c r="H288" s="19">
        <v>140</v>
      </c>
      <c r="J288">
        <f>(G288+H288)/2</f>
        <v>110.5</v>
      </c>
      <c r="Q288"/>
    </row>
    <row r="289" spans="1:17" x14ac:dyDescent="0.2">
      <c r="A289" s="3" t="s">
        <v>1712</v>
      </c>
      <c r="B289" t="s">
        <v>2462</v>
      </c>
      <c r="C289" t="s">
        <v>2411</v>
      </c>
      <c r="D289" t="s">
        <v>2462</v>
      </c>
      <c r="E289" t="str">
        <f>SUBSTITUTE(D289, "$", "  ")</f>
        <v xml:space="preserve">  81K-  140K </v>
      </c>
      <c r="F289" t="str">
        <f>SUBSTITUTE(E289, "K", " ")</f>
        <v xml:space="preserve">  81 -  140  </v>
      </c>
      <c r="G289" s="24">
        <v>81</v>
      </c>
      <c r="H289" s="19">
        <v>140</v>
      </c>
      <c r="J289">
        <f>(G289+H289)/2</f>
        <v>110.5</v>
      </c>
      <c r="Q289"/>
    </row>
    <row r="290" spans="1:17" x14ac:dyDescent="0.2">
      <c r="A290" s="3" t="s">
        <v>221</v>
      </c>
      <c r="B290" t="s">
        <v>2443</v>
      </c>
      <c r="C290" t="s">
        <v>2411</v>
      </c>
      <c r="D290" t="s">
        <v>2443</v>
      </c>
      <c r="E290" t="str">
        <f>SUBSTITUTE(D290, "$", "  ")</f>
        <v xml:space="preserve">  85K-  140K </v>
      </c>
      <c r="F290" t="str">
        <f>SUBSTITUTE(E290, "K", " ")</f>
        <v xml:space="preserve">  85 -  140  </v>
      </c>
      <c r="G290" s="24">
        <v>85</v>
      </c>
      <c r="H290" s="19">
        <v>140</v>
      </c>
      <c r="J290">
        <f>(G290+H290)/2</f>
        <v>112.5</v>
      </c>
      <c r="Q290"/>
    </row>
    <row r="291" spans="1:17" x14ac:dyDescent="0.2">
      <c r="A291" s="3" t="s">
        <v>221</v>
      </c>
      <c r="B291" t="s">
        <v>2443</v>
      </c>
      <c r="C291" t="s">
        <v>2411</v>
      </c>
      <c r="D291" t="s">
        <v>2443</v>
      </c>
      <c r="E291" t="str">
        <f>SUBSTITUTE(D291, "$", "  ")</f>
        <v xml:space="preserve">  85K-  140K </v>
      </c>
      <c r="F291" t="str">
        <f>SUBSTITUTE(E291, "K", " ")</f>
        <v xml:space="preserve">  85 -  140  </v>
      </c>
      <c r="G291" s="24">
        <v>85</v>
      </c>
      <c r="H291" s="19">
        <v>140</v>
      </c>
      <c r="J291">
        <f>(G291+H291)/2</f>
        <v>112.5</v>
      </c>
      <c r="Q291"/>
    </row>
    <row r="292" spans="1:17" x14ac:dyDescent="0.2">
      <c r="A292" s="3" t="s">
        <v>1892</v>
      </c>
      <c r="B292" t="s">
        <v>2434</v>
      </c>
      <c r="C292" t="s">
        <v>2411</v>
      </c>
      <c r="D292" t="s">
        <v>2434</v>
      </c>
      <c r="E292" t="str">
        <f>SUBSTITUTE(D292, "$", "  ")</f>
        <v xml:space="preserve">  87K-  140K </v>
      </c>
      <c r="F292" t="str">
        <f>SUBSTITUTE(E292, "K", " ")</f>
        <v xml:space="preserve">  87 -  140  </v>
      </c>
      <c r="G292" s="24">
        <v>87</v>
      </c>
      <c r="H292" s="19">
        <v>140</v>
      </c>
      <c r="J292">
        <f>(G292+H292)/2</f>
        <v>113.5</v>
      </c>
      <c r="Q292"/>
    </row>
    <row r="293" spans="1:17" x14ac:dyDescent="0.2">
      <c r="A293" s="10" t="s">
        <v>1599</v>
      </c>
      <c r="B293" t="s">
        <v>1599</v>
      </c>
      <c r="D293" t="s">
        <v>2403</v>
      </c>
      <c r="E293" t="str">
        <f>SUBSTITUTE(D293, "$", "  ")</f>
        <v xml:space="preserve">  100K-  140K</v>
      </c>
      <c r="F293" t="str">
        <f>SUBSTITUTE(E293, "K", " ")</f>
        <v xml:space="preserve">  100 -  140 </v>
      </c>
      <c r="G293" s="24">
        <v>100</v>
      </c>
      <c r="H293" s="19">
        <v>140</v>
      </c>
      <c r="J293">
        <f>(G293+H293)/2</f>
        <v>120</v>
      </c>
      <c r="Q293"/>
    </row>
    <row r="294" spans="1:17" x14ac:dyDescent="0.2">
      <c r="A294" s="10" t="s">
        <v>1599</v>
      </c>
      <c r="B294" t="s">
        <v>1599</v>
      </c>
      <c r="D294" t="s">
        <v>2403</v>
      </c>
      <c r="E294" t="str">
        <f>SUBSTITUTE(D294, "$", "  ")</f>
        <v xml:space="preserve">  100K-  140K</v>
      </c>
      <c r="F294" t="str">
        <f>SUBSTITUTE(E294, "K", " ")</f>
        <v xml:space="preserve">  100 -  140 </v>
      </c>
      <c r="G294" s="24">
        <v>100</v>
      </c>
      <c r="H294" s="19">
        <v>140</v>
      </c>
      <c r="J294">
        <f>(G294+H294)/2</f>
        <v>120</v>
      </c>
      <c r="Q294"/>
    </row>
    <row r="295" spans="1:17" x14ac:dyDescent="0.2">
      <c r="A295" s="10" t="s">
        <v>1599</v>
      </c>
      <c r="B295" t="s">
        <v>1599</v>
      </c>
      <c r="D295" t="s">
        <v>2403</v>
      </c>
      <c r="E295" t="str">
        <f>SUBSTITUTE(D295, "$", "  ")</f>
        <v xml:space="preserve">  100K-  140K</v>
      </c>
      <c r="F295" t="str">
        <f>SUBSTITUTE(E295, "K", " ")</f>
        <v xml:space="preserve">  100 -  140 </v>
      </c>
      <c r="G295" s="24">
        <v>100</v>
      </c>
      <c r="H295" s="19">
        <v>140</v>
      </c>
      <c r="J295">
        <f>(G295+H295)/2</f>
        <v>120</v>
      </c>
      <c r="Q295"/>
    </row>
    <row r="296" spans="1:17" x14ac:dyDescent="0.2">
      <c r="A296" s="10" t="s">
        <v>2338</v>
      </c>
      <c r="B296" t="s">
        <v>2338</v>
      </c>
      <c r="D296" t="s">
        <v>2406</v>
      </c>
      <c r="E296" t="str">
        <f>SUBSTITUTE(D296, "$", "  ")</f>
        <v xml:space="preserve">  120K-  140K</v>
      </c>
      <c r="F296" t="str">
        <f>SUBSTITUTE(E296, "K", " ")</f>
        <v xml:space="preserve">  120 -  140 </v>
      </c>
      <c r="G296" s="24">
        <v>120</v>
      </c>
      <c r="H296" s="19">
        <v>140</v>
      </c>
      <c r="J296">
        <f>(G296+H296)/2</f>
        <v>130</v>
      </c>
      <c r="Q296"/>
    </row>
    <row r="297" spans="1:17" x14ac:dyDescent="0.2">
      <c r="A297" s="3" t="s">
        <v>1460</v>
      </c>
      <c r="B297" t="s">
        <v>2535</v>
      </c>
      <c r="C297" t="s">
        <v>2411</v>
      </c>
      <c r="D297" t="s">
        <v>2535</v>
      </c>
      <c r="E297" t="str">
        <f>SUBSTITUTE(D297, "$", "  ")</f>
        <v xml:space="preserve">  68K-  139K </v>
      </c>
      <c r="F297" t="str">
        <f>SUBSTITUTE(E297, "K", " ")</f>
        <v xml:space="preserve">  68 -  139  </v>
      </c>
      <c r="G297" s="24">
        <v>68</v>
      </c>
      <c r="H297" s="19">
        <v>139</v>
      </c>
      <c r="J297">
        <f>(G297+H297)/2</f>
        <v>103.5</v>
      </c>
      <c r="Q297"/>
    </row>
    <row r="298" spans="1:17" x14ac:dyDescent="0.2">
      <c r="A298" s="3" t="s">
        <v>1460</v>
      </c>
      <c r="B298" t="s">
        <v>2535</v>
      </c>
      <c r="C298" t="s">
        <v>2411</v>
      </c>
      <c r="D298" t="s">
        <v>2535</v>
      </c>
      <c r="E298" t="str">
        <f>SUBSTITUTE(D298, "$", "  ")</f>
        <v xml:space="preserve">  68K-  139K </v>
      </c>
      <c r="F298" t="str">
        <f>SUBSTITUTE(E298, "K", " ")</f>
        <v xml:space="preserve">  68 -  139  </v>
      </c>
      <c r="G298" s="24">
        <v>68</v>
      </c>
      <c r="H298" s="19">
        <v>139</v>
      </c>
      <c r="J298">
        <f>(G298+H298)/2</f>
        <v>103.5</v>
      </c>
      <c r="Q298"/>
    </row>
    <row r="299" spans="1:17" x14ac:dyDescent="0.2">
      <c r="A299" s="3" t="s">
        <v>1460</v>
      </c>
      <c r="B299" t="s">
        <v>2535</v>
      </c>
      <c r="C299" t="s">
        <v>2411</v>
      </c>
      <c r="D299" t="s">
        <v>2535</v>
      </c>
      <c r="E299" t="str">
        <f>SUBSTITUTE(D299, "$", "  ")</f>
        <v xml:space="preserve">  68K-  139K </v>
      </c>
      <c r="F299" t="str">
        <f>SUBSTITUTE(E299, "K", " ")</f>
        <v xml:space="preserve">  68 -  139  </v>
      </c>
      <c r="G299" s="24">
        <v>68</v>
      </c>
      <c r="H299" s="19">
        <v>139</v>
      </c>
      <c r="J299">
        <f>(G299+H299)/2</f>
        <v>103.5</v>
      </c>
      <c r="Q299"/>
    </row>
    <row r="300" spans="1:17" x14ac:dyDescent="0.2">
      <c r="A300" s="3" t="s">
        <v>1460</v>
      </c>
      <c r="B300" t="s">
        <v>2535</v>
      </c>
      <c r="C300" t="s">
        <v>2411</v>
      </c>
      <c r="D300" t="s">
        <v>2535</v>
      </c>
      <c r="E300" t="str">
        <f>SUBSTITUTE(D300, "$", "  ")</f>
        <v xml:space="preserve">  68K-  139K </v>
      </c>
      <c r="F300" t="str">
        <f>SUBSTITUTE(E300, "K", " ")</f>
        <v xml:space="preserve">  68 -  139  </v>
      </c>
      <c r="G300" s="24">
        <v>68</v>
      </c>
      <c r="H300" s="19">
        <v>139</v>
      </c>
      <c r="J300">
        <f>(G300+H300)/2</f>
        <v>103.5</v>
      </c>
      <c r="Q300"/>
    </row>
    <row r="301" spans="1:17" x14ac:dyDescent="0.2">
      <c r="A301" s="3" t="s">
        <v>340</v>
      </c>
      <c r="B301" t="s">
        <v>2471</v>
      </c>
      <c r="C301" t="s">
        <v>2411</v>
      </c>
      <c r="D301" t="s">
        <v>2471</v>
      </c>
      <c r="E301" t="str">
        <f>SUBSTITUTE(D301, "$", "  ")</f>
        <v xml:space="preserve">  80K-  139K </v>
      </c>
      <c r="F301" t="str">
        <f>SUBSTITUTE(E301, "K", " ")</f>
        <v xml:space="preserve">  80 -  139  </v>
      </c>
      <c r="G301" s="24">
        <v>80</v>
      </c>
      <c r="H301" s="19">
        <v>139</v>
      </c>
      <c r="J301">
        <f>(G301+H301)/2</f>
        <v>109.5</v>
      </c>
      <c r="Q301"/>
    </row>
    <row r="302" spans="1:17" x14ac:dyDescent="0.2">
      <c r="A302" s="3" t="s">
        <v>340</v>
      </c>
      <c r="B302" t="s">
        <v>2471</v>
      </c>
      <c r="C302" t="s">
        <v>2411</v>
      </c>
      <c r="D302" t="s">
        <v>2471</v>
      </c>
      <c r="E302" t="str">
        <f>SUBSTITUTE(D302, "$", "  ")</f>
        <v xml:space="preserve">  80K-  139K </v>
      </c>
      <c r="F302" t="str">
        <f>SUBSTITUTE(E302, "K", " ")</f>
        <v xml:space="preserve">  80 -  139  </v>
      </c>
      <c r="G302" s="24">
        <v>80</v>
      </c>
      <c r="H302" s="19">
        <v>139</v>
      </c>
      <c r="J302">
        <f>(G302+H302)/2</f>
        <v>109.5</v>
      </c>
      <c r="Q302"/>
    </row>
    <row r="303" spans="1:17" x14ac:dyDescent="0.2">
      <c r="A303" s="3" t="s">
        <v>434</v>
      </c>
      <c r="B303" t="s">
        <v>2444</v>
      </c>
      <c r="C303" t="s">
        <v>2411</v>
      </c>
      <c r="D303" t="s">
        <v>2444</v>
      </c>
      <c r="E303" t="str">
        <f>SUBSTITUTE(D303, "$", "  ")</f>
        <v xml:space="preserve">  85K-  139K </v>
      </c>
      <c r="F303" t="str">
        <f>SUBSTITUTE(E303, "K", " ")</f>
        <v xml:space="preserve">  85 -  139  </v>
      </c>
      <c r="G303" s="24">
        <v>85</v>
      </c>
      <c r="H303" s="19">
        <v>139</v>
      </c>
      <c r="J303">
        <f>(G303+H303)/2</f>
        <v>112</v>
      </c>
      <c r="Q303"/>
    </row>
    <row r="304" spans="1:17" x14ac:dyDescent="0.2">
      <c r="A304" s="3" t="s">
        <v>434</v>
      </c>
      <c r="B304" t="s">
        <v>2444</v>
      </c>
      <c r="C304" t="s">
        <v>2411</v>
      </c>
      <c r="D304" t="s">
        <v>2444</v>
      </c>
      <c r="E304" t="str">
        <f>SUBSTITUTE(D304, "$", "  ")</f>
        <v xml:space="preserve">  85K-  139K </v>
      </c>
      <c r="F304" t="str">
        <f>SUBSTITUTE(E304, "K", " ")</f>
        <v xml:space="preserve">  85 -  139  </v>
      </c>
      <c r="G304" s="24">
        <v>85</v>
      </c>
      <c r="H304" s="19">
        <v>139</v>
      </c>
      <c r="J304">
        <f>(G304+H304)/2</f>
        <v>112</v>
      </c>
      <c r="Q304"/>
    </row>
    <row r="305" spans="1:17" x14ac:dyDescent="0.2">
      <c r="A305" s="3" t="s">
        <v>167</v>
      </c>
      <c r="B305" t="s">
        <v>2439</v>
      </c>
      <c r="C305" t="s">
        <v>2411</v>
      </c>
      <c r="D305" t="s">
        <v>2439</v>
      </c>
      <c r="E305" t="str">
        <f>SUBSTITUTE(D305, "$", "  ")</f>
        <v xml:space="preserve">  86K-  139K </v>
      </c>
      <c r="F305" t="str">
        <f>SUBSTITUTE(E305, "K", " ")</f>
        <v xml:space="preserve">  86 -  139  </v>
      </c>
      <c r="G305" s="24">
        <v>86</v>
      </c>
      <c r="H305" s="19">
        <v>139</v>
      </c>
      <c r="J305">
        <f>(G305+H305)/2</f>
        <v>112.5</v>
      </c>
      <c r="Q305"/>
    </row>
    <row r="306" spans="1:17" x14ac:dyDescent="0.2">
      <c r="A306" s="3" t="s">
        <v>167</v>
      </c>
      <c r="B306" t="s">
        <v>2439</v>
      </c>
      <c r="C306" t="s">
        <v>2411</v>
      </c>
      <c r="D306" t="s">
        <v>2439</v>
      </c>
      <c r="E306" t="str">
        <f>SUBSTITUTE(D306, "$", "  ")</f>
        <v xml:space="preserve">  86K-  139K </v>
      </c>
      <c r="F306" t="str">
        <f>SUBSTITUTE(E306, "K", " ")</f>
        <v xml:space="preserve">  86 -  139  </v>
      </c>
      <c r="G306" s="24">
        <v>86</v>
      </c>
      <c r="H306" s="19">
        <v>139</v>
      </c>
      <c r="J306">
        <f>(G306+H306)/2</f>
        <v>112.5</v>
      </c>
      <c r="Q306"/>
    </row>
    <row r="307" spans="1:17" x14ac:dyDescent="0.2">
      <c r="A307" s="3" t="s">
        <v>1831</v>
      </c>
      <c r="B307" t="s">
        <v>2414</v>
      </c>
      <c r="C307" t="s">
        <v>2411</v>
      </c>
      <c r="D307" t="s">
        <v>2414</v>
      </c>
      <c r="E307" t="str">
        <f>SUBSTITUTE(D307, "$", "  ")</f>
        <v xml:space="preserve">  94K-  139K </v>
      </c>
      <c r="F307" t="str">
        <f>SUBSTITUTE(E307, "K", " ")</f>
        <v xml:space="preserve">  94 -  139  </v>
      </c>
      <c r="G307" s="24">
        <v>94</v>
      </c>
      <c r="H307" s="19">
        <v>139</v>
      </c>
      <c r="J307">
        <f>(G307+H307)/2</f>
        <v>116.5</v>
      </c>
      <c r="Q307"/>
    </row>
    <row r="308" spans="1:17" x14ac:dyDescent="0.2">
      <c r="A308" s="3" t="s">
        <v>248</v>
      </c>
      <c r="B308" t="s">
        <v>2503</v>
      </c>
      <c r="C308" t="s">
        <v>2411</v>
      </c>
      <c r="D308" t="s">
        <v>2503</v>
      </c>
      <c r="E308" t="str">
        <f>SUBSTITUTE(D308, "$", "  ")</f>
        <v xml:space="preserve">  74K-  138K </v>
      </c>
      <c r="F308" t="str">
        <f>SUBSTITUTE(E308, "K", " ")</f>
        <v xml:space="preserve">  74 -  138  </v>
      </c>
      <c r="G308" s="24">
        <v>74</v>
      </c>
      <c r="H308" s="19">
        <v>138</v>
      </c>
      <c r="J308">
        <f>(G308+H308)/2</f>
        <v>106</v>
      </c>
      <c r="Q308"/>
    </row>
    <row r="309" spans="1:17" x14ac:dyDescent="0.2">
      <c r="A309" s="3" t="s">
        <v>1175</v>
      </c>
      <c r="B309" t="s">
        <v>2423</v>
      </c>
      <c r="C309" t="s">
        <v>2411</v>
      </c>
      <c r="D309" t="s">
        <v>2423</v>
      </c>
      <c r="E309" t="str">
        <f>SUBSTITUTE(D309, "$", "  ")</f>
        <v xml:space="preserve">  91K-  138K </v>
      </c>
      <c r="F309" t="str">
        <f>SUBSTITUTE(E309, "K", " ")</f>
        <v xml:space="preserve">  91 -  138  </v>
      </c>
      <c r="G309" s="24">
        <v>91</v>
      </c>
      <c r="H309" s="19">
        <v>138</v>
      </c>
      <c r="J309">
        <f>(G309+H309)/2</f>
        <v>114.5</v>
      </c>
      <c r="Q309"/>
    </row>
    <row r="310" spans="1:17" x14ac:dyDescent="0.2">
      <c r="A310" s="3" t="s">
        <v>135</v>
      </c>
      <c r="B310" t="s">
        <v>2541</v>
      </c>
      <c r="C310" t="s">
        <v>2411</v>
      </c>
      <c r="D310" t="s">
        <v>2541</v>
      </c>
      <c r="E310" t="str">
        <f>SUBSTITUTE(D310, "$", "  ")</f>
        <v xml:space="preserve">  67K-  137K </v>
      </c>
      <c r="F310" t="str">
        <f>SUBSTITUTE(E310, "K", " ")</f>
        <v xml:space="preserve">  67 -  137  </v>
      </c>
      <c r="G310" s="24">
        <v>67</v>
      </c>
      <c r="H310" s="19">
        <v>137</v>
      </c>
      <c r="J310">
        <f>(G310+H310)/2</f>
        <v>102</v>
      </c>
      <c r="Q310"/>
    </row>
    <row r="311" spans="1:17" x14ac:dyDescent="0.2">
      <c r="A311" s="3" t="s">
        <v>2181</v>
      </c>
      <c r="B311" t="s">
        <v>2504</v>
      </c>
      <c r="C311" t="s">
        <v>2411</v>
      </c>
      <c r="D311" t="s">
        <v>2504</v>
      </c>
      <c r="E311" t="str">
        <f>SUBSTITUTE(D311, "$", "  ")</f>
        <v xml:space="preserve">  74K-  137K </v>
      </c>
      <c r="F311" t="str">
        <f>SUBSTITUTE(E311, "K", " ")</f>
        <v xml:space="preserve">  74 -  137  </v>
      </c>
      <c r="G311" s="24">
        <v>74</v>
      </c>
      <c r="H311" s="19">
        <v>137</v>
      </c>
      <c r="J311">
        <f>(G311+H311)/2</f>
        <v>105.5</v>
      </c>
      <c r="Q311"/>
    </row>
    <row r="312" spans="1:17" x14ac:dyDescent="0.2">
      <c r="A312" s="3" t="s">
        <v>237</v>
      </c>
      <c r="B312" t="s">
        <v>2454</v>
      </c>
      <c r="C312" t="s">
        <v>2411</v>
      </c>
      <c r="D312" t="s">
        <v>2454</v>
      </c>
      <c r="E312" t="str">
        <f>SUBSTITUTE(D312, "$", "  ")</f>
        <v xml:space="preserve">  83K-  137K </v>
      </c>
      <c r="F312" t="str">
        <f>SUBSTITUTE(E312, "K", " ")</f>
        <v xml:space="preserve">  83 -  137  </v>
      </c>
      <c r="G312" s="24">
        <v>83</v>
      </c>
      <c r="H312" s="19">
        <v>137</v>
      </c>
      <c r="J312">
        <f>(G312+H312)/2</f>
        <v>110</v>
      </c>
      <c r="Q312"/>
    </row>
    <row r="313" spans="1:17" x14ac:dyDescent="0.2">
      <c r="A313" s="3" t="s">
        <v>237</v>
      </c>
      <c r="B313" t="s">
        <v>2454</v>
      </c>
      <c r="C313" t="s">
        <v>2411</v>
      </c>
      <c r="D313" t="s">
        <v>2454</v>
      </c>
      <c r="E313" t="str">
        <f>SUBSTITUTE(D313, "$", "  ")</f>
        <v xml:space="preserve">  83K-  137K </v>
      </c>
      <c r="F313" t="str">
        <f>SUBSTITUTE(E313, "K", " ")</f>
        <v xml:space="preserve">  83 -  137  </v>
      </c>
      <c r="G313" s="24">
        <v>83</v>
      </c>
      <c r="H313" s="19">
        <v>137</v>
      </c>
      <c r="J313">
        <f>(G313+H313)/2</f>
        <v>110</v>
      </c>
      <c r="Q313"/>
    </row>
    <row r="314" spans="1:17" x14ac:dyDescent="0.2">
      <c r="A314" s="3" t="s">
        <v>2102</v>
      </c>
      <c r="B314" t="s">
        <v>2440</v>
      </c>
      <c r="C314" t="s">
        <v>2411</v>
      </c>
      <c r="D314" t="s">
        <v>2440</v>
      </c>
      <c r="E314" t="str">
        <f>SUBSTITUTE(D314, "$", "  ")</f>
        <v xml:space="preserve">  86K-  137K </v>
      </c>
      <c r="F314" t="str">
        <f>SUBSTITUTE(E314, "K", " ")</f>
        <v xml:space="preserve">  86 -  137  </v>
      </c>
      <c r="G314" s="24">
        <v>86</v>
      </c>
      <c r="H314" s="19">
        <v>137</v>
      </c>
      <c r="J314">
        <f>(G314+H314)/2</f>
        <v>111.5</v>
      </c>
      <c r="Q314"/>
    </row>
    <row r="315" spans="1:17" x14ac:dyDescent="0.2">
      <c r="A315" s="3" t="s">
        <v>2102</v>
      </c>
      <c r="B315" t="s">
        <v>2440</v>
      </c>
      <c r="C315" t="s">
        <v>2411</v>
      </c>
      <c r="D315" t="s">
        <v>2440</v>
      </c>
      <c r="E315" t="str">
        <f>SUBSTITUTE(D315, "$", "  ")</f>
        <v xml:space="preserve">  86K-  137K </v>
      </c>
      <c r="F315" t="str">
        <f>SUBSTITUTE(E315, "K", " ")</f>
        <v xml:space="preserve">  86 -  137  </v>
      </c>
      <c r="G315" s="24">
        <v>86</v>
      </c>
      <c r="H315" s="19">
        <v>137</v>
      </c>
      <c r="J315">
        <f>(G315+H315)/2</f>
        <v>111.5</v>
      </c>
      <c r="Q315"/>
    </row>
    <row r="316" spans="1:17" x14ac:dyDescent="0.2">
      <c r="A316" s="3" t="s">
        <v>782</v>
      </c>
      <c r="B316" t="s">
        <v>2521</v>
      </c>
      <c r="C316" t="s">
        <v>2411</v>
      </c>
      <c r="D316" t="s">
        <v>2521</v>
      </c>
      <c r="E316" t="str">
        <f>SUBSTITUTE(D316, "$", "  ")</f>
        <v xml:space="preserve">  71K-  136K </v>
      </c>
      <c r="F316" t="str">
        <f>SUBSTITUTE(E316, "K", " ")</f>
        <v xml:space="preserve">  71 -  136  </v>
      </c>
      <c r="G316" s="24">
        <v>71</v>
      </c>
      <c r="H316" s="19">
        <v>136</v>
      </c>
      <c r="J316">
        <f>(G316+H316)/2</f>
        <v>103.5</v>
      </c>
      <c r="Q316"/>
    </row>
    <row r="317" spans="1:17" x14ac:dyDescent="0.2">
      <c r="A317" s="3" t="s">
        <v>809</v>
      </c>
      <c r="B317" t="s">
        <v>2485</v>
      </c>
      <c r="C317" t="s">
        <v>2411</v>
      </c>
      <c r="D317" t="s">
        <v>2485</v>
      </c>
      <c r="E317" t="str">
        <f>SUBSTITUTE(D317, "$", "  ")</f>
        <v xml:space="preserve">  77K-  136K </v>
      </c>
      <c r="F317" t="str">
        <f>SUBSTITUTE(E317, "K", " ")</f>
        <v xml:space="preserve">  77 -  136  </v>
      </c>
      <c r="G317" s="24">
        <v>77</v>
      </c>
      <c r="H317" s="19">
        <v>136</v>
      </c>
      <c r="J317">
        <f>(G317+H317)/2</f>
        <v>106.5</v>
      </c>
      <c r="Q317"/>
    </row>
    <row r="318" spans="1:17" x14ac:dyDescent="0.2">
      <c r="A318" s="3" t="s">
        <v>2256</v>
      </c>
      <c r="B318" t="s">
        <v>2480</v>
      </c>
      <c r="C318" t="s">
        <v>2411</v>
      </c>
      <c r="D318" t="s">
        <v>2480</v>
      </c>
      <c r="E318" t="str">
        <f>SUBSTITUTE(D318, "$", "  ")</f>
        <v xml:space="preserve">  79K-  136K </v>
      </c>
      <c r="F318" t="str">
        <f>SUBSTITUTE(E318, "K", " ")</f>
        <v xml:space="preserve">  79 -  136  </v>
      </c>
      <c r="G318" s="24">
        <v>79</v>
      </c>
      <c r="H318" s="19">
        <v>136</v>
      </c>
      <c r="J318">
        <f>(G318+H318)/2</f>
        <v>107.5</v>
      </c>
      <c r="Q318"/>
    </row>
    <row r="319" spans="1:17" x14ac:dyDescent="0.2">
      <c r="A319" s="3" t="s">
        <v>1386</v>
      </c>
      <c r="B319" t="s">
        <v>2449</v>
      </c>
      <c r="C319" t="s">
        <v>2411</v>
      </c>
      <c r="D319" t="s">
        <v>2449</v>
      </c>
      <c r="E319" t="str">
        <f>SUBSTITUTE(D319, "$", "  ")</f>
        <v xml:space="preserve">  84K-  136K </v>
      </c>
      <c r="F319" t="str">
        <f>SUBSTITUTE(E319, "K", " ")</f>
        <v xml:space="preserve">  84 -  136  </v>
      </c>
      <c r="G319" s="24">
        <v>84</v>
      </c>
      <c r="H319" s="19">
        <v>136</v>
      </c>
      <c r="J319">
        <f>(G319+H319)/2</f>
        <v>110</v>
      </c>
      <c r="Q319"/>
    </row>
    <row r="320" spans="1:17" x14ac:dyDescent="0.2">
      <c r="A320" s="3" t="s">
        <v>1453</v>
      </c>
      <c r="B320" t="s">
        <v>2542</v>
      </c>
      <c r="C320" t="s">
        <v>2411</v>
      </c>
      <c r="D320" t="s">
        <v>2542</v>
      </c>
      <c r="E320" t="str">
        <f>SUBSTITUTE(D320, "$", "  ")</f>
        <v xml:space="preserve">  67K-  135K </v>
      </c>
      <c r="F320" t="str">
        <f>SUBSTITUTE(E320, "K", " ")</f>
        <v xml:space="preserve">  67 -  135  </v>
      </c>
      <c r="G320" s="24">
        <v>67</v>
      </c>
      <c r="H320" s="19">
        <v>135</v>
      </c>
      <c r="J320">
        <f>(G320+H320)/2</f>
        <v>101</v>
      </c>
      <c r="Q320"/>
    </row>
    <row r="321" spans="1:17" x14ac:dyDescent="0.2">
      <c r="A321" s="3" t="s">
        <v>1453</v>
      </c>
      <c r="B321" t="s">
        <v>2542</v>
      </c>
      <c r="C321" t="s">
        <v>2411</v>
      </c>
      <c r="D321" t="s">
        <v>2542</v>
      </c>
      <c r="E321" t="str">
        <f>SUBSTITUTE(D321, "$", "  ")</f>
        <v xml:space="preserve">  67K-  135K </v>
      </c>
      <c r="F321" t="str">
        <f>SUBSTITUTE(E321, "K", " ")</f>
        <v xml:space="preserve">  67 -  135  </v>
      </c>
      <c r="G321" s="24">
        <v>67</v>
      </c>
      <c r="H321" s="19">
        <v>135</v>
      </c>
      <c r="J321">
        <f>(G321+H321)/2</f>
        <v>101</v>
      </c>
      <c r="Q321"/>
    </row>
    <row r="322" spans="1:17" x14ac:dyDescent="0.2">
      <c r="A322" s="3" t="s">
        <v>2285</v>
      </c>
      <c r="B322" t="s">
        <v>2522</v>
      </c>
      <c r="C322" t="s">
        <v>2411</v>
      </c>
      <c r="D322" t="s">
        <v>2522</v>
      </c>
      <c r="E322" t="str">
        <f>SUBSTITUTE(D322, "$", "  ")</f>
        <v xml:space="preserve">  71K-  135K </v>
      </c>
      <c r="F322" t="str">
        <f>SUBSTITUTE(E322, "K", " ")</f>
        <v xml:space="preserve">  71 -  135  </v>
      </c>
      <c r="G322" s="24">
        <v>71</v>
      </c>
      <c r="H322" s="19">
        <v>135</v>
      </c>
      <c r="J322">
        <f>(G322+H322)/2</f>
        <v>103</v>
      </c>
      <c r="Q322"/>
    </row>
    <row r="323" spans="1:17" x14ac:dyDescent="0.2">
      <c r="A323" s="3" t="s">
        <v>227</v>
      </c>
      <c r="B323" t="s">
        <v>2486</v>
      </c>
      <c r="C323" t="s">
        <v>2411</v>
      </c>
      <c r="D323" t="s">
        <v>2486</v>
      </c>
      <c r="E323" t="str">
        <f>SUBSTITUTE(D323, "$", "  ")</f>
        <v xml:space="preserve">  77K-  135K </v>
      </c>
      <c r="F323" t="str">
        <f>SUBSTITUTE(E323, "K", " ")</f>
        <v xml:space="preserve">  77 -  135  </v>
      </c>
      <c r="G323" s="24">
        <v>77</v>
      </c>
      <c r="H323" s="19">
        <v>135</v>
      </c>
      <c r="J323">
        <f>(G323+H323)/2</f>
        <v>106</v>
      </c>
      <c r="Q323"/>
    </row>
    <row r="324" spans="1:17" x14ac:dyDescent="0.2">
      <c r="A324" s="3" t="s">
        <v>677</v>
      </c>
      <c r="B324" t="s">
        <v>2472</v>
      </c>
      <c r="C324" t="s">
        <v>2411</v>
      </c>
      <c r="D324" t="s">
        <v>2472</v>
      </c>
      <c r="E324" t="str">
        <f>SUBSTITUTE(D324, "$", "  ")</f>
        <v xml:space="preserve">  80K-  135K </v>
      </c>
      <c r="F324" t="str">
        <f>SUBSTITUTE(E324, "K", " ")</f>
        <v xml:space="preserve">  80 -  135  </v>
      </c>
      <c r="G324" s="24">
        <v>80</v>
      </c>
      <c r="H324" s="19">
        <v>135</v>
      </c>
      <c r="J324">
        <f>(G324+H324)/2</f>
        <v>107.5</v>
      </c>
      <c r="Q324"/>
    </row>
    <row r="325" spans="1:17" x14ac:dyDescent="0.2">
      <c r="A325" s="3" t="s">
        <v>1269</v>
      </c>
      <c r="B325" t="s">
        <v>2455</v>
      </c>
      <c r="C325" t="s">
        <v>2411</v>
      </c>
      <c r="D325" t="s">
        <v>2455</v>
      </c>
      <c r="E325" t="str">
        <f>SUBSTITUTE(D325, "$", "  ")</f>
        <v xml:space="preserve">  83K-  135K </v>
      </c>
      <c r="F325" t="str">
        <f>SUBSTITUTE(E325, "K", " ")</f>
        <v xml:space="preserve">  83 -  135  </v>
      </c>
      <c r="G325" s="24">
        <v>83</v>
      </c>
      <c r="H325" s="19">
        <v>135</v>
      </c>
      <c r="J325">
        <f>(G325+H325)/2</f>
        <v>109</v>
      </c>
      <c r="Q325"/>
    </row>
    <row r="326" spans="1:17" x14ac:dyDescent="0.2">
      <c r="A326" s="10" t="s">
        <v>2158</v>
      </c>
      <c r="B326" t="s">
        <v>2158</v>
      </c>
      <c r="D326" t="s">
        <v>2405</v>
      </c>
      <c r="E326" t="str">
        <f>SUBSTITUTE(D326, "$", "  ")</f>
        <v xml:space="preserve">  100K-  135K</v>
      </c>
      <c r="F326" t="str">
        <f>SUBSTITUTE(E326, "K", " ")</f>
        <v xml:space="preserve">  100 -  135 </v>
      </c>
      <c r="G326" s="24">
        <v>100</v>
      </c>
      <c r="H326" s="19">
        <v>135</v>
      </c>
      <c r="J326">
        <f>(G326+H326)/2</f>
        <v>117.5</v>
      </c>
      <c r="Q326"/>
    </row>
    <row r="327" spans="1:17" x14ac:dyDescent="0.2">
      <c r="A327" s="3" t="s">
        <v>1547</v>
      </c>
      <c r="B327" t="s">
        <v>2552</v>
      </c>
      <c r="C327" t="s">
        <v>2411</v>
      </c>
      <c r="D327" t="s">
        <v>2552</v>
      </c>
      <c r="E327" t="str">
        <f>SUBSTITUTE(D327, "$", "  ")</f>
        <v xml:space="preserve">  65K-  134K </v>
      </c>
      <c r="F327" t="str">
        <f>SUBSTITUTE(E327, "K", " ")</f>
        <v xml:space="preserve">  65 -  134  </v>
      </c>
      <c r="G327" s="24">
        <v>65</v>
      </c>
      <c r="H327" s="19">
        <v>134</v>
      </c>
      <c r="J327">
        <f>(G327+H327)/2</f>
        <v>99.5</v>
      </c>
      <c r="Q327"/>
    </row>
    <row r="328" spans="1:17" x14ac:dyDescent="0.2">
      <c r="A328" s="3" t="s">
        <v>1547</v>
      </c>
      <c r="B328" t="s">
        <v>2552</v>
      </c>
      <c r="C328" t="s">
        <v>2411</v>
      </c>
      <c r="D328" t="s">
        <v>2552</v>
      </c>
      <c r="E328" t="str">
        <f>SUBSTITUTE(D328, "$", "  ")</f>
        <v xml:space="preserve">  65K-  134K </v>
      </c>
      <c r="F328" t="str">
        <f>SUBSTITUTE(E328, "K", " ")</f>
        <v xml:space="preserve">  65 -  134  </v>
      </c>
      <c r="G328" s="24">
        <v>65</v>
      </c>
      <c r="H328" s="19">
        <v>134</v>
      </c>
      <c r="J328">
        <f>(G328+H328)/2</f>
        <v>99.5</v>
      </c>
      <c r="Q328"/>
    </row>
    <row r="329" spans="1:17" x14ac:dyDescent="0.2">
      <c r="A329" s="3" t="s">
        <v>1547</v>
      </c>
      <c r="B329" t="s">
        <v>2552</v>
      </c>
      <c r="C329" t="s">
        <v>2411</v>
      </c>
      <c r="D329" t="s">
        <v>2552</v>
      </c>
      <c r="E329" t="str">
        <f>SUBSTITUTE(D329, "$", "  ")</f>
        <v xml:space="preserve">  65K-  134K </v>
      </c>
      <c r="F329" t="str">
        <f>SUBSTITUTE(E329, "K", " ")</f>
        <v xml:space="preserve">  65 -  134  </v>
      </c>
      <c r="G329" s="24">
        <v>65</v>
      </c>
      <c r="H329" s="19">
        <v>134</v>
      </c>
      <c r="J329">
        <f>(G329+H329)/2</f>
        <v>99.5</v>
      </c>
      <c r="Q329"/>
    </row>
    <row r="330" spans="1:17" x14ac:dyDescent="0.2">
      <c r="A330" s="3" t="s">
        <v>1341</v>
      </c>
      <c r="B330" t="s">
        <v>2523</v>
      </c>
      <c r="C330" t="s">
        <v>2411</v>
      </c>
      <c r="D330" t="s">
        <v>2523</v>
      </c>
      <c r="E330" t="str">
        <f>SUBSTITUTE(D330, "$", "  ")</f>
        <v xml:space="preserve">  71K-  134K </v>
      </c>
      <c r="F330" t="str">
        <f>SUBSTITUTE(E330, "K", " ")</f>
        <v xml:space="preserve">  71 -  134  </v>
      </c>
      <c r="G330" s="24">
        <v>71</v>
      </c>
      <c r="H330" s="19">
        <v>134</v>
      </c>
      <c r="J330">
        <f>(G330+H330)/2</f>
        <v>102.5</v>
      </c>
      <c r="Q330"/>
    </row>
    <row r="331" spans="1:17" x14ac:dyDescent="0.2">
      <c r="A331" s="3" t="s">
        <v>522</v>
      </c>
      <c r="B331" t="s">
        <v>2481</v>
      </c>
      <c r="C331" t="s">
        <v>2411</v>
      </c>
      <c r="D331" t="s">
        <v>2481</v>
      </c>
      <c r="E331" t="str">
        <f>SUBSTITUTE(D331, "$", "  ")</f>
        <v xml:space="preserve">  79K-  134K </v>
      </c>
      <c r="F331" t="str">
        <f>SUBSTITUTE(E331, "K", " ")</f>
        <v xml:space="preserve">  79 -  134  </v>
      </c>
      <c r="G331" s="24">
        <v>79</v>
      </c>
      <c r="H331" s="19">
        <v>134</v>
      </c>
      <c r="J331">
        <f>(G331+H331)/2</f>
        <v>106.5</v>
      </c>
      <c r="Q331"/>
    </row>
    <row r="332" spans="1:17" x14ac:dyDescent="0.2">
      <c r="A332" s="3" t="s">
        <v>1876</v>
      </c>
      <c r="B332" t="s">
        <v>2473</v>
      </c>
      <c r="C332" t="s">
        <v>2411</v>
      </c>
      <c r="D332" t="s">
        <v>2473</v>
      </c>
      <c r="E332" t="str">
        <f>SUBSTITUTE(D332, "$", "  ")</f>
        <v xml:space="preserve">  80K-  134K </v>
      </c>
      <c r="F332" t="str">
        <f>SUBSTITUTE(E332, "K", " ")</f>
        <v xml:space="preserve">  80 -  134  </v>
      </c>
      <c r="G332" s="24">
        <v>80</v>
      </c>
      <c r="H332" s="19">
        <v>134</v>
      </c>
      <c r="J332">
        <f>(G332+H332)/2</f>
        <v>107</v>
      </c>
      <c r="Q332"/>
    </row>
    <row r="333" spans="1:17" x14ac:dyDescent="0.2">
      <c r="A333" s="3" t="s">
        <v>1684</v>
      </c>
      <c r="B333" t="s">
        <v>2463</v>
      </c>
      <c r="C333" t="s">
        <v>2411</v>
      </c>
      <c r="D333" t="s">
        <v>2463</v>
      </c>
      <c r="E333" t="str">
        <f>SUBSTITUTE(D333, "$", "  ")</f>
        <v xml:space="preserve">  81K-  134K </v>
      </c>
      <c r="F333" t="str">
        <f>SUBSTITUTE(E333, "K", " ")</f>
        <v xml:space="preserve">  81 -  134  </v>
      </c>
      <c r="G333" s="24">
        <v>81</v>
      </c>
      <c r="H333" s="19">
        <v>134</v>
      </c>
      <c r="J333">
        <f>(G333+H333)/2</f>
        <v>107.5</v>
      </c>
      <c r="Q333"/>
    </row>
    <row r="334" spans="1:17" x14ac:dyDescent="0.2">
      <c r="A334" s="3" t="s">
        <v>1684</v>
      </c>
      <c r="B334" t="s">
        <v>2463</v>
      </c>
      <c r="C334" t="s">
        <v>2411</v>
      </c>
      <c r="D334" t="s">
        <v>2463</v>
      </c>
      <c r="E334" t="str">
        <f>SUBSTITUTE(D334, "$", "  ")</f>
        <v xml:space="preserve">  81K-  134K </v>
      </c>
      <c r="F334" t="str">
        <f>SUBSTITUTE(E334, "K", " ")</f>
        <v xml:space="preserve">  81 -  134  </v>
      </c>
      <c r="G334" s="24">
        <v>81</v>
      </c>
      <c r="H334" s="19">
        <v>134</v>
      </c>
      <c r="J334">
        <f>(G334+H334)/2</f>
        <v>107.5</v>
      </c>
      <c r="Q334"/>
    </row>
    <row r="335" spans="1:17" x14ac:dyDescent="0.2">
      <c r="A335" s="3" t="s">
        <v>829</v>
      </c>
      <c r="B335" t="s">
        <v>2445</v>
      </c>
      <c r="C335" t="s">
        <v>2411</v>
      </c>
      <c r="D335" t="s">
        <v>2445</v>
      </c>
      <c r="E335" t="str">
        <f>SUBSTITUTE(D335, "$", "  ")</f>
        <v xml:space="preserve">  85K-  134K </v>
      </c>
      <c r="F335" t="str">
        <f>SUBSTITUTE(E335, "K", " ")</f>
        <v xml:space="preserve">  85 -  134  </v>
      </c>
      <c r="G335" s="24">
        <v>85</v>
      </c>
      <c r="H335" s="19">
        <v>134</v>
      </c>
      <c r="J335">
        <f>(G335+H335)/2</f>
        <v>109.5</v>
      </c>
      <c r="Q335"/>
    </row>
    <row r="336" spans="1:17" x14ac:dyDescent="0.2">
      <c r="A336" s="3" t="s">
        <v>829</v>
      </c>
      <c r="B336" t="s">
        <v>2445</v>
      </c>
      <c r="C336" t="s">
        <v>2411</v>
      </c>
      <c r="D336" t="s">
        <v>2445</v>
      </c>
      <c r="E336" t="str">
        <f>SUBSTITUTE(D336, "$", "  ")</f>
        <v xml:space="preserve">  85K-  134K </v>
      </c>
      <c r="F336" t="str">
        <f>SUBSTITUTE(E336, "K", " ")</f>
        <v xml:space="preserve">  85 -  134  </v>
      </c>
      <c r="G336" s="24">
        <v>85</v>
      </c>
      <c r="H336" s="19">
        <v>134</v>
      </c>
      <c r="J336">
        <f>(G336+H336)/2</f>
        <v>109.5</v>
      </c>
      <c r="Q336"/>
    </row>
    <row r="337" spans="1:17" x14ac:dyDescent="0.2">
      <c r="A337" s="3" t="s">
        <v>2113</v>
      </c>
      <c r="B337" t="s">
        <v>2513</v>
      </c>
      <c r="C337" t="s">
        <v>2411</v>
      </c>
      <c r="D337" t="s">
        <v>2513</v>
      </c>
      <c r="E337" t="str">
        <f>SUBSTITUTE(D337, "$", "  ")</f>
        <v xml:space="preserve">  72K-  133K </v>
      </c>
      <c r="F337" t="str">
        <f>SUBSTITUTE(E337, "K", " ")</f>
        <v xml:space="preserve">  72 -  133  </v>
      </c>
      <c r="G337" s="24">
        <v>72</v>
      </c>
      <c r="H337" s="19">
        <v>133</v>
      </c>
      <c r="J337">
        <f>(G337+H337)/2</f>
        <v>102.5</v>
      </c>
      <c r="Q337"/>
    </row>
    <row r="338" spans="1:17" x14ac:dyDescent="0.2">
      <c r="A338" s="3" t="s">
        <v>2113</v>
      </c>
      <c r="B338" t="s">
        <v>2513</v>
      </c>
      <c r="C338" t="s">
        <v>2411</v>
      </c>
      <c r="D338" t="s">
        <v>2513</v>
      </c>
      <c r="E338" t="str">
        <f>SUBSTITUTE(D338, "$", "  ")</f>
        <v xml:space="preserve">  72K-  133K </v>
      </c>
      <c r="F338" t="str">
        <f>SUBSTITUTE(E338, "K", " ")</f>
        <v xml:space="preserve">  72 -  133  </v>
      </c>
      <c r="G338" s="24">
        <v>72</v>
      </c>
      <c r="H338" s="19">
        <v>133</v>
      </c>
      <c r="J338">
        <f>(G338+H338)/2</f>
        <v>102.5</v>
      </c>
      <c r="Q338"/>
    </row>
    <row r="339" spans="1:17" x14ac:dyDescent="0.2">
      <c r="A339" s="3" t="s">
        <v>2082</v>
      </c>
      <c r="B339" t="s">
        <v>2474</v>
      </c>
      <c r="C339" t="s">
        <v>2411</v>
      </c>
      <c r="D339" t="s">
        <v>2474</v>
      </c>
      <c r="E339" t="str">
        <f>SUBSTITUTE(D339, "$", "  ")</f>
        <v xml:space="preserve">  80K-  133K </v>
      </c>
      <c r="F339" t="str">
        <f>SUBSTITUTE(E339, "K", " ")</f>
        <v xml:space="preserve">  80 -  133  </v>
      </c>
      <c r="G339" s="24">
        <v>80</v>
      </c>
      <c r="H339" s="19">
        <v>133</v>
      </c>
      <c r="J339">
        <f>(G339+H339)/2</f>
        <v>106.5</v>
      </c>
      <c r="Q339"/>
    </row>
    <row r="340" spans="1:17" x14ac:dyDescent="0.2">
      <c r="A340" s="3" t="s">
        <v>2082</v>
      </c>
      <c r="B340" t="s">
        <v>2474</v>
      </c>
      <c r="C340" t="s">
        <v>2411</v>
      </c>
      <c r="D340" t="s">
        <v>2474</v>
      </c>
      <c r="E340" t="str">
        <f>SUBSTITUTE(D340, "$", "  ")</f>
        <v xml:space="preserve">  80K-  133K </v>
      </c>
      <c r="F340" t="str">
        <f>SUBSTITUTE(E340, "K", " ")</f>
        <v xml:space="preserve">  80 -  133  </v>
      </c>
      <c r="G340" s="24">
        <v>80</v>
      </c>
      <c r="H340" s="19">
        <v>133</v>
      </c>
      <c r="J340">
        <f>(G340+H340)/2</f>
        <v>106.5</v>
      </c>
      <c r="Q340"/>
    </row>
    <row r="341" spans="1:17" x14ac:dyDescent="0.2">
      <c r="A341" s="3" t="s">
        <v>852</v>
      </c>
      <c r="B341" t="s">
        <v>2464</v>
      </c>
      <c r="C341" t="s">
        <v>2411</v>
      </c>
      <c r="D341" t="s">
        <v>2464</v>
      </c>
      <c r="E341" t="str">
        <f>SUBSTITUTE(D341, "$", "  ")</f>
        <v xml:space="preserve">  81K-  133K </v>
      </c>
      <c r="F341" t="str">
        <f>SUBSTITUTE(E341, "K", " ")</f>
        <v xml:space="preserve">  81 -  133  </v>
      </c>
      <c r="G341" s="24">
        <v>81</v>
      </c>
      <c r="H341" s="19">
        <v>133</v>
      </c>
      <c r="J341">
        <f>(G341+H341)/2</f>
        <v>107</v>
      </c>
      <c r="Q341"/>
    </row>
    <row r="342" spans="1:17" x14ac:dyDescent="0.2">
      <c r="A342" s="3" t="s">
        <v>852</v>
      </c>
      <c r="B342" t="s">
        <v>2464</v>
      </c>
      <c r="C342" t="s">
        <v>2411</v>
      </c>
      <c r="D342" t="s">
        <v>2464</v>
      </c>
      <c r="E342" t="str">
        <f>SUBSTITUTE(D342, "$", "  ")</f>
        <v xml:space="preserve">  81K-  133K </v>
      </c>
      <c r="F342" t="str">
        <f>SUBSTITUTE(E342, "K", " ")</f>
        <v xml:space="preserve">  81 -  133  </v>
      </c>
      <c r="G342" s="24">
        <v>81</v>
      </c>
      <c r="H342" s="19">
        <v>133</v>
      </c>
      <c r="J342">
        <f>(G342+H342)/2</f>
        <v>107</v>
      </c>
      <c r="Q342"/>
    </row>
    <row r="343" spans="1:17" x14ac:dyDescent="0.2">
      <c r="A343" s="3" t="s">
        <v>640</v>
      </c>
      <c r="B343" t="s">
        <v>2457</v>
      </c>
      <c r="C343" t="s">
        <v>2411</v>
      </c>
      <c r="D343" t="s">
        <v>2457</v>
      </c>
      <c r="E343" t="str">
        <f>SUBSTITUTE(D343, "$", "  ")</f>
        <v xml:space="preserve">  82K-  133K </v>
      </c>
      <c r="F343" t="str">
        <f>SUBSTITUTE(E343, "K", " ")</f>
        <v xml:space="preserve">  82 -  133  </v>
      </c>
      <c r="G343" s="24">
        <v>82</v>
      </c>
      <c r="H343" s="19">
        <v>133</v>
      </c>
      <c r="J343">
        <f>(G343+H343)/2</f>
        <v>107.5</v>
      </c>
      <c r="Q343"/>
    </row>
    <row r="344" spans="1:17" x14ac:dyDescent="0.2">
      <c r="A344" s="3" t="s">
        <v>640</v>
      </c>
      <c r="B344" t="s">
        <v>2457</v>
      </c>
      <c r="C344" t="s">
        <v>2411</v>
      </c>
      <c r="D344" t="s">
        <v>2457</v>
      </c>
      <c r="E344" t="str">
        <f>SUBSTITUTE(D344, "$", "  ")</f>
        <v xml:space="preserve">  82K-  133K </v>
      </c>
      <c r="F344" t="str">
        <f>SUBSTITUTE(E344, "K", " ")</f>
        <v xml:space="preserve">  82 -  133  </v>
      </c>
      <c r="G344" s="24">
        <v>82</v>
      </c>
      <c r="H344" s="19">
        <v>133</v>
      </c>
      <c r="J344">
        <f>(G344+H344)/2</f>
        <v>107.5</v>
      </c>
      <c r="Q344"/>
    </row>
    <row r="345" spans="1:17" x14ac:dyDescent="0.2">
      <c r="A345" s="3" t="s">
        <v>1253</v>
      </c>
      <c r="B345" t="s">
        <v>2456</v>
      </c>
      <c r="C345" t="s">
        <v>2411</v>
      </c>
      <c r="D345" t="s">
        <v>2456</v>
      </c>
      <c r="E345" t="str">
        <f>SUBSTITUTE(D345, "$", "  ")</f>
        <v xml:space="preserve">  83K-  133K </v>
      </c>
      <c r="F345" t="str">
        <f>SUBSTITUTE(E345, "K", " ")</f>
        <v xml:space="preserve">  83 -  133  </v>
      </c>
      <c r="G345" s="24">
        <v>83</v>
      </c>
      <c r="H345" s="19">
        <v>133</v>
      </c>
      <c r="J345">
        <f>(G345+H345)/2</f>
        <v>108</v>
      </c>
      <c r="Q345"/>
    </row>
    <row r="346" spans="1:17" x14ac:dyDescent="0.2">
      <c r="A346" s="3" t="s">
        <v>1279</v>
      </c>
      <c r="B346" t="s">
        <v>2529</v>
      </c>
      <c r="C346" t="s">
        <v>2411</v>
      </c>
      <c r="D346" t="s">
        <v>2529</v>
      </c>
      <c r="E346" t="str">
        <f>SUBSTITUTE(D346, "$", "  ")</f>
        <v xml:space="preserve">  70K-  132K </v>
      </c>
      <c r="F346" t="str">
        <f>SUBSTITUTE(E346, "K", " ")</f>
        <v xml:space="preserve">  70 -  132  </v>
      </c>
      <c r="G346" s="24">
        <v>70</v>
      </c>
      <c r="H346" s="19">
        <v>132</v>
      </c>
      <c r="J346">
        <f>(G346+H346)/2</f>
        <v>101</v>
      </c>
      <c r="Q346"/>
    </row>
    <row r="347" spans="1:17" x14ac:dyDescent="0.2">
      <c r="A347" s="3" t="s">
        <v>2033</v>
      </c>
      <c r="B347" t="s">
        <v>2487</v>
      </c>
      <c r="C347" t="s">
        <v>2411</v>
      </c>
      <c r="D347" t="s">
        <v>2487</v>
      </c>
      <c r="E347" t="str">
        <f>SUBSTITUTE(D347, "$", "  ")</f>
        <v xml:space="preserve">  77K-  132K </v>
      </c>
      <c r="F347" t="str">
        <f>SUBSTITUTE(E347, "K", " ")</f>
        <v xml:space="preserve">  77 -  132  </v>
      </c>
      <c r="G347" s="24">
        <v>77</v>
      </c>
      <c r="H347" s="19">
        <v>132</v>
      </c>
      <c r="J347">
        <f>(G347+H347)/2</f>
        <v>104.5</v>
      </c>
      <c r="Q347"/>
    </row>
    <row r="348" spans="1:17" x14ac:dyDescent="0.2">
      <c r="A348" s="3" t="s">
        <v>2033</v>
      </c>
      <c r="B348" t="s">
        <v>2487</v>
      </c>
      <c r="C348" t="s">
        <v>2411</v>
      </c>
      <c r="D348" t="s">
        <v>2487</v>
      </c>
      <c r="E348" t="str">
        <f>SUBSTITUTE(D348, "$", "  ")</f>
        <v xml:space="preserve">  77K-  132K </v>
      </c>
      <c r="F348" t="str">
        <f>SUBSTITUTE(E348, "K", " ")</f>
        <v xml:space="preserve">  77 -  132  </v>
      </c>
      <c r="G348" s="24">
        <v>77</v>
      </c>
      <c r="H348" s="19">
        <v>132</v>
      </c>
      <c r="J348">
        <f>(G348+H348)/2</f>
        <v>104.5</v>
      </c>
      <c r="Q348"/>
    </row>
    <row r="349" spans="1:17" x14ac:dyDescent="0.2">
      <c r="A349" s="3" t="s">
        <v>2336</v>
      </c>
      <c r="B349" t="s">
        <v>2465</v>
      </c>
      <c r="C349" t="s">
        <v>2411</v>
      </c>
      <c r="D349" t="s">
        <v>2465</v>
      </c>
      <c r="E349" t="str">
        <f>SUBSTITUTE(D349, "$", "  ")</f>
        <v xml:space="preserve">  81K-  132K </v>
      </c>
      <c r="F349" t="str">
        <f>SUBSTITUTE(E349, "K", " ")</f>
        <v xml:space="preserve">  81 -  132  </v>
      </c>
      <c r="G349" s="24">
        <v>81</v>
      </c>
      <c r="H349" s="19">
        <v>132</v>
      </c>
      <c r="J349">
        <f>(G349+H349)/2</f>
        <v>106.5</v>
      </c>
      <c r="Q349"/>
    </row>
    <row r="350" spans="1:17" x14ac:dyDescent="0.2">
      <c r="A350" s="3" t="s">
        <v>231</v>
      </c>
      <c r="B350" t="s">
        <v>2458</v>
      </c>
      <c r="C350" t="s">
        <v>2411</v>
      </c>
      <c r="D350" t="s">
        <v>2458</v>
      </c>
      <c r="E350" t="str">
        <f>SUBSTITUTE(D350, "$", "  ")</f>
        <v xml:space="preserve">  82K-  132K </v>
      </c>
      <c r="F350" t="str">
        <f>SUBSTITUTE(E350, "K", " ")</f>
        <v xml:space="preserve">  82 -  132  </v>
      </c>
      <c r="G350" s="24">
        <v>82</v>
      </c>
      <c r="H350" s="19">
        <v>132</v>
      </c>
      <c r="J350">
        <f>(G350+H350)/2</f>
        <v>107</v>
      </c>
      <c r="Q350"/>
    </row>
    <row r="351" spans="1:17" x14ac:dyDescent="0.2">
      <c r="A351" s="3" t="s">
        <v>231</v>
      </c>
      <c r="B351" t="s">
        <v>2458</v>
      </c>
      <c r="C351" t="s">
        <v>2411</v>
      </c>
      <c r="D351" t="s">
        <v>2458</v>
      </c>
      <c r="E351" t="str">
        <f>SUBSTITUTE(D351, "$", "  ")</f>
        <v xml:space="preserve">  82K-  132K </v>
      </c>
      <c r="F351" t="str">
        <f>SUBSTITUTE(E351, "K", " ")</f>
        <v xml:space="preserve">  82 -  132  </v>
      </c>
      <c r="G351" s="24">
        <v>82</v>
      </c>
      <c r="H351" s="19">
        <v>132</v>
      </c>
      <c r="J351">
        <f>(G351+H351)/2</f>
        <v>107</v>
      </c>
      <c r="Q351"/>
    </row>
    <row r="352" spans="1:17" x14ac:dyDescent="0.2">
      <c r="A352" s="3" t="s">
        <v>231</v>
      </c>
      <c r="B352" t="s">
        <v>2458</v>
      </c>
      <c r="C352" t="s">
        <v>2411</v>
      </c>
      <c r="D352" t="s">
        <v>2458</v>
      </c>
      <c r="E352" t="str">
        <f>SUBSTITUTE(D352, "$", "  ")</f>
        <v xml:space="preserve">  82K-  132K </v>
      </c>
      <c r="F352" t="str">
        <f>SUBSTITUTE(E352, "K", " ")</f>
        <v xml:space="preserve">  82 -  132  </v>
      </c>
      <c r="G352" s="24">
        <v>82</v>
      </c>
      <c r="H352" s="19">
        <v>132</v>
      </c>
      <c r="J352">
        <f>(G352+H352)/2</f>
        <v>107</v>
      </c>
      <c r="Q352"/>
    </row>
    <row r="353" spans="1:17" x14ac:dyDescent="0.2">
      <c r="A353" s="3" t="s">
        <v>231</v>
      </c>
      <c r="B353" t="s">
        <v>2458</v>
      </c>
      <c r="C353" t="s">
        <v>2411</v>
      </c>
      <c r="D353" t="s">
        <v>2458</v>
      </c>
      <c r="E353" t="str">
        <f>SUBSTITUTE(D353, "$", "  ")</f>
        <v xml:space="preserve">  82K-  132K </v>
      </c>
      <c r="F353" t="str">
        <f>SUBSTITUTE(E353, "K", " ")</f>
        <v xml:space="preserve">  82 -  132  </v>
      </c>
      <c r="G353" s="24">
        <v>82</v>
      </c>
      <c r="H353" s="19">
        <v>132</v>
      </c>
      <c r="J353">
        <f>(G353+H353)/2</f>
        <v>107</v>
      </c>
      <c r="Q353"/>
    </row>
    <row r="354" spans="1:17" x14ac:dyDescent="0.2">
      <c r="A354" s="3" t="s">
        <v>413</v>
      </c>
      <c r="B354" t="s">
        <v>2553</v>
      </c>
      <c r="C354" t="s">
        <v>2411</v>
      </c>
      <c r="D354" t="s">
        <v>2553</v>
      </c>
      <c r="E354" t="str">
        <f>SUBSTITUTE(D354, "$", "  ")</f>
        <v xml:space="preserve">  65K-  130K </v>
      </c>
      <c r="F354" t="str">
        <f>SUBSTITUTE(E354, "K", " ")</f>
        <v xml:space="preserve">  65 -  130  </v>
      </c>
      <c r="G354" s="24">
        <v>65</v>
      </c>
      <c r="H354" s="19">
        <v>130</v>
      </c>
      <c r="J354">
        <f>(G354+H354)/2</f>
        <v>97.5</v>
      </c>
      <c r="Q354"/>
    </row>
    <row r="355" spans="1:17" x14ac:dyDescent="0.2">
      <c r="A355" s="3" t="s">
        <v>766</v>
      </c>
      <c r="B355" t="s">
        <v>2475</v>
      </c>
      <c r="C355" t="s">
        <v>2411</v>
      </c>
      <c r="D355" t="s">
        <v>2475</v>
      </c>
      <c r="E355" t="str">
        <f>SUBSTITUTE(D355, "$", "  ")</f>
        <v xml:space="preserve">  80K-  130K </v>
      </c>
      <c r="F355" t="str">
        <f>SUBSTITUTE(E355, "K", " ")</f>
        <v xml:space="preserve">  80 -  130  </v>
      </c>
      <c r="G355" s="24">
        <v>80</v>
      </c>
      <c r="H355" s="19">
        <v>130</v>
      </c>
      <c r="J355">
        <f>(G355+H355)/2</f>
        <v>105</v>
      </c>
      <c r="Q355"/>
    </row>
    <row r="356" spans="1:17" x14ac:dyDescent="0.2">
      <c r="A356" s="3" t="s">
        <v>157</v>
      </c>
      <c r="B356" t="s">
        <v>2466</v>
      </c>
      <c r="C356" t="s">
        <v>2411</v>
      </c>
      <c r="D356" t="s">
        <v>2466</v>
      </c>
      <c r="E356" t="str">
        <f>SUBSTITUTE(D356, "$", "  ")</f>
        <v xml:space="preserve">  81K-  130K </v>
      </c>
      <c r="F356" t="str">
        <f>SUBSTITUTE(E356, "K", " ")</f>
        <v xml:space="preserve">  81 -  130  </v>
      </c>
      <c r="G356" s="24">
        <v>81</v>
      </c>
      <c r="H356" s="19">
        <v>130</v>
      </c>
      <c r="J356">
        <f>(G356+H356)/2</f>
        <v>105.5</v>
      </c>
      <c r="Q356"/>
    </row>
    <row r="357" spans="1:17" x14ac:dyDescent="0.2">
      <c r="A357" s="10" t="s">
        <v>1750</v>
      </c>
      <c r="B357" t="s">
        <v>1750</v>
      </c>
      <c r="D357" t="s">
        <v>2404</v>
      </c>
      <c r="E357" t="str">
        <f>SUBSTITUTE(D357, "$", "  ")</f>
        <v xml:space="preserve">  110K-  130K</v>
      </c>
      <c r="F357" t="str">
        <f>SUBSTITUTE(E357, "K", " ")</f>
        <v xml:space="preserve">  110 -  130 </v>
      </c>
      <c r="G357" s="24">
        <v>110</v>
      </c>
      <c r="H357" s="19">
        <v>130</v>
      </c>
      <c r="J357">
        <f>(G357+H357)/2</f>
        <v>120</v>
      </c>
      <c r="Q357"/>
    </row>
    <row r="358" spans="1:17" x14ac:dyDescent="0.2">
      <c r="A358" s="10" t="s">
        <v>1750</v>
      </c>
      <c r="B358" t="s">
        <v>1750</v>
      </c>
      <c r="D358" t="s">
        <v>2404</v>
      </c>
      <c r="E358" t="str">
        <f>SUBSTITUTE(D358, "$", "  ")</f>
        <v xml:space="preserve">  110K-  130K</v>
      </c>
      <c r="F358" t="str">
        <f>SUBSTITUTE(E358, "K", " ")</f>
        <v xml:space="preserve">  110 -  130 </v>
      </c>
      <c r="G358" s="24">
        <v>110</v>
      </c>
      <c r="H358" s="19">
        <v>130</v>
      </c>
      <c r="J358">
        <f>(G358+H358)/2</f>
        <v>120</v>
      </c>
      <c r="Q358"/>
    </row>
    <row r="359" spans="1:17" x14ac:dyDescent="0.2">
      <c r="A359" s="3" t="s">
        <v>258</v>
      </c>
      <c r="B359" t="s">
        <v>2536</v>
      </c>
      <c r="C359" t="s">
        <v>2411</v>
      </c>
      <c r="D359" t="s">
        <v>2536</v>
      </c>
      <c r="E359" t="str">
        <f>SUBSTITUTE(D359, "$", "  ")</f>
        <v xml:space="preserve">  68K-  129K </v>
      </c>
      <c r="F359" t="str">
        <f>SUBSTITUTE(E359, "K", " ")</f>
        <v xml:space="preserve">  68 -  129  </v>
      </c>
      <c r="G359" s="24">
        <v>68</v>
      </c>
      <c r="H359" s="19">
        <v>129</v>
      </c>
      <c r="J359">
        <f>(G359+H359)/2</f>
        <v>98.5</v>
      </c>
      <c r="Q359"/>
    </row>
    <row r="360" spans="1:17" x14ac:dyDescent="0.2">
      <c r="A360" s="3" t="s">
        <v>258</v>
      </c>
      <c r="B360" t="s">
        <v>2536</v>
      </c>
      <c r="C360" t="s">
        <v>2411</v>
      </c>
      <c r="D360" t="s">
        <v>2536</v>
      </c>
      <c r="E360" t="str">
        <f>SUBSTITUTE(D360, "$", "  ")</f>
        <v xml:space="preserve">  68K-  129K </v>
      </c>
      <c r="F360" t="str">
        <f>SUBSTITUTE(E360, "K", " ")</f>
        <v xml:space="preserve">  68 -  129  </v>
      </c>
      <c r="G360" s="24">
        <v>68</v>
      </c>
      <c r="H360" s="19">
        <v>129</v>
      </c>
      <c r="J360">
        <f>(G360+H360)/2</f>
        <v>98.5</v>
      </c>
      <c r="Q360"/>
    </row>
    <row r="361" spans="1:17" x14ac:dyDescent="0.2">
      <c r="A361" s="3" t="s">
        <v>1184</v>
      </c>
      <c r="B361" t="s">
        <v>2524</v>
      </c>
      <c r="C361" t="s">
        <v>2411</v>
      </c>
      <c r="D361" t="s">
        <v>2524</v>
      </c>
      <c r="E361" t="str">
        <f>SUBSTITUTE(D361, "$", "  ")</f>
        <v xml:space="preserve">  71K-  129K </v>
      </c>
      <c r="F361" t="str">
        <f>SUBSTITUTE(E361, "K", " ")</f>
        <v xml:space="preserve">  71 -  129  </v>
      </c>
      <c r="G361" s="24">
        <v>71</v>
      </c>
      <c r="H361" s="19">
        <v>129</v>
      </c>
      <c r="J361">
        <f>(G361+H361)/2</f>
        <v>100</v>
      </c>
      <c r="Q361"/>
    </row>
    <row r="362" spans="1:17" x14ac:dyDescent="0.2">
      <c r="A362" s="3" t="s">
        <v>1184</v>
      </c>
      <c r="B362" t="s">
        <v>2524</v>
      </c>
      <c r="C362" t="s">
        <v>2411</v>
      </c>
      <c r="D362" t="s">
        <v>2524</v>
      </c>
      <c r="E362" t="str">
        <f>SUBSTITUTE(D362, "$", "  ")</f>
        <v xml:space="preserve">  71K-  129K </v>
      </c>
      <c r="F362" t="str">
        <f>SUBSTITUTE(E362, "K", " ")</f>
        <v xml:space="preserve">  71 -  129  </v>
      </c>
      <c r="G362" s="24">
        <v>71</v>
      </c>
      <c r="H362" s="19">
        <v>129</v>
      </c>
      <c r="J362">
        <f>(G362+H362)/2</f>
        <v>100</v>
      </c>
      <c r="Q362"/>
    </row>
    <row r="363" spans="1:17" x14ac:dyDescent="0.2">
      <c r="A363" s="3" t="s">
        <v>742</v>
      </c>
      <c r="B363" t="s">
        <v>2514</v>
      </c>
      <c r="C363" t="s">
        <v>2411</v>
      </c>
      <c r="D363" t="s">
        <v>2514</v>
      </c>
      <c r="E363" t="str">
        <f>SUBSTITUTE(D363, "$", "  ")</f>
        <v xml:space="preserve">  72K-  129K </v>
      </c>
      <c r="F363" t="str">
        <f>SUBSTITUTE(E363, "K", " ")</f>
        <v xml:space="preserve">  72 -  129  </v>
      </c>
      <c r="G363" s="24">
        <v>72</v>
      </c>
      <c r="H363" s="19">
        <v>129</v>
      </c>
      <c r="J363">
        <f>(G363+H363)/2</f>
        <v>100.5</v>
      </c>
      <c r="Q363"/>
    </row>
    <row r="364" spans="1:17" x14ac:dyDescent="0.2">
      <c r="A364" s="3" t="s">
        <v>593</v>
      </c>
      <c r="B364" t="s">
        <v>2476</v>
      </c>
      <c r="C364" t="s">
        <v>2411</v>
      </c>
      <c r="D364" t="s">
        <v>2476</v>
      </c>
      <c r="E364" t="str">
        <f>SUBSTITUTE(D364, "$", "  ")</f>
        <v xml:space="preserve">  80K-  129K </v>
      </c>
      <c r="F364" t="str">
        <f>SUBSTITUTE(E364, "K", " ")</f>
        <v xml:space="preserve">  80 -  129  </v>
      </c>
      <c r="G364" s="24">
        <v>80</v>
      </c>
      <c r="H364" s="19">
        <v>129</v>
      </c>
      <c r="J364">
        <f>(G364+H364)/2</f>
        <v>104.5</v>
      </c>
      <c r="Q364"/>
    </row>
    <row r="365" spans="1:17" x14ac:dyDescent="0.2">
      <c r="A365" s="9" t="s">
        <v>1782</v>
      </c>
      <c r="B365" t="s">
        <v>2397</v>
      </c>
      <c r="C365" t="s">
        <v>2427</v>
      </c>
      <c r="D365" t="s">
        <v>2397</v>
      </c>
      <c r="E365" t="str">
        <f>SUBSTITUTE(D365, "$", "  ")</f>
        <v xml:space="preserve">  82K-  129K</v>
      </c>
      <c r="F365" t="str">
        <f>SUBSTITUTE(E365, "K", " ")</f>
        <v xml:space="preserve">  82 -  129 </v>
      </c>
      <c r="G365" s="24">
        <v>82</v>
      </c>
      <c r="H365" s="19">
        <v>129</v>
      </c>
      <c r="J365">
        <f>(G365+H365)/2</f>
        <v>105.5</v>
      </c>
      <c r="Q365"/>
    </row>
    <row r="366" spans="1:17" x14ac:dyDescent="0.2">
      <c r="A366" s="9" t="s">
        <v>1782</v>
      </c>
      <c r="B366" t="s">
        <v>2397</v>
      </c>
      <c r="C366" t="s">
        <v>2427</v>
      </c>
      <c r="D366" t="s">
        <v>2397</v>
      </c>
      <c r="E366" t="str">
        <f>SUBSTITUTE(D366, "$", "  ")</f>
        <v xml:space="preserve">  82K-  129K</v>
      </c>
      <c r="F366" t="str">
        <f>SUBSTITUTE(E366, "K", " ")</f>
        <v xml:space="preserve">  82 -  129 </v>
      </c>
      <c r="G366" s="24">
        <v>82</v>
      </c>
      <c r="H366" s="19">
        <v>129</v>
      </c>
      <c r="J366">
        <f>(G366+H366)/2</f>
        <v>105.5</v>
      </c>
      <c r="Q366"/>
    </row>
    <row r="367" spans="1:17" x14ac:dyDescent="0.2">
      <c r="A367" s="3" t="s">
        <v>1004</v>
      </c>
      <c r="B367" t="s">
        <v>2589</v>
      </c>
      <c r="C367" t="s">
        <v>2411</v>
      </c>
      <c r="D367" t="s">
        <v>2589</v>
      </c>
      <c r="E367" t="str">
        <f>SUBSTITUTE(D367, "$", "  ")</f>
        <v xml:space="preserve">  60K-  127K </v>
      </c>
      <c r="F367" t="str">
        <f>SUBSTITUTE(E367, "K", " ")</f>
        <v xml:space="preserve">  60 -  127  </v>
      </c>
      <c r="G367" s="24">
        <v>60</v>
      </c>
      <c r="H367" s="19">
        <v>127</v>
      </c>
      <c r="J367">
        <f>(G367+H367)/2</f>
        <v>93.5</v>
      </c>
      <c r="Q367"/>
    </row>
    <row r="368" spans="1:17" x14ac:dyDescent="0.2">
      <c r="A368" s="3" t="s">
        <v>1004</v>
      </c>
      <c r="B368" t="s">
        <v>2589</v>
      </c>
      <c r="C368" t="s">
        <v>2411</v>
      </c>
      <c r="D368" t="s">
        <v>2589</v>
      </c>
      <c r="E368" t="str">
        <f>SUBSTITUTE(D368, "$", "  ")</f>
        <v xml:space="preserve">  60K-  127K </v>
      </c>
      <c r="F368" t="str">
        <f>SUBSTITUTE(E368, "K", " ")</f>
        <v xml:space="preserve">  60 -  127  </v>
      </c>
      <c r="G368" s="24">
        <v>60</v>
      </c>
      <c r="H368" s="19">
        <v>127</v>
      </c>
      <c r="J368">
        <f>(G368+H368)/2</f>
        <v>93.5</v>
      </c>
      <c r="Q368"/>
    </row>
    <row r="369" spans="1:17" x14ac:dyDescent="0.2">
      <c r="A369" s="3" t="s">
        <v>1004</v>
      </c>
      <c r="B369" t="s">
        <v>2589</v>
      </c>
      <c r="C369" t="s">
        <v>2411</v>
      </c>
      <c r="D369" t="s">
        <v>2589</v>
      </c>
      <c r="E369" t="str">
        <f>SUBSTITUTE(D369, "$", "  ")</f>
        <v xml:space="preserve">  60K-  127K </v>
      </c>
      <c r="F369" t="str">
        <f>SUBSTITUTE(E369, "K", " ")</f>
        <v xml:space="preserve">  60 -  127  </v>
      </c>
      <c r="G369" s="24">
        <v>60</v>
      </c>
      <c r="H369" s="19">
        <v>127</v>
      </c>
      <c r="J369">
        <f>(G369+H369)/2</f>
        <v>93.5</v>
      </c>
      <c r="Q369"/>
    </row>
    <row r="370" spans="1:17" x14ac:dyDescent="0.2">
      <c r="A370" s="3" t="s">
        <v>2014</v>
      </c>
      <c r="B370" t="s">
        <v>2568</v>
      </c>
      <c r="C370" t="s">
        <v>2411</v>
      </c>
      <c r="D370" t="s">
        <v>2568</v>
      </c>
      <c r="E370" t="str">
        <f>SUBSTITUTE(D370, "$", "  ")</f>
        <v xml:space="preserve">  63K-  127K </v>
      </c>
      <c r="F370" t="str">
        <f>SUBSTITUTE(E370, "K", " ")</f>
        <v xml:space="preserve">  63 -  127  </v>
      </c>
      <c r="G370" s="24">
        <v>63</v>
      </c>
      <c r="H370" s="19">
        <v>127</v>
      </c>
      <c r="J370">
        <f>(G370+H370)/2</f>
        <v>95</v>
      </c>
      <c r="Q370"/>
    </row>
    <row r="371" spans="1:17" x14ac:dyDescent="0.2">
      <c r="A371" s="3" t="s">
        <v>2014</v>
      </c>
      <c r="B371" t="s">
        <v>2568</v>
      </c>
      <c r="C371" t="s">
        <v>2411</v>
      </c>
      <c r="D371" t="s">
        <v>2568</v>
      </c>
      <c r="E371" t="str">
        <f>SUBSTITUTE(D371, "$", "  ")</f>
        <v xml:space="preserve">  63K-  127K </v>
      </c>
      <c r="F371" t="str">
        <f>SUBSTITUTE(E371, "K", " ")</f>
        <v xml:space="preserve">  63 -  127  </v>
      </c>
      <c r="G371" s="24">
        <v>63</v>
      </c>
      <c r="H371" s="19">
        <v>127</v>
      </c>
      <c r="J371">
        <f>(G371+H371)/2</f>
        <v>95</v>
      </c>
      <c r="Q371"/>
    </row>
    <row r="372" spans="1:17" x14ac:dyDescent="0.2">
      <c r="A372" s="3" t="s">
        <v>2136</v>
      </c>
      <c r="B372" t="s">
        <v>2543</v>
      </c>
      <c r="C372" t="s">
        <v>2411</v>
      </c>
      <c r="D372" t="s">
        <v>2543</v>
      </c>
      <c r="E372" t="str">
        <f>SUBSTITUTE(D372, "$", "  ")</f>
        <v xml:space="preserve">  67K-  127K </v>
      </c>
      <c r="F372" t="str">
        <f>SUBSTITUTE(E372, "K", " ")</f>
        <v xml:space="preserve">  67 -  127  </v>
      </c>
      <c r="G372" s="24">
        <v>67</v>
      </c>
      <c r="H372" s="19">
        <v>127</v>
      </c>
      <c r="J372">
        <f>(G372+H372)/2</f>
        <v>97</v>
      </c>
      <c r="Q372"/>
    </row>
    <row r="373" spans="1:17" x14ac:dyDescent="0.2">
      <c r="A373" s="3" t="s">
        <v>1072</v>
      </c>
      <c r="B373" t="s">
        <v>2532</v>
      </c>
      <c r="C373" t="s">
        <v>2411</v>
      </c>
      <c r="D373" t="s">
        <v>2532</v>
      </c>
      <c r="E373" t="str">
        <f>SUBSTITUTE(D373, "$", "  ")</f>
        <v xml:space="preserve">  69K-  127K </v>
      </c>
      <c r="F373" t="str">
        <f>SUBSTITUTE(E373, "K", " ")</f>
        <v xml:space="preserve">  69 -  127  </v>
      </c>
      <c r="G373" s="24">
        <v>69</v>
      </c>
      <c r="H373" s="19">
        <v>127</v>
      </c>
      <c r="J373">
        <f>(G373+H373)/2</f>
        <v>98</v>
      </c>
      <c r="Q373"/>
    </row>
    <row r="374" spans="1:17" x14ac:dyDescent="0.2">
      <c r="A374" s="3" t="s">
        <v>1072</v>
      </c>
      <c r="B374" t="s">
        <v>2532</v>
      </c>
      <c r="C374" t="s">
        <v>2411</v>
      </c>
      <c r="D374" t="s">
        <v>2532</v>
      </c>
      <c r="E374" t="str">
        <f>SUBSTITUTE(D374, "$", "  ")</f>
        <v xml:space="preserve">  69K-  127K </v>
      </c>
      <c r="F374" t="str">
        <f>SUBSTITUTE(E374, "K", " ")</f>
        <v xml:space="preserve">  69 -  127  </v>
      </c>
      <c r="G374" s="24">
        <v>69</v>
      </c>
      <c r="H374" s="19">
        <v>127</v>
      </c>
      <c r="J374">
        <f>(G374+H374)/2</f>
        <v>98</v>
      </c>
      <c r="Q374"/>
    </row>
    <row r="375" spans="1:17" x14ac:dyDescent="0.2">
      <c r="A375" s="3" t="s">
        <v>1072</v>
      </c>
      <c r="B375" t="s">
        <v>2532</v>
      </c>
      <c r="C375" t="s">
        <v>2411</v>
      </c>
      <c r="D375" t="s">
        <v>2532</v>
      </c>
      <c r="E375" t="str">
        <f>SUBSTITUTE(D375, "$", "  ")</f>
        <v xml:space="preserve">  69K-  127K </v>
      </c>
      <c r="F375" t="str">
        <f>SUBSTITUTE(E375, "K", " ")</f>
        <v xml:space="preserve">  69 -  127  </v>
      </c>
      <c r="G375" s="24">
        <v>69</v>
      </c>
      <c r="H375" s="19">
        <v>127</v>
      </c>
      <c r="J375">
        <f>(G375+H375)/2</f>
        <v>98</v>
      </c>
      <c r="Q375"/>
    </row>
    <row r="376" spans="1:17" x14ac:dyDescent="0.2">
      <c r="A376" s="3" t="s">
        <v>1072</v>
      </c>
      <c r="B376" t="s">
        <v>2532</v>
      </c>
      <c r="C376" t="s">
        <v>2411</v>
      </c>
      <c r="D376" t="s">
        <v>2532</v>
      </c>
      <c r="E376" t="str">
        <f>SUBSTITUTE(D376, "$", "  ")</f>
        <v xml:space="preserve">  69K-  127K </v>
      </c>
      <c r="F376" t="str">
        <f>SUBSTITUTE(E376, "K", " ")</f>
        <v xml:space="preserve">  69 -  127  </v>
      </c>
      <c r="G376" s="24">
        <v>69</v>
      </c>
      <c r="H376" s="19">
        <v>127</v>
      </c>
      <c r="J376">
        <f>(G376+H376)/2</f>
        <v>98</v>
      </c>
      <c r="Q376"/>
    </row>
    <row r="377" spans="1:17" x14ac:dyDescent="0.2">
      <c r="A377" s="3" t="s">
        <v>1827</v>
      </c>
      <c r="B377" t="s">
        <v>2497</v>
      </c>
      <c r="C377" t="s">
        <v>2411</v>
      </c>
      <c r="D377" t="s">
        <v>2497</v>
      </c>
      <c r="E377" t="str">
        <f>SUBSTITUTE(D377, "$", "  ")</f>
        <v xml:space="preserve">  75K-  127K </v>
      </c>
      <c r="F377" t="str">
        <f>SUBSTITUTE(E377, "K", " ")</f>
        <v xml:space="preserve">  75 -  127  </v>
      </c>
      <c r="G377" s="24">
        <v>75</v>
      </c>
      <c r="H377" s="19">
        <v>127</v>
      </c>
      <c r="J377">
        <f>(G377+H377)/2</f>
        <v>101</v>
      </c>
      <c r="Q377"/>
    </row>
    <row r="378" spans="1:17" x14ac:dyDescent="0.2">
      <c r="A378" s="3" t="s">
        <v>1895</v>
      </c>
      <c r="B378" t="s">
        <v>2492</v>
      </c>
      <c r="C378" t="s">
        <v>2411</v>
      </c>
      <c r="D378" t="s">
        <v>2492</v>
      </c>
      <c r="E378" t="str">
        <f>SUBSTITUTE(D378, "$", "  ")</f>
        <v xml:space="preserve">  76K-  127K </v>
      </c>
      <c r="F378" t="str">
        <f>SUBSTITUTE(E378, "K", " ")</f>
        <v xml:space="preserve">  76 -  127  </v>
      </c>
      <c r="G378" s="24">
        <v>76</v>
      </c>
      <c r="H378" s="19">
        <v>127</v>
      </c>
      <c r="J378">
        <f>(G378+H378)/2</f>
        <v>101.5</v>
      </c>
      <c r="Q378"/>
    </row>
    <row r="379" spans="1:17" x14ac:dyDescent="0.2">
      <c r="A379" s="3" t="s">
        <v>2323</v>
      </c>
      <c r="B379" t="s">
        <v>2482</v>
      </c>
      <c r="C379" t="s">
        <v>2411</v>
      </c>
      <c r="D379" t="s">
        <v>2482</v>
      </c>
      <c r="E379" t="str">
        <f>SUBSTITUTE(D379, "$", "  ")</f>
        <v xml:space="preserve">  79K-  127K </v>
      </c>
      <c r="F379" t="str">
        <f>SUBSTITUTE(E379, "K", " ")</f>
        <v xml:space="preserve">  79 -  127  </v>
      </c>
      <c r="G379" s="24">
        <v>79</v>
      </c>
      <c r="H379" s="19">
        <v>127</v>
      </c>
      <c r="J379">
        <f>(G379+H379)/2</f>
        <v>103</v>
      </c>
      <c r="Q379"/>
    </row>
    <row r="380" spans="1:17" x14ac:dyDescent="0.2">
      <c r="A380" s="3" t="s">
        <v>2116</v>
      </c>
      <c r="B380" t="s">
        <v>2579</v>
      </c>
      <c r="C380" t="s">
        <v>2411</v>
      </c>
      <c r="D380" t="s">
        <v>2579</v>
      </c>
      <c r="E380" t="str">
        <f>SUBSTITUTE(D380, "$", "  ")</f>
        <v xml:space="preserve">  61K-  126K </v>
      </c>
      <c r="F380" t="str">
        <f>SUBSTITUTE(E380, "K", " ")</f>
        <v xml:space="preserve">  61 -  126  </v>
      </c>
      <c r="G380" s="24">
        <v>61</v>
      </c>
      <c r="H380" s="19">
        <v>126</v>
      </c>
      <c r="J380">
        <f>(G380+H380)/2</f>
        <v>93.5</v>
      </c>
      <c r="Q380"/>
    </row>
    <row r="381" spans="1:17" x14ac:dyDescent="0.2">
      <c r="A381" s="3" t="s">
        <v>2116</v>
      </c>
      <c r="B381" t="s">
        <v>2579</v>
      </c>
      <c r="C381" t="s">
        <v>2411</v>
      </c>
      <c r="D381" t="s">
        <v>2579</v>
      </c>
      <c r="E381" t="str">
        <f>SUBSTITUTE(D381, "$", "  ")</f>
        <v xml:space="preserve">  61K-  126K </v>
      </c>
      <c r="F381" t="str">
        <f>SUBSTITUTE(E381, "K", " ")</f>
        <v xml:space="preserve">  61 -  126  </v>
      </c>
      <c r="G381" s="24">
        <v>61</v>
      </c>
      <c r="H381" s="19">
        <v>126</v>
      </c>
      <c r="J381">
        <f>(G381+H381)/2</f>
        <v>93.5</v>
      </c>
      <c r="Q381"/>
    </row>
    <row r="382" spans="1:17" x14ac:dyDescent="0.2">
      <c r="A382" s="3" t="s">
        <v>2204</v>
      </c>
      <c r="B382" t="s">
        <v>2554</v>
      </c>
      <c r="C382" t="s">
        <v>2411</v>
      </c>
      <c r="D382" t="s">
        <v>2554</v>
      </c>
      <c r="E382" t="str">
        <f>SUBSTITUTE(D382, "$", "  ")</f>
        <v xml:space="preserve">  65K-  126K </v>
      </c>
      <c r="F382" t="str">
        <f>SUBSTITUTE(E382, "K", " ")</f>
        <v xml:space="preserve">  65 -  126  </v>
      </c>
      <c r="G382" s="24">
        <v>65</v>
      </c>
      <c r="H382" s="19">
        <v>126</v>
      </c>
      <c r="J382">
        <f>(G382+H382)/2</f>
        <v>95.5</v>
      </c>
      <c r="Q382"/>
    </row>
    <row r="383" spans="1:17" x14ac:dyDescent="0.2">
      <c r="A383" s="3" t="s">
        <v>1222</v>
      </c>
      <c r="B383" t="s">
        <v>2505</v>
      </c>
      <c r="C383" t="s">
        <v>2411</v>
      </c>
      <c r="D383" t="s">
        <v>2505</v>
      </c>
      <c r="E383" t="str">
        <f>SUBSTITUTE(D383, "$", "  ")</f>
        <v xml:space="preserve">  74K-  126K </v>
      </c>
      <c r="F383" t="str">
        <f>SUBSTITUTE(E383, "K", " ")</f>
        <v xml:space="preserve">  74 -  126  </v>
      </c>
      <c r="G383" s="24">
        <v>74</v>
      </c>
      <c r="H383" s="19">
        <v>126</v>
      </c>
      <c r="J383">
        <f>(G383+H383)/2</f>
        <v>100</v>
      </c>
      <c r="Q383"/>
    </row>
    <row r="384" spans="1:17" x14ac:dyDescent="0.2">
      <c r="A384" s="3" t="s">
        <v>1925</v>
      </c>
      <c r="B384" t="s">
        <v>2498</v>
      </c>
      <c r="C384" t="s">
        <v>2411</v>
      </c>
      <c r="D384" t="s">
        <v>2498</v>
      </c>
      <c r="E384" t="str">
        <f>SUBSTITUTE(D384, "$", "  ")</f>
        <v xml:space="preserve">  75K-  126K </v>
      </c>
      <c r="F384" t="str">
        <f>SUBSTITUTE(E384, "K", " ")</f>
        <v xml:space="preserve">  75 -  126  </v>
      </c>
      <c r="G384" s="24">
        <v>75</v>
      </c>
      <c r="H384" s="19">
        <v>126</v>
      </c>
      <c r="J384">
        <f>(G384+H384)/2</f>
        <v>100.5</v>
      </c>
      <c r="Q384"/>
    </row>
    <row r="385" spans="1:17" x14ac:dyDescent="0.2">
      <c r="A385" s="3" t="s">
        <v>1314</v>
      </c>
      <c r="B385" t="s">
        <v>2493</v>
      </c>
      <c r="C385" t="s">
        <v>2411</v>
      </c>
      <c r="D385" t="s">
        <v>2493</v>
      </c>
      <c r="E385" t="str">
        <f>SUBSTITUTE(D385, "$", "  ")</f>
        <v xml:space="preserve">  76K-  126K </v>
      </c>
      <c r="F385" t="str">
        <f>SUBSTITUTE(E385, "K", " ")</f>
        <v xml:space="preserve">  76 -  126  </v>
      </c>
      <c r="G385" s="24">
        <v>76</v>
      </c>
      <c r="H385" s="19">
        <v>126</v>
      </c>
      <c r="J385">
        <f>(G385+H385)/2</f>
        <v>101</v>
      </c>
      <c r="Q385"/>
    </row>
    <row r="386" spans="1:17" x14ac:dyDescent="0.2">
      <c r="A386" s="3" t="s">
        <v>1242</v>
      </c>
      <c r="B386" t="s">
        <v>2484</v>
      </c>
      <c r="C386" t="s">
        <v>2411</v>
      </c>
      <c r="D386" t="s">
        <v>2484</v>
      </c>
      <c r="E386" t="str">
        <f>SUBSTITUTE(D386, "$", "  ")</f>
        <v xml:space="preserve">  78K-  126K </v>
      </c>
      <c r="F386" t="str">
        <f>SUBSTITUTE(E386, "K", " ")</f>
        <v xml:space="preserve">  78 -  126  </v>
      </c>
      <c r="G386" s="24">
        <v>78</v>
      </c>
      <c r="H386" s="19">
        <v>126</v>
      </c>
      <c r="J386">
        <f>(G386+H386)/2</f>
        <v>102</v>
      </c>
      <c r="Q386"/>
    </row>
    <row r="387" spans="1:17" x14ac:dyDescent="0.2">
      <c r="A387" s="3" t="s">
        <v>2374</v>
      </c>
      <c r="B387" t="s">
        <v>2595</v>
      </c>
      <c r="C387" t="s">
        <v>2411</v>
      </c>
      <c r="D387" t="s">
        <v>2595</v>
      </c>
      <c r="E387" t="str">
        <f>SUBSTITUTE(D387, "$", "  ")</f>
        <v xml:space="preserve">  59K-  125K </v>
      </c>
      <c r="F387" t="str">
        <f>SUBSTITUTE(E387, "K", " ")</f>
        <v xml:space="preserve">  59 -  125  </v>
      </c>
      <c r="G387" s="24">
        <v>59</v>
      </c>
      <c r="H387" s="19">
        <v>125</v>
      </c>
      <c r="J387">
        <f>(G387+H387)/2</f>
        <v>92</v>
      </c>
      <c r="Q387"/>
    </row>
    <row r="388" spans="1:17" x14ac:dyDescent="0.2">
      <c r="A388" s="3" t="s">
        <v>644</v>
      </c>
      <c r="B388" t="s">
        <v>2555</v>
      </c>
      <c r="C388" t="s">
        <v>2411</v>
      </c>
      <c r="D388" t="s">
        <v>2555</v>
      </c>
      <c r="E388" t="str">
        <f>SUBSTITUTE(D388, "$", "  ")</f>
        <v xml:space="preserve">  65K-  125K </v>
      </c>
      <c r="F388" t="str">
        <f>SUBSTITUTE(E388, "K", " ")</f>
        <v xml:space="preserve">  65 -  125  </v>
      </c>
      <c r="G388" s="24">
        <v>65</v>
      </c>
      <c r="H388" s="19">
        <v>125</v>
      </c>
      <c r="J388">
        <f>(G388+H388)/2</f>
        <v>95</v>
      </c>
      <c r="Q388"/>
    </row>
    <row r="389" spans="1:17" x14ac:dyDescent="0.2">
      <c r="A389" s="3" t="s">
        <v>2279</v>
      </c>
      <c r="B389" t="s">
        <v>2537</v>
      </c>
      <c r="C389" t="s">
        <v>2411</v>
      </c>
      <c r="D389" t="s">
        <v>2537</v>
      </c>
      <c r="E389" t="str">
        <f>SUBSTITUTE(D389, "$", "  ")</f>
        <v xml:space="preserve">  68K-  125K </v>
      </c>
      <c r="F389" t="str">
        <f>SUBSTITUTE(E389, "K", " ")</f>
        <v xml:space="preserve">  68 -  125  </v>
      </c>
      <c r="G389" s="24">
        <v>68</v>
      </c>
      <c r="H389" s="19">
        <v>125</v>
      </c>
      <c r="J389">
        <f>(G389+H389)/2</f>
        <v>96.5</v>
      </c>
      <c r="Q389"/>
    </row>
    <row r="390" spans="1:17" x14ac:dyDescent="0.2">
      <c r="A390" s="3" t="s">
        <v>799</v>
      </c>
      <c r="B390" t="s">
        <v>2499</v>
      </c>
      <c r="C390" t="s">
        <v>2411</v>
      </c>
      <c r="D390" t="s">
        <v>2499</v>
      </c>
      <c r="E390" t="str">
        <f>SUBSTITUTE(D390, "$", "  ")</f>
        <v xml:space="preserve">  75K-  125K </v>
      </c>
      <c r="F390" t="str">
        <f>SUBSTITUTE(E390, "K", " ")</f>
        <v xml:space="preserve">  75 -  125  </v>
      </c>
      <c r="G390" s="24">
        <v>75</v>
      </c>
      <c r="H390" s="19">
        <v>125</v>
      </c>
      <c r="J390">
        <f>(G390+H390)/2</f>
        <v>100</v>
      </c>
      <c r="Q390"/>
    </row>
    <row r="391" spans="1:17" x14ac:dyDescent="0.2">
      <c r="A391" s="3" t="s">
        <v>1102</v>
      </c>
      <c r="B391" t="s">
        <v>2494</v>
      </c>
      <c r="C391" t="s">
        <v>2411</v>
      </c>
      <c r="D391" t="s">
        <v>2494</v>
      </c>
      <c r="E391" t="str">
        <f>SUBSTITUTE(D391, "$", "  ")</f>
        <v xml:space="preserve">  76K-  125K </v>
      </c>
      <c r="F391" t="str">
        <f>SUBSTITUTE(E391, "K", " ")</f>
        <v xml:space="preserve">  76 -  125  </v>
      </c>
      <c r="G391" s="24">
        <v>76</v>
      </c>
      <c r="H391" s="19">
        <v>125</v>
      </c>
      <c r="J391">
        <f>(G391+H391)/2</f>
        <v>100.5</v>
      </c>
      <c r="Q391"/>
    </row>
    <row r="392" spans="1:17" x14ac:dyDescent="0.2">
      <c r="A392" s="3" t="s">
        <v>1475</v>
      </c>
      <c r="B392" t="s">
        <v>2556</v>
      </c>
      <c r="C392" t="s">
        <v>2411</v>
      </c>
      <c r="D392" t="s">
        <v>2556</v>
      </c>
      <c r="E392" t="str">
        <f>SUBSTITUTE(D392, "$", "  ")</f>
        <v xml:space="preserve">  65K-  124K </v>
      </c>
      <c r="F392" t="str">
        <f>SUBSTITUTE(E392, "K", " ")</f>
        <v xml:space="preserve">  65 -  124  </v>
      </c>
      <c r="G392" s="24">
        <v>65</v>
      </c>
      <c r="H392" s="19">
        <v>124</v>
      </c>
      <c r="J392">
        <f>(G392+H392)/2</f>
        <v>94.5</v>
      </c>
      <c r="Q392"/>
    </row>
    <row r="393" spans="1:17" x14ac:dyDescent="0.2">
      <c r="A393" s="3" t="s">
        <v>1475</v>
      </c>
      <c r="B393" t="s">
        <v>2556</v>
      </c>
      <c r="C393" t="s">
        <v>2411</v>
      </c>
      <c r="D393" t="s">
        <v>2556</v>
      </c>
      <c r="E393" t="str">
        <f>SUBSTITUTE(D393, "$", "  ")</f>
        <v xml:space="preserve">  65K-  124K </v>
      </c>
      <c r="F393" t="str">
        <f>SUBSTITUTE(E393, "K", " ")</f>
        <v xml:space="preserve">  65 -  124  </v>
      </c>
      <c r="G393" s="24">
        <v>65</v>
      </c>
      <c r="H393" s="19">
        <v>124</v>
      </c>
      <c r="J393">
        <f>(G393+H393)/2</f>
        <v>94.5</v>
      </c>
      <c r="Q393"/>
    </row>
    <row r="394" spans="1:17" x14ac:dyDescent="0.2">
      <c r="A394" s="3" t="s">
        <v>1475</v>
      </c>
      <c r="B394" t="s">
        <v>2556</v>
      </c>
      <c r="C394" t="s">
        <v>2411</v>
      </c>
      <c r="D394" t="s">
        <v>2556</v>
      </c>
      <c r="E394" t="str">
        <f>SUBSTITUTE(D394, "$", "  ")</f>
        <v xml:space="preserve">  65K-  124K </v>
      </c>
      <c r="F394" t="str">
        <f>SUBSTITUTE(E394, "K", " ")</f>
        <v xml:space="preserve">  65 -  124  </v>
      </c>
      <c r="G394" s="24">
        <v>65</v>
      </c>
      <c r="H394" s="19">
        <v>124</v>
      </c>
      <c r="J394">
        <f>(G394+H394)/2</f>
        <v>94.5</v>
      </c>
      <c r="Q394"/>
    </row>
    <row r="395" spans="1:17" x14ac:dyDescent="0.2">
      <c r="A395" s="3" t="s">
        <v>2019</v>
      </c>
      <c r="B395" t="s">
        <v>2525</v>
      </c>
      <c r="C395" t="s">
        <v>2411</v>
      </c>
      <c r="D395" t="s">
        <v>2525</v>
      </c>
      <c r="E395" t="str">
        <f>SUBSTITUTE(D395, "$", "  ")</f>
        <v xml:space="preserve">  71K-  124K </v>
      </c>
      <c r="F395" t="str">
        <f>SUBSTITUTE(E395, "K", " ")</f>
        <v xml:space="preserve">  71 -  124  </v>
      </c>
      <c r="G395" s="24">
        <v>71</v>
      </c>
      <c r="H395" s="19">
        <v>124</v>
      </c>
      <c r="J395">
        <f>(G395+H395)/2</f>
        <v>97.5</v>
      </c>
      <c r="Q395"/>
    </row>
    <row r="396" spans="1:17" x14ac:dyDescent="0.2">
      <c r="A396" s="3" t="s">
        <v>2019</v>
      </c>
      <c r="B396" t="s">
        <v>2525</v>
      </c>
      <c r="C396" t="s">
        <v>2411</v>
      </c>
      <c r="D396" t="s">
        <v>2525</v>
      </c>
      <c r="E396" t="str">
        <f>SUBSTITUTE(D396, "$", "  ")</f>
        <v xml:space="preserve">  71K-  124K </v>
      </c>
      <c r="F396" t="str">
        <f>SUBSTITUTE(E396, "K", " ")</f>
        <v xml:space="preserve">  71 -  124  </v>
      </c>
      <c r="G396" s="24">
        <v>71</v>
      </c>
      <c r="H396" s="19">
        <v>124</v>
      </c>
      <c r="J396">
        <f>(G396+H396)/2</f>
        <v>97.5</v>
      </c>
      <c r="Q396"/>
    </row>
    <row r="397" spans="1:17" x14ac:dyDescent="0.2">
      <c r="A397" s="3" t="s">
        <v>922</v>
      </c>
      <c r="B397" t="s">
        <v>2510</v>
      </c>
      <c r="C397" t="s">
        <v>2411</v>
      </c>
      <c r="D397" t="s">
        <v>2510</v>
      </c>
      <c r="E397" t="str">
        <f>SUBSTITUTE(D397, "$", "  ")</f>
        <v xml:space="preserve">  73K-  124K </v>
      </c>
      <c r="F397" t="str">
        <f>SUBSTITUTE(E397, "K", " ")</f>
        <v xml:space="preserve">  73 -  124  </v>
      </c>
      <c r="G397" s="24">
        <v>73</v>
      </c>
      <c r="H397" s="19">
        <v>124</v>
      </c>
      <c r="J397">
        <f>(G397+H397)/2</f>
        <v>98.5</v>
      </c>
      <c r="Q397"/>
    </row>
    <row r="398" spans="1:17" x14ac:dyDescent="0.2">
      <c r="A398" s="3" t="s">
        <v>922</v>
      </c>
      <c r="B398" t="s">
        <v>2510</v>
      </c>
      <c r="C398" t="s">
        <v>2411</v>
      </c>
      <c r="D398" t="s">
        <v>2510</v>
      </c>
      <c r="E398" t="str">
        <f>SUBSTITUTE(D398, "$", "  ")</f>
        <v xml:space="preserve">  73K-  124K </v>
      </c>
      <c r="F398" t="str">
        <f>SUBSTITUTE(E398, "K", " ")</f>
        <v xml:space="preserve">  73 -  124  </v>
      </c>
      <c r="G398" s="24">
        <v>73</v>
      </c>
      <c r="H398" s="19">
        <v>124</v>
      </c>
      <c r="J398">
        <f>(G398+H398)/2</f>
        <v>98.5</v>
      </c>
      <c r="Q398"/>
    </row>
    <row r="399" spans="1:17" x14ac:dyDescent="0.2">
      <c r="A399" s="3" t="s">
        <v>545</v>
      </c>
      <c r="B399" t="s">
        <v>2506</v>
      </c>
      <c r="C399" t="s">
        <v>2411</v>
      </c>
      <c r="D399" t="s">
        <v>2506</v>
      </c>
      <c r="E399" t="str">
        <f>SUBSTITUTE(D399, "$", "  ")</f>
        <v xml:space="preserve">  74K-  124K </v>
      </c>
      <c r="F399" t="str">
        <f>SUBSTITUTE(E399, "K", " ")</f>
        <v xml:space="preserve">  74 -  124  </v>
      </c>
      <c r="G399" s="24">
        <v>74</v>
      </c>
      <c r="H399" s="19">
        <v>124</v>
      </c>
      <c r="J399">
        <f>(G399+H399)/2</f>
        <v>99</v>
      </c>
      <c r="Q399"/>
    </row>
    <row r="400" spans="1:17" x14ac:dyDescent="0.2">
      <c r="A400" s="3" t="s">
        <v>545</v>
      </c>
      <c r="B400" t="s">
        <v>2506</v>
      </c>
      <c r="C400" t="s">
        <v>2411</v>
      </c>
      <c r="D400" t="s">
        <v>2506</v>
      </c>
      <c r="E400" t="str">
        <f>SUBSTITUTE(D400, "$", "  ")</f>
        <v xml:space="preserve">  74K-  124K </v>
      </c>
      <c r="F400" t="str">
        <f>SUBSTITUTE(E400, "K", " ")</f>
        <v xml:space="preserve">  74 -  124  </v>
      </c>
      <c r="G400" s="24">
        <v>74</v>
      </c>
      <c r="H400" s="19">
        <v>124</v>
      </c>
      <c r="J400">
        <f>(G400+H400)/2</f>
        <v>99</v>
      </c>
      <c r="Q400"/>
    </row>
    <row r="401" spans="1:17" x14ac:dyDescent="0.2">
      <c r="A401" s="3" t="s">
        <v>545</v>
      </c>
      <c r="B401" t="s">
        <v>2506</v>
      </c>
      <c r="C401" t="s">
        <v>2411</v>
      </c>
      <c r="D401" t="s">
        <v>2506</v>
      </c>
      <c r="E401" t="str">
        <f>SUBSTITUTE(D401, "$", "  ")</f>
        <v xml:space="preserve">  74K-  124K </v>
      </c>
      <c r="F401" t="str">
        <f>SUBSTITUTE(E401, "K", " ")</f>
        <v xml:space="preserve">  74 -  124  </v>
      </c>
      <c r="G401" s="24">
        <v>74</v>
      </c>
      <c r="H401" s="19">
        <v>124</v>
      </c>
      <c r="J401">
        <f>(G401+H401)/2</f>
        <v>99</v>
      </c>
      <c r="Q401"/>
    </row>
    <row r="402" spans="1:17" x14ac:dyDescent="0.2">
      <c r="A402" s="3" t="s">
        <v>545</v>
      </c>
      <c r="B402" t="s">
        <v>2506</v>
      </c>
      <c r="C402" t="s">
        <v>2411</v>
      </c>
      <c r="D402" t="s">
        <v>2506</v>
      </c>
      <c r="E402" t="str">
        <f>SUBSTITUTE(D402, "$", "  ")</f>
        <v xml:space="preserve">  74K-  124K </v>
      </c>
      <c r="F402" t="str">
        <f>SUBSTITUTE(E402, "K", " ")</f>
        <v xml:space="preserve">  74 -  124  </v>
      </c>
      <c r="G402" s="24">
        <v>74</v>
      </c>
      <c r="H402" s="19">
        <v>124</v>
      </c>
      <c r="J402">
        <f>(G402+H402)/2</f>
        <v>99</v>
      </c>
      <c r="Q402"/>
    </row>
    <row r="403" spans="1:17" x14ac:dyDescent="0.2">
      <c r="A403" s="3" t="s">
        <v>545</v>
      </c>
      <c r="B403" t="s">
        <v>2506</v>
      </c>
      <c r="C403" t="s">
        <v>2411</v>
      </c>
      <c r="D403" t="s">
        <v>2506</v>
      </c>
      <c r="E403" t="str">
        <f>SUBSTITUTE(D403, "$", "  ")</f>
        <v xml:space="preserve">  74K-  124K </v>
      </c>
      <c r="F403" t="str">
        <f>SUBSTITUTE(E403, "K", " ")</f>
        <v xml:space="preserve">  74 -  124  </v>
      </c>
      <c r="G403" s="24">
        <v>74</v>
      </c>
      <c r="H403" s="19">
        <v>124</v>
      </c>
      <c r="J403">
        <f>(G403+H403)/2</f>
        <v>99</v>
      </c>
      <c r="Q403"/>
    </row>
    <row r="404" spans="1:17" x14ac:dyDescent="0.2">
      <c r="A404" s="3" t="s">
        <v>194</v>
      </c>
      <c r="B404" t="s">
        <v>2500</v>
      </c>
      <c r="C404" t="s">
        <v>2411</v>
      </c>
      <c r="D404" t="s">
        <v>2500</v>
      </c>
      <c r="E404" t="str">
        <f>SUBSTITUTE(D404, "$", "  ")</f>
        <v xml:space="preserve">  75K-  124K </v>
      </c>
      <c r="F404" t="str">
        <f>SUBSTITUTE(E404, "K", " ")</f>
        <v xml:space="preserve">  75 -  124  </v>
      </c>
      <c r="G404" s="24">
        <v>75</v>
      </c>
      <c r="H404" s="19">
        <v>124</v>
      </c>
      <c r="J404">
        <f>(G404+H404)/2</f>
        <v>99.5</v>
      </c>
      <c r="Q404"/>
    </row>
    <row r="405" spans="1:17" x14ac:dyDescent="0.2">
      <c r="A405" s="3" t="s">
        <v>194</v>
      </c>
      <c r="B405" t="s">
        <v>2500</v>
      </c>
      <c r="C405" t="s">
        <v>2411</v>
      </c>
      <c r="D405" t="s">
        <v>2500</v>
      </c>
      <c r="E405" t="str">
        <f>SUBSTITUTE(D405, "$", "  ")</f>
        <v xml:space="preserve">  75K-  124K </v>
      </c>
      <c r="F405" t="str">
        <f>SUBSTITUTE(E405, "K", " ")</f>
        <v xml:space="preserve">  75 -  124  </v>
      </c>
      <c r="G405" s="24">
        <v>75</v>
      </c>
      <c r="H405" s="19">
        <v>124</v>
      </c>
      <c r="J405">
        <f>(G405+H405)/2</f>
        <v>99.5</v>
      </c>
      <c r="Q405"/>
    </row>
    <row r="406" spans="1:17" x14ac:dyDescent="0.2">
      <c r="A406" s="3" t="s">
        <v>674</v>
      </c>
      <c r="B406" t="s">
        <v>2488</v>
      </c>
      <c r="C406" t="s">
        <v>2411</v>
      </c>
      <c r="D406" t="s">
        <v>2488</v>
      </c>
      <c r="E406" t="str">
        <f>SUBSTITUTE(D406, "$", "  ")</f>
        <v xml:space="preserve">  77K-  124K </v>
      </c>
      <c r="F406" t="str">
        <f>SUBSTITUTE(E406, "K", " ")</f>
        <v xml:space="preserve">  77 -  124  </v>
      </c>
      <c r="G406" s="24">
        <v>77</v>
      </c>
      <c r="H406" s="19">
        <v>124</v>
      </c>
      <c r="J406">
        <f>(G406+H406)/2</f>
        <v>100.5</v>
      </c>
      <c r="Q406"/>
    </row>
    <row r="407" spans="1:17" x14ac:dyDescent="0.2">
      <c r="A407" s="3" t="s">
        <v>982</v>
      </c>
      <c r="B407" t="s">
        <v>2590</v>
      </c>
      <c r="C407" t="s">
        <v>2411</v>
      </c>
      <c r="D407" t="s">
        <v>2590</v>
      </c>
      <c r="E407" t="str">
        <f>SUBSTITUTE(D407, "$", "  ")</f>
        <v xml:space="preserve">  60K-  123K </v>
      </c>
      <c r="F407" t="str">
        <f>SUBSTITUTE(E407, "K", " ")</f>
        <v xml:space="preserve">  60 -  123  </v>
      </c>
      <c r="G407" s="24">
        <v>60</v>
      </c>
      <c r="H407" s="19">
        <v>123</v>
      </c>
      <c r="J407">
        <f>(G407+H407)/2</f>
        <v>91.5</v>
      </c>
      <c r="Q407"/>
    </row>
    <row r="408" spans="1:17" x14ac:dyDescent="0.2">
      <c r="A408" s="3" t="s">
        <v>982</v>
      </c>
      <c r="B408" t="s">
        <v>2590</v>
      </c>
      <c r="C408" t="s">
        <v>2411</v>
      </c>
      <c r="D408" t="s">
        <v>2590</v>
      </c>
      <c r="E408" t="str">
        <f>SUBSTITUTE(D408, "$", "  ")</f>
        <v xml:space="preserve">  60K-  123K </v>
      </c>
      <c r="F408" t="str">
        <f>SUBSTITUTE(E408, "K", " ")</f>
        <v xml:space="preserve">  60 -  123  </v>
      </c>
      <c r="G408" s="24">
        <v>60</v>
      </c>
      <c r="H408" s="19">
        <v>123</v>
      </c>
      <c r="J408">
        <f>(G408+H408)/2</f>
        <v>91.5</v>
      </c>
      <c r="Q408"/>
    </row>
    <row r="409" spans="1:17" x14ac:dyDescent="0.2">
      <c r="A409" s="3" t="s">
        <v>2289</v>
      </c>
      <c r="B409" t="s">
        <v>2580</v>
      </c>
      <c r="C409" t="s">
        <v>2411</v>
      </c>
      <c r="D409" t="s">
        <v>2580</v>
      </c>
      <c r="E409" t="str">
        <f>SUBSTITUTE(D409, "$", "  ")</f>
        <v xml:space="preserve">  61K-  123K </v>
      </c>
      <c r="F409" t="str">
        <f>SUBSTITUTE(E409, "K", " ")</f>
        <v xml:space="preserve">  61 -  123  </v>
      </c>
      <c r="G409" s="24">
        <v>61</v>
      </c>
      <c r="H409" s="19">
        <v>123</v>
      </c>
      <c r="J409">
        <f>(G409+H409)/2</f>
        <v>92</v>
      </c>
      <c r="Q409"/>
    </row>
    <row r="410" spans="1:17" x14ac:dyDescent="0.2">
      <c r="A410" s="3" t="s">
        <v>1758</v>
      </c>
      <c r="B410" t="s">
        <v>2546</v>
      </c>
      <c r="C410" t="s">
        <v>2411</v>
      </c>
      <c r="D410" t="s">
        <v>2546</v>
      </c>
      <c r="E410" t="str">
        <f>SUBSTITUTE(D410, "$", "  ")</f>
        <v xml:space="preserve">  66K-  123K </v>
      </c>
      <c r="F410" t="str">
        <f>SUBSTITUTE(E410, "K", " ")</f>
        <v xml:space="preserve">  66 -  123  </v>
      </c>
      <c r="G410" s="24">
        <v>66</v>
      </c>
      <c r="H410" s="19">
        <v>123</v>
      </c>
      <c r="J410">
        <f>(G410+H410)/2</f>
        <v>94.5</v>
      </c>
      <c r="Q410"/>
    </row>
    <row r="411" spans="1:17" x14ac:dyDescent="0.2">
      <c r="A411" s="3" t="s">
        <v>1758</v>
      </c>
      <c r="B411" t="s">
        <v>2546</v>
      </c>
      <c r="C411" t="s">
        <v>2411</v>
      </c>
      <c r="D411" t="s">
        <v>2546</v>
      </c>
      <c r="E411" t="str">
        <f>SUBSTITUTE(D411, "$", "  ")</f>
        <v xml:space="preserve">  66K-  123K </v>
      </c>
      <c r="F411" t="str">
        <f>SUBSTITUTE(E411, "K", " ")</f>
        <v xml:space="preserve">  66 -  123  </v>
      </c>
      <c r="G411" s="24">
        <v>66</v>
      </c>
      <c r="H411" s="19">
        <v>123</v>
      </c>
      <c r="J411">
        <f>(G411+H411)/2</f>
        <v>94.5</v>
      </c>
      <c r="Q411"/>
    </row>
    <row r="412" spans="1:17" x14ac:dyDescent="0.2">
      <c r="A412" s="3" t="s">
        <v>587</v>
      </c>
      <c r="B412" t="s">
        <v>2538</v>
      </c>
      <c r="C412" t="s">
        <v>2411</v>
      </c>
      <c r="D412" t="s">
        <v>2538</v>
      </c>
      <c r="E412" t="str">
        <f>SUBSTITUTE(D412, "$", "  ")</f>
        <v xml:space="preserve">  68K-  123K </v>
      </c>
      <c r="F412" t="str">
        <f>SUBSTITUTE(E412, "K", " ")</f>
        <v xml:space="preserve">  68 -  123  </v>
      </c>
      <c r="G412" s="24">
        <v>68</v>
      </c>
      <c r="H412" s="19">
        <v>123</v>
      </c>
      <c r="J412">
        <f>(G412+H412)/2</f>
        <v>95.5</v>
      </c>
      <c r="Q412"/>
    </row>
    <row r="413" spans="1:17" x14ac:dyDescent="0.2">
      <c r="A413" s="3" t="s">
        <v>747</v>
      </c>
      <c r="B413" t="s">
        <v>2526</v>
      </c>
      <c r="C413" t="s">
        <v>2411</v>
      </c>
      <c r="D413" t="s">
        <v>2526</v>
      </c>
      <c r="E413" t="str">
        <f>SUBSTITUTE(D413, "$", "  ")</f>
        <v xml:space="preserve">  71K-  123K </v>
      </c>
      <c r="F413" t="str">
        <f>SUBSTITUTE(E413, "K", " ")</f>
        <v xml:space="preserve">  71 -  123  </v>
      </c>
      <c r="G413" s="24">
        <v>71</v>
      </c>
      <c r="H413" s="19">
        <v>123</v>
      </c>
      <c r="J413">
        <f>(G413+H413)/2</f>
        <v>97</v>
      </c>
      <c r="Q413"/>
    </row>
    <row r="414" spans="1:17" x14ac:dyDescent="0.2">
      <c r="A414" s="3" t="s">
        <v>538</v>
      </c>
      <c r="B414" t="s">
        <v>2515</v>
      </c>
      <c r="C414" t="s">
        <v>2411</v>
      </c>
      <c r="D414" t="s">
        <v>2515</v>
      </c>
      <c r="E414" t="str">
        <f>SUBSTITUTE(D414, "$", "  ")</f>
        <v xml:space="preserve">  72K-  123K </v>
      </c>
      <c r="F414" t="str">
        <f>SUBSTITUTE(E414, "K", " ")</f>
        <v xml:space="preserve">  72 -  123  </v>
      </c>
      <c r="G414" s="24">
        <v>72</v>
      </c>
      <c r="H414" s="19">
        <v>123</v>
      </c>
      <c r="J414">
        <f>(G414+H414)/2</f>
        <v>97.5</v>
      </c>
      <c r="Q414"/>
    </row>
    <row r="415" spans="1:17" x14ac:dyDescent="0.2">
      <c r="A415" s="3" t="s">
        <v>814</v>
      </c>
      <c r="B415" t="s">
        <v>2507</v>
      </c>
      <c r="C415" t="s">
        <v>2411</v>
      </c>
      <c r="D415" t="s">
        <v>2507</v>
      </c>
      <c r="E415" t="str">
        <f>SUBSTITUTE(D415, "$", "  ")</f>
        <v xml:space="preserve">  74K-  123K </v>
      </c>
      <c r="F415" t="str">
        <f>SUBSTITUTE(E415, "K", " ")</f>
        <v xml:space="preserve">  74 -  123  </v>
      </c>
      <c r="G415" s="24">
        <v>74</v>
      </c>
      <c r="H415" s="19">
        <v>123</v>
      </c>
      <c r="J415">
        <f>(G415+H415)/2</f>
        <v>98.5</v>
      </c>
      <c r="Q415"/>
    </row>
    <row r="416" spans="1:17" x14ac:dyDescent="0.2">
      <c r="A416" s="3" t="s">
        <v>1274</v>
      </c>
      <c r="B416" t="s">
        <v>2530</v>
      </c>
      <c r="C416" t="s">
        <v>2411</v>
      </c>
      <c r="D416" t="s">
        <v>2530</v>
      </c>
      <c r="E416" t="str">
        <f>SUBSTITUTE(D416, "$", "  ")</f>
        <v xml:space="preserve">  70K-  122K </v>
      </c>
      <c r="F416" t="str">
        <f>SUBSTITUTE(E416, "K", " ")</f>
        <v xml:space="preserve">  70 -  122  </v>
      </c>
      <c r="G416" s="24">
        <v>70</v>
      </c>
      <c r="H416" s="19">
        <v>122</v>
      </c>
      <c r="J416">
        <f>(G416+H416)/2</f>
        <v>96</v>
      </c>
      <c r="Q416"/>
    </row>
    <row r="417" spans="1:17" x14ac:dyDescent="0.2">
      <c r="A417" s="3" t="s">
        <v>440</v>
      </c>
      <c r="B417" t="s">
        <v>2508</v>
      </c>
      <c r="C417" t="s">
        <v>2411</v>
      </c>
      <c r="D417" t="s">
        <v>2508</v>
      </c>
      <c r="E417" t="str">
        <f>SUBSTITUTE(D417, "$", "  ")</f>
        <v xml:space="preserve">  74K-  122K </v>
      </c>
      <c r="F417" t="str">
        <f>SUBSTITUTE(E417, "K", " ")</f>
        <v xml:space="preserve">  74 -  122  </v>
      </c>
      <c r="G417" s="24">
        <v>74</v>
      </c>
      <c r="H417" s="19">
        <v>122</v>
      </c>
      <c r="J417">
        <f>(G417+H417)/2</f>
        <v>98</v>
      </c>
      <c r="Q417"/>
    </row>
    <row r="418" spans="1:17" x14ac:dyDescent="0.2">
      <c r="A418" s="3" t="s">
        <v>2024</v>
      </c>
      <c r="B418" t="s">
        <v>2533</v>
      </c>
      <c r="C418" t="s">
        <v>2411</v>
      </c>
      <c r="D418" t="s">
        <v>2533</v>
      </c>
      <c r="E418" t="str">
        <f>SUBSTITUTE(D418, "$", "  ")</f>
        <v xml:space="preserve">  69K-  121K </v>
      </c>
      <c r="F418" t="str">
        <f>SUBSTITUTE(E418, "K", " ")</f>
        <v xml:space="preserve">  69 -  121  </v>
      </c>
      <c r="G418" s="24">
        <v>69</v>
      </c>
      <c r="H418" s="19">
        <v>121</v>
      </c>
      <c r="J418">
        <f>(G418+H418)/2</f>
        <v>95</v>
      </c>
      <c r="Q418"/>
    </row>
    <row r="419" spans="1:17" x14ac:dyDescent="0.2">
      <c r="A419" s="3" t="s">
        <v>2024</v>
      </c>
      <c r="B419" t="s">
        <v>2533</v>
      </c>
      <c r="C419" t="s">
        <v>2411</v>
      </c>
      <c r="D419" t="s">
        <v>2533</v>
      </c>
      <c r="E419" t="str">
        <f>SUBSTITUTE(D419, "$", "  ")</f>
        <v xml:space="preserve">  69K-  121K </v>
      </c>
      <c r="F419" t="str">
        <f>SUBSTITUTE(E419, "K", " ")</f>
        <v xml:space="preserve">  69 -  121  </v>
      </c>
      <c r="G419" s="24">
        <v>69</v>
      </c>
      <c r="H419" s="19">
        <v>121</v>
      </c>
      <c r="J419">
        <f>(G419+H419)/2</f>
        <v>95</v>
      </c>
      <c r="Q419"/>
    </row>
    <row r="420" spans="1:17" x14ac:dyDescent="0.2">
      <c r="A420" s="3" t="s">
        <v>2293</v>
      </c>
      <c r="B420" t="s">
        <v>2527</v>
      </c>
      <c r="C420" t="s">
        <v>2411</v>
      </c>
      <c r="D420" t="s">
        <v>2527</v>
      </c>
      <c r="E420" t="str">
        <f>SUBSTITUTE(D420, "$", "  ")</f>
        <v xml:space="preserve">  71K-  121K </v>
      </c>
      <c r="F420" t="str">
        <f>SUBSTITUTE(E420, "K", " ")</f>
        <v xml:space="preserve">  71 -  121  </v>
      </c>
      <c r="G420" s="24">
        <v>71</v>
      </c>
      <c r="H420" s="19">
        <v>121</v>
      </c>
      <c r="J420">
        <f>(G420+H420)/2</f>
        <v>96</v>
      </c>
      <c r="Q420"/>
    </row>
    <row r="421" spans="1:17" x14ac:dyDescent="0.2">
      <c r="A421" s="3" t="s">
        <v>2307</v>
      </c>
      <c r="B421" t="s">
        <v>2516</v>
      </c>
      <c r="C421" t="s">
        <v>2411</v>
      </c>
      <c r="D421" t="s">
        <v>2516</v>
      </c>
      <c r="E421" t="str">
        <f>SUBSTITUTE(D421, "$", "  ")</f>
        <v xml:space="preserve">  72K-  121K </v>
      </c>
      <c r="F421" t="str">
        <f>SUBSTITUTE(E421, "K", " ")</f>
        <v xml:space="preserve">  72 -  121  </v>
      </c>
      <c r="G421" s="24">
        <v>72</v>
      </c>
      <c r="H421" s="19">
        <v>121</v>
      </c>
      <c r="J421">
        <f>(G421+H421)/2</f>
        <v>96.5</v>
      </c>
      <c r="Q421"/>
    </row>
    <row r="422" spans="1:17" x14ac:dyDescent="0.2">
      <c r="A422" s="3" t="s">
        <v>1867</v>
      </c>
      <c r="B422" t="s">
        <v>2569</v>
      </c>
      <c r="C422" t="s">
        <v>2411</v>
      </c>
      <c r="D422" t="s">
        <v>2569</v>
      </c>
      <c r="E422" t="str">
        <f>SUBSTITUTE(D422, "$", "  ")</f>
        <v xml:space="preserve">  63K-  120K </v>
      </c>
      <c r="F422" t="str">
        <f>SUBSTITUTE(E422, "K", " ")</f>
        <v xml:space="preserve">  63 -  120  </v>
      </c>
      <c r="G422" s="24">
        <v>63</v>
      </c>
      <c r="H422" s="19">
        <v>120</v>
      </c>
      <c r="J422">
        <f>(G422+H422)/2</f>
        <v>91.5</v>
      </c>
      <c r="Q422"/>
    </row>
    <row r="423" spans="1:17" x14ac:dyDescent="0.2">
      <c r="A423" s="3" t="s">
        <v>1123</v>
      </c>
      <c r="B423" t="s">
        <v>2557</v>
      </c>
      <c r="C423" t="s">
        <v>2411</v>
      </c>
      <c r="D423" t="s">
        <v>2557</v>
      </c>
      <c r="E423" t="str">
        <f>SUBSTITUTE(D423, "$", "  ")</f>
        <v xml:space="preserve">  65K-  120K </v>
      </c>
      <c r="F423" t="str">
        <f>SUBSTITUTE(E423, "K", " ")</f>
        <v xml:space="preserve">  65 -  120  </v>
      </c>
      <c r="G423" s="24">
        <v>65</v>
      </c>
      <c r="H423" s="19">
        <v>120</v>
      </c>
      <c r="J423">
        <f>(G423+H423)/2</f>
        <v>92.5</v>
      </c>
      <c r="Q423"/>
    </row>
    <row r="424" spans="1:17" x14ac:dyDescent="0.2">
      <c r="A424" s="3" t="s">
        <v>207</v>
      </c>
      <c r="B424" t="s">
        <v>2517</v>
      </c>
      <c r="C424" t="s">
        <v>2411</v>
      </c>
      <c r="D424" t="s">
        <v>2517</v>
      </c>
      <c r="E424" t="str">
        <f>SUBSTITUTE(D424, "$", "  ")</f>
        <v xml:space="preserve">  72K-  120K </v>
      </c>
      <c r="F424" t="str">
        <f>SUBSTITUTE(E424, "K", " ")</f>
        <v xml:space="preserve">  72 -  120  </v>
      </c>
      <c r="G424" s="24">
        <v>72</v>
      </c>
      <c r="H424" s="19">
        <v>120</v>
      </c>
      <c r="J424">
        <f>(G424+H424)/2</f>
        <v>96</v>
      </c>
      <c r="Q424"/>
    </row>
    <row r="425" spans="1:17" x14ac:dyDescent="0.2">
      <c r="A425" s="3" t="s">
        <v>207</v>
      </c>
      <c r="B425" t="s">
        <v>2517</v>
      </c>
      <c r="C425" t="s">
        <v>2411</v>
      </c>
      <c r="D425" t="s">
        <v>2517</v>
      </c>
      <c r="E425" t="str">
        <f>SUBSTITUTE(D425, "$", "  ")</f>
        <v xml:space="preserve">  72K-  120K </v>
      </c>
      <c r="F425" t="str">
        <f>SUBSTITUTE(E425, "K", " ")</f>
        <v xml:space="preserve">  72 -  120  </v>
      </c>
      <c r="G425" s="24">
        <v>72</v>
      </c>
      <c r="H425" s="19">
        <v>120</v>
      </c>
      <c r="J425">
        <f>(G425+H425)/2</f>
        <v>96</v>
      </c>
      <c r="Q425"/>
    </row>
    <row r="426" spans="1:17" x14ac:dyDescent="0.2">
      <c r="A426" s="3" t="s">
        <v>759</v>
      </c>
      <c r="B426" t="s">
        <v>2477</v>
      </c>
      <c r="C426" t="s">
        <v>2411</v>
      </c>
      <c r="D426" t="s">
        <v>2477</v>
      </c>
      <c r="E426" t="str">
        <f>SUBSTITUTE(D426, "$", "  ")</f>
        <v xml:space="preserve">  80K-  120K </v>
      </c>
      <c r="F426" t="str">
        <f>SUBSTITUTE(E426, "K", " ")</f>
        <v xml:space="preserve">  80 -  120  </v>
      </c>
      <c r="G426" s="24">
        <v>80</v>
      </c>
      <c r="H426" s="19">
        <v>120</v>
      </c>
      <c r="J426">
        <f>(G426+H426)/2</f>
        <v>100</v>
      </c>
      <c r="Q426"/>
    </row>
    <row r="427" spans="1:17" x14ac:dyDescent="0.2">
      <c r="A427" s="3" t="s">
        <v>1594</v>
      </c>
      <c r="B427" t="s">
        <v>2581</v>
      </c>
      <c r="C427" t="s">
        <v>2411</v>
      </c>
      <c r="D427" t="s">
        <v>2581</v>
      </c>
      <c r="E427" t="str">
        <f>SUBSTITUTE(D427, "$", "  ")</f>
        <v xml:space="preserve">  61K-  119K </v>
      </c>
      <c r="F427" t="str">
        <f>SUBSTITUTE(E427, "K", " ")</f>
        <v xml:space="preserve">  61 -  119  </v>
      </c>
      <c r="G427" s="24">
        <v>61</v>
      </c>
      <c r="H427" s="19">
        <v>119</v>
      </c>
      <c r="J427">
        <f>(G427+H427)/2</f>
        <v>90</v>
      </c>
      <c r="Q427"/>
    </row>
    <row r="428" spans="1:17" x14ac:dyDescent="0.2">
      <c r="A428" s="3" t="s">
        <v>1594</v>
      </c>
      <c r="B428" t="s">
        <v>2581</v>
      </c>
      <c r="C428" t="s">
        <v>2411</v>
      </c>
      <c r="D428" t="s">
        <v>2581</v>
      </c>
      <c r="E428" t="str">
        <f>SUBSTITUTE(D428, "$", "  ")</f>
        <v xml:space="preserve">  61K-  119K </v>
      </c>
      <c r="F428" t="str">
        <f>SUBSTITUTE(E428, "K", " ")</f>
        <v xml:space="preserve">  61 -  119  </v>
      </c>
      <c r="G428" s="24">
        <v>61</v>
      </c>
      <c r="H428" s="19">
        <v>119</v>
      </c>
      <c r="J428">
        <f>(G428+H428)/2</f>
        <v>90</v>
      </c>
      <c r="Q428"/>
    </row>
    <row r="429" spans="1:17" x14ac:dyDescent="0.2">
      <c r="A429" s="3" t="s">
        <v>1594</v>
      </c>
      <c r="B429" t="s">
        <v>2581</v>
      </c>
      <c r="C429" t="s">
        <v>2411</v>
      </c>
      <c r="D429" t="s">
        <v>2581</v>
      </c>
      <c r="E429" t="str">
        <f>SUBSTITUTE(D429, "$", "  ")</f>
        <v xml:space="preserve">  61K-  119K </v>
      </c>
      <c r="F429" t="str">
        <f>SUBSTITUTE(E429, "K", " ")</f>
        <v xml:space="preserve">  61 -  119  </v>
      </c>
      <c r="G429" s="24">
        <v>61</v>
      </c>
      <c r="H429" s="19">
        <v>119</v>
      </c>
      <c r="J429">
        <f>(G429+H429)/2</f>
        <v>90</v>
      </c>
      <c r="Q429"/>
    </row>
    <row r="430" spans="1:17" x14ac:dyDescent="0.2">
      <c r="A430" s="3" t="s">
        <v>1384</v>
      </c>
      <c r="B430" t="s">
        <v>2575</v>
      </c>
      <c r="C430" t="s">
        <v>2411</v>
      </c>
      <c r="D430" t="s">
        <v>2575</v>
      </c>
      <c r="E430" t="str">
        <f>SUBSTITUTE(D430, "$", "  ")</f>
        <v xml:space="preserve">  62K-  119K </v>
      </c>
      <c r="F430" t="str">
        <f>SUBSTITUTE(E430, "K", " ")</f>
        <v xml:space="preserve">  62 -  119  </v>
      </c>
      <c r="G430" s="24">
        <v>62</v>
      </c>
      <c r="H430" s="19">
        <v>119</v>
      </c>
      <c r="J430">
        <f>(G430+H430)/2</f>
        <v>90.5</v>
      </c>
      <c r="Q430"/>
    </row>
    <row r="431" spans="1:17" x14ac:dyDescent="0.2">
      <c r="A431" s="3" t="s">
        <v>1384</v>
      </c>
      <c r="B431" t="s">
        <v>2575</v>
      </c>
      <c r="C431" t="s">
        <v>2411</v>
      </c>
      <c r="D431" t="s">
        <v>2575</v>
      </c>
      <c r="E431" t="str">
        <f>SUBSTITUTE(D431, "$", "  ")</f>
        <v xml:space="preserve">  62K-  119K </v>
      </c>
      <c r="F431" t="str">
        <f>SUBSTITUTE(E431, "K", " ")</f>
        <v xml:space="preserve">  62 -  119  </v>
      </c>
      <c r="G431" s="24">
        <v>62</v>
      </c>
      <c r="H431" s="19">
        <v>119</v>
      </c>
      <c r="J431">
        <f>(G431+H431)/2</f>
        <v>90.5</v>
      </c>
      <c r="Q431"/>
    </row>
    <row r="432" spans="1:17" x14ac:dyDescent="0.2">
      <c r="A432" s="3" t="s">
        <v>1384</v>
      </c>
      <c r="B432" t="s">
        <v>2575</v>
      </c>
      <c r="C432" t="s">
        <v>2411</v>
      </c>
      <c r="D432" t="s">
        <v>2575</v>
      </c>
      <c r="E432" t="str">
        <f>SUBSTITUTE(D432, "$", "  ")</f>
        <v xml:space="preserve">  62K-  119K </v>
      </c>
      <c r="F432" t="str">
        <f>SUBSTITUTE(E432, "K", " ")</f>
        <v xml:space="preserve">  62 -  119  </v>
      </c>
      <c r="G432" s="24">
        <v>62</v>
      </c>
      <c r="H432" s="19">
        <v>119</v>
      </c>
      <c r="J432">
        <f>(G432+H432)/2</f>
        <v>90.5</v>
      </c>
      <c r="Q432"/>
    </row>
    <row r="433" spans="1:17" x14ac:dyDescent="0.2">
      <c r="A433" s="3" t="s">
        <v>1400</v>
      </c>
      <c r="B433" t="s">
        <v>2558</v>
      </c>
      <c r="C433" t="s">
        <v>2411</v>
      </c>
      <c r="D433" t="s">
        <v>2558</v>
      </c>
      <c r="E433" t="str">
        <f>SUBSTITUTE(D433, "$", "  ")</f>
        <v xml:space="preserve">  65K-  119K </v>
      </c>
      <c r="F433" t="str">
        <f>SUBSTITUTE(E433, "K", " ")</f>
        <v xml:space="preserve">  65 -  119  </v>
      </c>
      <c r="G433" s="24">
        <v>65</v>
      </c>
      <c r="H433" s="19">
        <v>119</v>
      </c>
      <c r="J433">
        <f>(G433+H433)/2</f>
        <v>92</v>
      </c>
      <c r="Q433"/>
    </row>
    <row r="434" spans="1:17" x14ac:dyDescent="0.2">
      <c r="A434" s="3" t="s">
        <v>1400</v>
      </c>
      <c r="B434" t="s">
        <v>2558</v>
      </c>
      <c r="C434" t="s">
        <v>2411</v>
      </c>
      <c r="D434" t="s">
        <v>2558</v>
      </c>
      <c r="E434" t="str">
        <f>SUBSTITUTE(D434, "$", "  ")</f>
        <v xml:space="preserve">  65K-  119K </v>
      </c>
      <c r="F434" t="str">
        <f>SUBSTITUTE(E434, "K", " ")</f>
        <v xml:space="preserve">  65 -  119  </v>
      </c>
      <c r="G434" s="24">
        <v>65</v>
      </c>
      <c r="H434" s="19">
        <v>119</v>
      </c>
      <c r="J434">
        <f>(G434+H434)/2</f>
        <v>92</v>
      </c>
      <c r="Q434"/>
    </row>
    <row r="435" spans="1:17" x14ac:dyDescent="0.2">
      <c r="A435" s="3" t="s">
        <v>1236</v>
      </c>
      <c r="B435" t="s">
        <v>2544</v>
      </c>
      <c r="C435" t="s">
        <v>2411</v>
      </c>
      <c r="D435" t="s">
        <v>2544</v>
      </c>
      <c r="E435" t="str">
        <f>SUBSTITUTE(D435, "$", "  ")</f>
        <v xml:space="preserve">  67K-  119K </v>
      </c>
      <c r="F435" t="str">
        <f>SUBSTITUTE(E435, "K", " ")</f>
        <v xml:space="preserve">  67 -  119  </v>
      </c>
      <c r="G435" s="24">
        <v>67</v>
      </c>
      <c r="H435" s="19">
        <v>119</v>
      </c>
      <c r="J435">
        <f>(G435+H435)/2</f>
        <v>93</v>
      </c>
      <c r="Q435"/>
    </row>
    <row r="436" spans="1:17" x14ac:dyDescent="0.2">
      <c r="A436" s="3" t="s">
        <v>2134</v>
      </c>
      <c r="B436" t="s">
        <v>2534</v>
      </c>
      <c r="C436" t="s">
        <v>2411</v>
      </c>
      <c r="D436" t="s">
        <v>2534</v>
      </c>
      <c r="E436" t="str">
        <f>SUBSTITUTE(D436, "$", "  ")</f>
        <v xml:space="preserve">  69K-  119K </v>
      </c>
      <c r="F436" t="str">
        <f>SUBSTITUTE(E436, "K", " ")</f>
        <v xml:space="preserve">  69 -  119  </v>
      </c>
      <c r="G436" s="24">
        <v>69</v>
      </c>
      <c r="H436" s="19">
        <v>119</v>
      </c>
      <c r="J436">
        <f>(G436+H436)/2</f>
        <v>94</v>
      </c>
      <c r="Q436"/>
    </row>
    <row r="437" spans="1:17" x14ac:dyDescent="0.2">
      <c r="A437" s="3" t="s">
        <v>60</v>
      </c>
      <c r="B437" t="s">
        <v>2528</v>
      </c>
      <c r="C437" t="s">
        <v>2411</v>
      </c>
      <c r="D437" t="s">
        <v>2528</v>
      </c>
      <c r="E437" t="str">
        <f>SUBSTITUTE(D437, "$", "  ")</f>
        <v xml:space="preserve">  71K-  119K </v>
      </c>
      <c r="F437" t="str">
        <f>SUBSTITUTE(E437, "K", " ")</f>
        <v xml:space="preserve">  71 -  119  </v>
      </c>
      <c r="G437" s="24">
        <v>71</v>
      </c>
      <c r="H437" s="19">
        <v>119</v>
      </c>
      <c r="J437">
        <f>(G437+H437)/2</f>
        <v>95</v>
      </c>
      <c r="Q437"/>
    </row>
    <row r="438" spans="1:17" x14ac:dyDescent="0.2">
      <c r="A438" s="3" t="s">
        <v>60</v>
      </c>
      <c r="B438" t="s">
        <v>2528</v>
      </c>
      <c r="C438" t="s">
        <v>2411</v>
      </c>
      <c r="D438" t="s">
        <v>2528</v>
      </c>
      <c r="E438" t="str">
        <f>SUBSTITUTE(D438, "$", "  ")</f>
        <v xml:space="preserve">  71K-  119K </v>
      </c>
      <c r="F438" t="str">
        <f>SUBSTITUTE(E438, "K", " ")</f>
        <v xml:space="preserve">  71 -  119  </v>
      </c>
      <c r="G438" s="24">
        <v>71</v>
      </c>
      <c r="H438" s="19">
        <v>119</v>
      </c>
      <c r="J438">
        <f>(G438+H438)/2</f>
        <v>95</v>
      </c>
      <c r="Q438"/>
    </row>
    <row r="439" spans="1:17" x14ac:dyDescent="0.2">
      <c r="A439" s="3" t="s">
        <v>162</v>
      </c>
      <c r="B439" t="s">
        <v>2511</v>
      </c>
      <c r="C439" t="s">
        <v>2411</v>
      </c>
      <c r="D439" t="s">
        <v>2511</v>
      </c>
      <c r="E439" t="str">
        <f>SUBSTITUTE(D439, "$", "  ")</f>
        <v xml:space="preserve">  73K-  119K </v>
      </c>
      <c r="F439" t="str">
        <f>SUBSTITUTE(E439, "K", " ")</f>
        <v xml:space="preserve">  73 -  119  </v>
      </c>
      <c r="G439" s="24">
        <v>73</v>
      </c>
      <c r="H439" s="19">
        <v>119</v>
      </c>
      <c r="J439">
        <f>(G439+H439)/2</f>
        <v>96</v>
      </c>
      <c r="Q439"/>
    </row>
    <row r="440" spans="1:17" x14ac:dyDescent="0.2">
      <c r="A440" s="3" t="s">
        <v>162</v>
      </c>
      <c r="B440" t="s">
        <v>2511</v>
      </c>
      <c r="C440" t="s">
        <v>2411</v>
      </c>
      <c r="D440" t="s">
        <v>2511</v>
      </c>
      <c r="E440" t="str">
        <f>SUBSTITUTE(D440, "$", "  ")</f>
        <v xml:space="preserve">  73K-  119K </v>
      </c>
      <c r="F440" t="str">
        <f>SUBSTITUTE(E440, "K", " ")</f>
        <v xml:space="preserve">  73 -  119  </v>
      </c>
      <c r="G440" s="24">
        <v>73</v>
      </c>
      <c r="H440" s="19">
        <v>119</v>
      </c>
      <c r="J440">
        <f>(G440+H440)/2</f>
        <v>96</v>
      </c>
      <c r="Q440"/>
    </row>
    <row r="441" spans="1:17" x14ac:dyDescent="0.2">
      <c r="A441" s="3" t="s">
        <v>1188</v>
      </c>
      <c r="B441" t="s">
        <v>2509</v>
      </c>
      <c r="C441" t="s">
        <v>2411</v>
      </c>
      <c r="D441" t="s">
        <v>2509</v>
      </c>
      <c r="E441" t="str">
        <f>SUBSTITUTE(D441, "$", "  ")</f>
        <v xml:space="preserve">  74K-  119K </v>
      </c>
      <c r="F441" t="str">
        <f>SUBSTITUTE(E441, "K", " ")</f>
        <v xml:space="preserve">  74 -  119  </v>
      </c>
      <c r="G441" s="24">
        <v>74</v>
      </c>
      <c r="H441" s="19">
        <v>119</v>
      </c>
      <c r="J441">
        <f>(G441+H441)/2</f>
        <v>96.5</v>
      </c>
      <c r="Q441"/>
    </row>
    <row r="442" spans="1:17" x14ac:dyDescent="0.2">
      <c r="A442" s="3" t="s">
        <v>453</v>
      </c>
      <c r="B442" t="s">
        <v>2604</v>
      </c>
      <c r="C442" t="s">
        <v>2411</v>
      </c>
      <c r="D442" t="s">
        <v>2604</v>
      </c>
      <c r="E442" t="str">
        <f>SUBSTITUTE(D442, "$", "  ")</f>
        <v xml:space="preserve">  57K-  118K </v>
      </c>
      <c r="F442" t="str">
        <f>SUBSTITUTE(E442, "K", " ")</f>
        <v xml:space="preserve">  57 -  118  </v>
      </c>
      <c r="G442" s="24">
        <v>57</v>
      </c>
      <c r="H442" s="19">
        <v>118</v>
      </c>
      <c r="J442">
        <f>(G442+H442)/2</f>
        <v>87.5</v>
      </c>
      <c r="Q442"/>
    </row>
    <row r="443" spans="1:17" x14ac:dyDescent="0.2">
      <c r="A443" s="3" t="s">
        <v>709</v>
      </c>
      <c r="B443" t="s">
        <v>2582</v>
      </c>
      <c r="C443" t="s">
        <v>2411</v>
      </c>
      <c r="D443" t="s">
        <v>2582</v>
      </c>
      <c r="E443" t="str">
        <f>SUBSTITUTE(D443, "$", "  ")</f>
        <v xml:space="preserve">  61K-  118K </v>
      </c>
      <c r="F443" t="str">
        <f>SUBSTITUTE(E443, "K", " ")</f>
        <v xml:space="preserve">  61 -  118  </v>
      </c>
      <c r="G443" s="24">
        <v>61</v>
      </c>
      <c r="H443" s="19">
        <v>118</v>
      </c>
      <c r="J443">
        <f>(G443+H443)/2</f>
        <v>89.5</v>
      </c>
      <c r="Q443"/>
    </row>
    <row r="444" spans="1:17" x14ac:dyDescent="0.2">
      <c r="A444" s="3" t="s">
        <v>1947</v>
      </c>
      <c r="B444" t="s">
        <v>2531</v>
      </c>
      <c r="C444" t="s">
        <v>2411</v>
      </c>
      <c r="D444" t="s">
        <v>2531</v>
      </c>
      <c r="E444" t="str">
        <f>SUBSTITUTE(D444, "$", "  ")</f>
        <v xml:space="preserve">  70K-  118K </v>
      </c>
      <c r="F444" t="str">
        <f>SUBSTITUTE(E444, "K", " ")</f>
        <v xml:space="preserve">  70 -  118  </v>
      </c>
      <c r="G444" s="24">
        <v>70</v>
      </c>
      <c r="H444" s="19">
        <v>118</v>
      </c>
      <c r="J444">
        <f>(G444+H444)/2</f>
        <v>94</v>
      </c>
      <c r="Q444"/>
    </row>
    <row r="445" spans="1:17" x14ac:dyDescent="0.2">
      <c r="A445" s="3" t="s">
        <v>303</v>
      </c>
      <c r="B445" t="s">
        <v>2610</v>
      </c>
      <c r="C445" t="s">
        <v>2411</v>
      </c>
      <c r="D445" t="s">
        <v>2610</v>
      </c>
      <c r="E445" t="str">
        <f>SUBSTITUTE(D445, "$", "  ")</f>
        <v xml:space="preserve">  56K-  117K </v>
      </c>
      <c r="F445" t="str">
        <f>SUBSTITUTE(E445, "K", " ")</f>
        <v xml:space="preserve">  56 -  117  </v>
      </c>
      <c r="G445" s="24">
        <v>56</v>
      </c>
      <c r="H445" s="19">
        <v>117</v>
      </c>
      <c r="J445">
        <f>(G445+H445)/2</f>
        <v>86.5</v>
      </c>
      <c r="Q445"/>
    </row>
    <row r="446" spans="1:17" x14ac:dyDescent="0.2">
      <c r="A446" s="3" t="s">
        <v>2142</v>
      </c>
      <c r="B446" t="s">
        <v>2547</v>
      </c>
      <c r="C446" t="s">
        <v>2411</v>
      </c>
      <c r="D446" t="s">
        <v>2547</v>
      </c>
      <c r="E446" t="str">
        <f>SUBSTITUTE(D446, "$", "  ")</f>
        <v xml:space="preserve">  66K-  117K </v>
      </c>
      <c r="F446" t="str">
        <f>SUBSTITUTE(E446, "K", " ")</f>
        <v xml:space="preserve">  66 -  117  </v>
      </c>
      <c r="G446" s="24">
        <v>66</v>
      </c>
      <c r="H446" s="19">
        <v>117</v>
      </c>
      <c r="J446">
        <f>(G446+H446)/2</f>
        <v>91.5</v>
      </c>
      <c r="Q446"/>
    </row>
    <row r="447" spans="1:17" x14ac:dyDescent="0.2">
      <c r="A447" s="3" t="s">
        <v>1357</v>
      </c>
      <c r="B447" t="s">
        <v>2545</v>
      </c>
      <c r="C447" t="s">
        <v>2411</v>
      </c>
      <c r="D447" t="s">
        <v>2545</v>
      </c>
      <c r="E447" t="str">
        <f>SUBSTITUTE(D447, "$", "  ")</f>
        <v xml:space="preserve">  67K-  117K </v>
      </c>
      <c r="F447" t="str">
        <f>SUBSTITUTE(E447, "K", " ")</f>
        <v xml:space="preserve">  67 -  117  </v>
      </c>
      <c r="G447" s="24">
        <v>67</v>
      </c>
      <c r="H447" s="19">
        <v>117</v>
      </c>
      <c r="J447">
        <f>(G447+H447)/2</f>
        <v>92</v>
      </c>
      <c r="Q447"/>
    </row>
    <row r="448" spans="1:17" x14ac:dyDescent="0.2">
      <c r="A448" s="3" t="s">
        <v>1239</v>
      </c>
      <c r="B448" t="s">
        <v>2518</v>
      </c>
      <c r="C448" t="s">
        <v>2411</v>
      </c>
      <c r="D448" t="s">
        <v>2518</v>
      </c>
      <c r="E448" t="str">
        <f>SUBSTITUTE(D448, "$", "  ")</f>
        <v xml:space="preserve">  72K-  117K </v>
      </c>
      <c r="F448" t="str">
        <f>SUBSTITUTE(E448, "K", " ")</f>
        <v xml:space="preserve">  72 -  117  </v>
      </c>
      <c r="G448" s="24">
        <v>72</v>
      </c>
      <c r="H448" s="19">
        <v>117</v>
      </c>
      <c r="J448">
        <f>(G448+H448)/2</f>
        <v>94.5</v>
      </c>
      <c r="Q448"/>
    </row>
    <row r="449" spans="1:17" x14ac:dyDescent="0.2">
      <c r="A449" s="3" t="s">
        <v>532</v>
      </c>
      <c r="B449" t="s">
        <v>2614</v>
      </c>
      <c r="C449" t="s">
        <v>2411</v>
      </c>
      <c r="D449" t="s">
        <v>2614</v>
      </c>
      <c r="E449" t="str">
        <f>SUBSTITUTE(D449, "$", "  ")</f>
        <v xml:space="preserve">  55K-  116K </v>
      </c>
      <c r="F449" t="str">
        <f>SUBSTITUTE(E449, "K", " ")</f>
        <v xml:space="preserve">  55 -  116  </v>
      </c>
      <c r="G449" s="24">
        <v>55</v>
      </c>
      <c r="H449" s="19">
        <v>116</v>
      </c>
      <c r="J449">
        <f>(G449+H449)/2</f>
        <v>85.5</v>
      </c>
      <c r="Q449"/>
    </row>
    <row r="450" spans="1:17" x14ac:dyDescent="0.2">
      <c r="A450" s="3" t="s">
        <v>900</v>
      </c>
      <c r="B450" t="s">
        <v>2596</v>
      </c>
      <c r="C450" t="s">
        <v>2411</v>
      </c>
      <c r="D450" t="s">
        <v>2596</v>
      </c>
      <c r="E450" t="str">
        <f>SUBSTITUTE(D450, "$", "  ")</f>
        <v xml:space="preserve">  59K-  116K </v>
      </c>
      <c r="F450" t="str">
        <f>SUBSTITUTE(E450, "K", " ")</f>
        <v xml:space="preserve">  59 -  116  </v>
      </c>
      <c r="G450" s="24">
        <v>59</v>
      </c>
      <c r="H450" s="19">
        <v>116</v>
      </c>
      <c r="J450">
        <f>(G450+H450)/2</f>
        <v>87.5</v>
      </c>
      <c r="Q450"/>
    </row>
    <row r="451" spans="1:17" x14ac:dyDescent="0.2">
      <c r="A451" s="3" t="s">
        <v>900</v>
      </c>
      <c r="B451" t="s">
        <v>2596</v>
      </c>
      <c r="C451" t="s">
        <v>2411</v>
      </c>
      <c r="D451" t="s">
        <v>2596</v>
      </c>
      <c r="E451" t="str">
        <f>SUBSTITUTE(D451, "$", "  ")</f>
        <v xml:space="preserve">  59K-  116K </v>
      </c>
      <c r="F451" t="str">
        <f>SUBSTITUTE(E451, "K", " ")</f>
        <v xml:space="preserve">  59 -  116  </v>
      </c>
      <c r="G451" s="24">
        <v>59</v>
      </c>
      <c r="H451" s="19">
        <v>116</v>
      </c>
      <c r="J451">
        <f>(G451+H451)/2</f>
        <v>87.5</v>
      </c>
      <c r="Q451"/>
    </row>
    <row r="452" spans="1:17" x14ac:dyDescent="0.2">
      <c r="A452" s="3" t="s">
        <v>900</v>
      </c>
      <c r="B452" t="s">
        <v>2596</v>
      </c>
      <c r="C452" t="s">
        <v>2411</v>
      </c>
      <c r="D452" t="s">
        <v>2596</v>
      </c>
      <c r="E452" t="str">
        <f>SUBSTITUTE(D452, "$", "  ")</f>
        <v xml:space="preserve">  59K-  116K </v>
      </c>
      <c r="F452" t="str">
        <f>SUBSTITUTE(E452, "K", " ")</f>
        <v xml:space="preserve">  59 -  116  </v>
      </c>
      <c r="G452" s="24">
        <v>59</v>
      </c>
      <c r="H452" s="19">
        <v>116</v>
      </c>
      <c r="J452">
        <f>(G452+H452)/2</f>
        <v>87.5</v>
      </c>
      <c r="Q452"/>
    </row>
    <row r="453" spans="1:17" x14ac:dyDescent="0.2">
      <c r="A453" s="3" t="s">
        <v>1001</v>
      </c>
      <c r="B453" t="s">
        <v>2620</v>
      </c>
      <c r="C453" t="s">
        <v>2411</v>
      </c>
      <c r="D453" t="s">
        <v>2620</v>
      </c>
      <c r="E453" t="str">
        <f>SUBSTITUTE(D453, "$", "  ")</f>
        <v xml:space="preserve">  54K-  115K </v>
      </c>
      <c r="F453" t="str">
        <f>SUBSTITUTE(E453, "K", " ")</f>
        <v xml:space="preserve">  54 -  115  </v>
      </c>
      <c r="G453" s="24">
        <v>54</v>
      </c>
      <c r="H453" s="19">
        <v>115</v>
      </c>
      <c r="J453">
        <f>(G453+H453)/2</f>
        <v>84.5</v>
      </c>
      <c r="Q453"/>
    </row>
    <row r="454" spans="1:17" x14ac:dyDescent="0.2">
      <c r="A454" s="3" t="s">
        <v>1001</v>
      </c>
      <c r="B454" t="s">
        <v>2620</v>
      </c>
      <c r="C454" t="s">
        <v>2411</v>
      </c>
      <c r="D454" t="s">
        <v>2620</v>
      </c>
      <c r="E454" t="str">
        <f>SUBSTITUTE(D454, "$", "  ")</f>
        <v xml:space="preserve">  54K-  115K </v>
      </c>
      <c r="F454" t="str">
        <f>SUBSTITUTE(E454, "K", " ")</f>
        <v xml:space="preserve">  54 -  115  </v>
      </c>
      <c r="G454" s="24">
        <v>54</v>
      </c>
      <c r="H454" s="19">
        <v>115</v>
      </c>
      <c r="J454">
        <f>(G454+H454)/2</f>
        <v>84.5</v>
      </c>
      <c r="Q454"/>
    </row>
    <row r="455" spans="1:17" x14ac:dyDescent="0.2">
      <c r="A455" s="3" t="s">
        <v>1001</v>
      </c>
      <c r="B455" t="s">
        <v>2620</v>
      </c>
      <c r="C455" t="s">
        <v>2411</v>
      </c>
      <c r="D455" t="s">
        <v>2620</v>
      </c>
      <c r="E455" t="str">
        <f>SUBSTITUTE(D455, "$", "  ")</f>
        <v xml:space="preserve">  54K-  115K </v>
      </c>
      <c r="F455" t="str">
        <f>SUBSTITUTE(E455, "K", " ")</f>
        <v xml:space="preserve">  54 -  115  </v>
      </c>
      <c r="G455" s="24">
        <v>54</v>
      </c>
      <c r="H455" s="19">
        <v>115</v>
      </c>
      <c r="J455">
        <f>(G455+H455)/2</f>
        <v>84.5</v>
      </c>
      <c r="Q455"/>
    </row>
    <row r="456" spans="1:17" x14ac:dyDescent="0.2">
      <c r="A456" s="3" t="s">
        <v>1001</v>
      </c>
      <c r="B456" t="s">
        <v>2620</v>
      </c>
      <c r="C456" t="s">
        <v>2411</v>
      </c>
      <c r="D456" t="s">
        <v>2620</v>
      </c>
      <c r="E456" t="str">
        <f>SUBSTITUTE(D456, "$", "  ")</f>
        <v xml:space="preserve">  54K-  115K </v>
      </c>
      <c r="F456" t="str">
        <f>SUBSTITUTE(E456, "K", " ")</f>
        <v xml:space="preserve">  54 -  115  </v>
      </c>
      <c r="G456" s="24">
        <v>54</v>
      </c>
      <c r="H456" s="19">
        <v>115</v>
      </c>
      <c r="J456">
        <f>(G456+H456)/2</f>
        <v>84.5</v>
      </c>
      <c r="Q456"/>
    </row>
    <row r="457" spans="1:17" x14ac:dyDescent="0.2">
      <c r="A457" s="3" t="s">
        <v>1001</v>
      </c>
      <c r="B457" t="s">
        <v>2620</v>
      </c>
      <c r="C457" t="s">
        <v>2411</v>
      </c>
      <c r="D457" t="s">
        <v>2620</v>
      </c>
      <c r="E457" t="str">
        <f>SUBSTITUTE(D457, "$", "  ")</f>
        <v xml:space="preserve">  54K-  115K </v>
      </c>
      <c r="F457" t="str">
        <f>SUBSTITUTE(E457, "K", " ")</f>
        <v xml:space="preserve">  54 -  115  </v>
      </c>
      <c r="G457" s="24">
        <v>54</v>
      </c>
      <c r="H457" s="19">
        <v>115</v>
      </c>
      <c r="J457">
        <f>(G457+H457)/2</f>
        <v>84.5</v>
      </c>
      <c r="Q457"/>
    </row>
    <row r="458" spans="1:17" x14ac:dyDescent="0.2">
      <c r="A458" s="3" t="s">
        <v>1001</v>
      </c>
      <c r="B458" t="s">
        <v>2620</v>
      </c>
      <c r="C458" t="s">
        <v>2411</v>
      </c>
      <c r="D458" t="s">
        <v>2620</v>
      </c>
      <c r="E458" t="str">
        <f>SUBSTITUTE(D458, "$", "  ")</f>
        <v xml:space="preserve">  54K-  115K </v>
      </c>
      <c r="F458" t="str">
        <f>SUBSTITUTE(E458, "K", " ")</f>
        <v xml:space="preserve">  54 -  115  </v>
      </c>
      <c r="G458" s="24">
        <v>54</v>
      </c>
      <c r="H458" s="19">
        <v>115</v>
      </c>
      <c r="J458">
        <f>(G458+H458)/2</f>
        <v>84.5</v>
      </c>
      <c r="Q458"/>
    </row>
    <row r="459" spans="1:17" x14ac:dyDescent="0.2">
      <c r="A459" s="3" t="s">
        <v>774</v>
      </c>
      <c r="B459" t="s">
        <v>2597</v>
      </c>
      <c r="C459" t="s">
        <v>2411</v>
      </c>
      <c r="D459" t="s">
        <v>2597</v>
      </c>
      <c r="E459" t="str">
        <f>SUBSTITUTE(D459, "$", "  ")</f>
        <v xml:space="preserve">  59K-  115K </v>
      </c>
      <c r="F459" t="str">
        <f>SUBSTITUTE(E459, "K", " ")</f>
        <v xml:space="preserve">  59 -  115  </v>
      </c>
      <c r="G459" s="24">
        <v>59</v>
      </c>
      <c r="H459" s="19">
        <v>115</v>
      </c>
      <c r="J459">
        <f>(G459+H459)/2</f>
        <v>87</v>
      </c>
      <c r="Q459"/>
    </row>
    <row r="460" spans="1:17" x14ac:dyDescent="0.2">
      <c r="A460" s="3" t="s">
        <v>480</v>
      </c>
      <c r="B460" t="s">
        <v>2591</v>
      </c>
      <c r="C460" t="s">
        <v>2411</v>
      </c>
      <c r="D460" t="s">
        <v>2591</v>
      </c>
      <c r="E460" t="str">
        <f>SUBSTITUTE(D460, "$", "  ")</f>
        <v xml:space="preserve">  60K-  114K </v>
      </c>
      <c r="F460" t="str">
        <f>SUBSTITUTE(E460, "K", " ")</f>
        <v xml:space="preserve">  60 -  114  </v>
      </c>
      <c r="G460" s="24">
        <v>60</v>
      </c>
      <c r="H460" s="19">
        <v>114</v>
      </c>
      <c r="J460">
        <f>(G460+H460)/2</f>
        <v>87</v>
      </c>
      <c r="Q460"/>
    </row>
    <row r="461" spans="1:17" x14ac:dyDescent="0.2">
      <c r="A461" s="3" t="s">
        <v>480</v>
      </c>
      <c r="B461" t="s">
        <v>2591</v>
      </c>
      <c r="C461" t="s">
        <v>2411</v>
      </c>
      <c r="D461" t="s">
        <v>2591</v>
      </c>
      <c r="E461" t="str">
        <f>SUBSTITUTE(D461, "$", "  ")</f>
        <v xml:space="preserve">  60K-  114K </v>
      </c>
      <c r="F461" t="str">
        <f>SUBSTITUTE(E461, "K", " ")</f>
        <v xml:space="preserve">  60 -  114  </v>
      </c>
      <c r="G461" s="24">
        <v>60</v>
      </c>
      <c r="H461" s="19">
        <v>114</v>
      </c>
      <c r="J461">
        <f>(G461+H461)/2</f>
        <v>87</v>
      </c>
      <c r="Q461"/>
    </row>
    <row r="462" spans="1:17" x14ac:dyDescent="0.2">
      <c r="A462" s="3" t="s">
        <v>1178</v>
      </c>
      <c r="B462" t="s">
        <v>2576</v>
      </c>
      <c r="C462" t="s">
        <v>2411</v>
      </c>
      <c r="D462" t="s">
        <v>2576</v>
      </c>
      <c r="E462" t="str">
        <f>SUBSTITUTE(D462, "$", "  ")</f>
        <v xml:space="preserve">  62K-  114K </v>
      </c>
      <c r="F462" t="str">
        <f>SUBSTITUTE(E462, "K", " ")</f>
        <v xml:space="preserve">  62 -  114  </v>
      </c>
      <c r="G462" s="24">
        <v>62</v>
      </c>
      <c r="H462" s="19">
        <v>114</v>
      </c>
      <c r="J462">
        <f>(G462+H462)/2</f>
        <v>88</v>
      </c>
      <c r="Q462"/>
    </row>
    <row r="463" spans="1:17" x14ac:dyDescent="0.2">
      <c r="A463" s="3" t="s">
        <v>321</v>
      </c>
      <c r="B463" t="s">
        <v>2539</v>
      </c>
      <c r="C463" t="s">
        <v>2411</v>
      </c>
      <c r="D463" t="s">
        <v>2539</v>
      </c>
      <c r="E463" t="str">
        <f>SUBSTITUTE(D463, "$", "  ")</f>
        <v xml:space="preserve">  68K-  114K </v>
      </c>
      <c r="F463" t="str">
        <f>SUBSTITUTE(E463, "K", " ")</f>
        <v xml:space="preserve">  68 -  114  </v>
      </c>
      <c r="G463" s="24">
        <v>68</v>
      </c>
      <c r="H463" s="19">
        <v>114</v>
      </c>
      <c r="J463">
        <f>(G463+H463)/2</f>
        <v>91</v>
      </c>
      <c r="Q463"/>
    </row>
    <row r="464" spans="1:17" x14ac:dyDescent="0.2">
      <c r="A464" s="3" t="s">
        <v>321</v>
      </c>
      <c r="B464" t="s">
        <v>2539</v>
      </c>
      <c r="C464" t="s">
        <v>2411</v>
      </c>
      <c r="D464" t="s">
        <v>2539</v>
      </c>
      <c r="E464" t="str">
        <f>SUBSTITUTE(D464, "$", "  ")</f>
        <v xml:space="preserve">  68K-  114K </v>
      </c>
      <c r="F464" t="str">
        <f>SUBSTITUTE(E464, "K", " ")</f>
        <v xml:space="preserve">  68 -  114  </v>
      </c>
      <c r="G464" s="24">
        <v>68</v>
      </c>
      <c r="H464" s="19">
        <v>114</v>
      </c>
      <c r="J464">
        <f>(G464+H464)/2</f>
        <v>91</v>
      </c>
      <c r="Q464"/>
    </row>
    <row r="465" spans="1:17" x14ac:dyDescent="0.2">
      <c r="A465" s="3" t="s">
        <v>2268</v>
      </c>
      <c r="B465" t="s">
        <v>2650</v>
      </c>
      <c r="C465" t="s">
        <v>2411</v>
      </c>
      <c r="D465" t="s">
        <v>2650</v>
      </c>
      <c r="E465" t="str">
        <f>SUBSTITUTE(D465, "$", "  ")</f>
        <v xml:space="preserve">  48K-  113K </v>
      </c>
      <c r="F465" t="str">
        <f>SUBSTITUTE(E465, "K", " ")</f>
        <v xml:space="preserve">  48 -  113  </v>
      </c>
      <c r="G465" s="24">
        <v>48</v>
      </c>
      <c r="H465" s="19">
        <v>113</v>
      </c>
      <c r="J465">
        <f>(G465+H465)/2</f>
        <v>80.5</v>
      </c>
      <c r="Q465"/>
    </row>
    <row r="466" spans="1:17" x14ac:dyDescent="0.2">
      <c r="A466" s="3" t="s">
        <v>1088</v>
      </c>
      <c r="B466" t="s">
        <v>2645</v>
      </c>
      <c r="C466" t="s">
        <v>2411</v>
      </c>
      <c r="D466" t="s">
        <v>2645</v>
      </c>
      <c r="E466" t="str">
        <f>SUBSTITUTE(D466, "$", "  ")</f>
        <v xml:space="preserve">  49K-  113K </v>
      </c>
      <c r="F466" t="str">
        <f>SUBSTITUTE(E466, "K", " ")</f>
        <v xml:space="preserve">  49 -  113  </v>
      </c>
      <c r="G466" s="24">
        <v>49</v>
      </c>
      <c r="H466" s="19">
        <v>113</v>
      </c>
      <c r="J466">
        <f>(G466+H466)/2</f>
        <v>81</v>
      </c>
      <c r="Q466"/>
    </row>
    <row r="467" spans="1:17" x14ac:dyDescent="0.2">
      <c r="A467" s="3" t="s">
        <v>1088</v>
      </c>
      <c r="B467" t="s">
        <v>2645</v>
      </c>
      <c r="C467" t="s">
        <v>2411</v>
      </c>
      <c r="D467" t="s">
        <v>2645</v>
      </c>
      <c r="E467" t="str">
        <f>SUBSTITUTE(D467, "$", "  ")</f>
        <v xml:space="preserve">  49K-  113K </v>
      </c>
      <c r="F467" t="str">
        <f>SUBSTITUTE(E467, "K", " ")</f>
        <v xml:space="preserve">  49 -  113  </v>
      </c>
      <c r="G467" s="24">
        <v>49</v>
      </c>
      <c r="H467" s="19">
        <v>113</v>
      </c>
      <c r="J467">
        <f>(G467+H467)/2</f>
        <v>81</v>
      </c>
      <c r="Q467"/>
    </row>
    <row r="468" spans="1:17" x14ac:dyDescent="0.2">
      <c r="A468" s="3" t="s">
        <v>1088</v>
      </c>
      <c r="B468" t="s">
        <v>2645</v>
      </c>
      <c r="C468" t="s">
        <v>2411</v>
      </c>
      <c r="D468" t="s">
        <v>2645</v>
      </c>
      <c r="E468" t="str">
        <f>SUBSTITUTE(D468, "$", "  ")</f>
        <v xml:space="preserve">  49K-  113K </v>
      </c>
      <c r="F468" t="str">
        <f>SUBSTITUTE(E468, "K", " ")</f>
        <v xml:space="preserve">  49 -  113  </v>
      </c>
      <c r="G468" s="24">
        <v>49</v>
      </c>
      <c r="H468" s="19">
        <v>113</v>
      </c>
      <c r="J468">
        <f>(G468+H468)/2</f>
        <v>81</v>
      </c>
      <c r="Q468"/>
    </row>
    <row r="469" spans="1:17" x14ac:dyDescent="0.2">
      <c r="A469" s="3" t="s">
        <v>1088</v>
      </c>
      <c r="B469" t="s">
        <v>2645</v>
      </c>
      <c r="C469" t="s">
        <v>2411</v>
      </c>
      <c r="D469" t="s">
        <v>2645</v>
      </c>
      <c r="E469" t="str">
        <f>SUBSTITUTE(D469, "$", "  ")</f>
        <v xml:space="preserve">  49K-  113K </v>
      </c>
      <c r="F469" t="str">
        <f>SUBSTITUTE(E469, "K", " ")</f>
        <v xml:space="preserve">  49 -  113  </v>
      </c>
      <c r="G469" s="24">
        <v>49</v>
      </c>
      <c r="H469" s="19">
        <v>113</v>
      </c>
      <c r="J469">
        <f>(G469+H469)/2</f>
        <v>81</v>
      </c>
      <c r="Q469"/>
    </row>
    <row r="470" spans="1:17" x14ac:dyDescent="0.2">
      <c r="A470" s="3" t="s">
        <v>1088</v>
      </c>
      <c r="B470" t="s">
        <v>2645</v>
      </c>
      <c r="C470" t="s">
        <v>2411</v>
      </c>
      <c r="D470" t="s">
        <v>2645</v>
      </c>
      <c r="E470" t="str">
        <f>SUBSTITUTE(D470, "$", "  ")</f>
        <v xml:space="preserve">  49K-  113K </v>
      </c>
      <c r="F470" t="str">
        <f>SUBSTITUTE(E470, "K", " ")</f>
        <v xml:space="preserve">  49 -  113  </v>
      </c>
      <c r="G470" s="24">
        <v>49</v>
      </c>
      <c r="H470" s="19">
        <v>113</v>
      </c>
      <c r="J470">
        <f>(G470+H470)/2</f>
        <v>81</v>
      </c>
      <c r="Q470"/>
    </row>
    <row r="471" spans="1:17" x14ac:dyDescent="0.2">
      <c r="A471" s="3" t="s">
        <v>1088</v>
      </c>
      <c r="B471" t="s">
        <v>2645</v>
      </c>
      <c r="C471" t="s">
        <v>2411</v>
      </c>
      <c r="D471" t="s">
        <v>2645</v>
      </c>
      <c r="E471" t="str">
        <f>SUBSTITUTE(D471, "$", "  ")</f>
        <v xml:space="preserve">  49K-  113K </v>
      </c>
      <c r="F471" t="str">
        <f>SUBSTITUTE(E471, "K", " ")</f>
        <v xml:space="preserve">  49 -  113  </v>
      </c>
      <c r="G471" s="24">
        <v>49</v>
      </c>
      <c r="H471" s="19">
        <v>113</v>
      </c>
      <c r="J471">
        <f>(G471+H471)/2</f>
        <v>81</v>
      </c>
      <c r="Q471"/>
    </row>
    <row r="472" spans="1:17" x14ac:dyDescent="0.2">
      <c r="A472" s="3" t="s">
        <v>268</v>
      </c>
      <c r="B472" t="s">
        <v>2633</v>
      </c>
      <c r="C472" t="s">
        <v>2411</v>
      </c>
      <c r="D472" t="s">
        <v>2633</v>
      </c>
      <c r="E472" t="str">
        <f>SUBSTITUTE(D472, "$", "  ")</f>
        <v xml:space="preserve">  52K-  113K </v>
      </c>
      <c r="F472" t="str">
        <f>SUBSTITUTE(E472, "K", " ")</f>
        <v xml:space="preserve">  52 -  113  </v>
      </c>
      <c r="G472" s="24">
        <v>52</v>
      </c>
      <c r="H472" s="19">
        <v>113</v>
      </c>
      <c r="J472">
        <f>(G472+H472)/2</f>
        <v>82.5</v>
      </c>
      <c r="Q472"/>
    </row>
    <row r="473" spans="1:17" x14ac:dyDescent="0.2">
      <c r="A473" s="3" t="s">
        <v>1485</v>
      </c>
      <c r="B473" t="s">
        <v>2583</v>
      </c>
      <c r="C473" t="s">
        <v>2411</v>
      </c>
      <c r="D473" t="s">
        <v>2583</v>
      </c>
      <c r="E473" t="str">
        <f>SUBSTITUTE(D473, "$", "  ")</f>
        <v xml:space="preserve">  61K-  113K </v>
      </c>
      <c r="F473" t="str">
        <f>SUBSTITUTE(E473, "K", " ")</f>
        <v xml:space="preserve">  61 -  113  </v>
      </c>
      <c r="G473" s="24">
        <v>61</v>
      </c>
      <c r="H473" s="19">
        <v>113</v>
      </c>
      <c r="J473">
        <f>(G473+H473)/2</f>
        <v>87</v>
      </c>
      <c r="Q473"/>
    </row>
    <row r="474" spans="1:17" x14ac:dyDescent="0.2">
      <c r="A474" s="3" t="s">
        <v>1485</v>
      </c>
      <c r="B474" t="s">
        <v>2583</v>
      </c>
      <c r="C474" t="s">
        <v>2411</v>
      </c>
      <c r="D474" t="s">
        <v>2583</v>
      </c>
      <c r="E474" t="str">
        <f>SUBSTITUTE(D474, "$", "  ")</f>
        <v xml:space="preserve">  61K-  113K </v>
      </c>
      <c r="F474" t="str">
        <f>SUBSTITUTE(E474, "K", " ")</f>
        <v xml:space="preserve">  61 -  113  </v>
      </c>
      <c r="G474" s="24">
        <v>61</v>
      </c>
      <c r="H474" s="19">
        <v>113</v>
      </c>
      <c r="J474">
        <f>(G474+H474)/2</f>
        <v>87</v>
      </c>
      <c r="Q474"/>
    </row>
    <row r="475" spans="1:17" x14ac:dyDescent="0.2">
      <c r="A475" s="3" t="s">
        <v>1485</v>
      </c>
      <c r="B475" t="s">
        <v>2583</v>
      </c>
      <c r="C475" t="s">
        <v>2411</v>
      </c>
      <c r="D475" t="s">
        <v>2583</v>
      </c>
      <c r="E475" t="str">
        <f>SUBSTITUTE(D475, "$", "  ")</f>
        <v xml:space="preserve">  61K-  113K </v>
      </c>
      <c r="F475" t="str">
        <f>SUBSTITUTE(E475, "K", " ")</f>
        <v xml:space="preserve">  61 -  113  </v>
      </c>
      <c r="G475" s="24">
        <v>61</v>
      </c>
      <c r="H475" s="19">
        <v>113</v>
      </c>
      <c r="J475">
        <f>(G475+H475)/2</f>
        <v>87</v>
      </c>
      <c r="Q475"/>
    </row>
    <row r="476" spans="1:17" x14ac:dyDescent="0.2">
      <c r="A476" s="3" t="s">
        <v>2381</v>
      </c>
      <c r="B476" t="s">
        <v>2577</v>
      </c>
      <c r="C476" t="s">
        <v>2411</v>
      </c>
      <c r="D476" t="s">
        <v>2577</v>
      </c>
      <c r="E476" t="str">
        <f>SUBSTITUTE(D476, "$", "  ")</f>
        <v xml:space="preserve">  62K-  113K </v>
      </c>
      <c r="F476" t="str">
        <f>SUBSTITUTE(E476, "K", " ")</f>
        <v xml:space="preserve">  62 -  113  </v>
      </c>
      <c r="G476" s="24">
        <v>62</v>
      </c>
      <c r="H476" s="19">
        <v>113</v>
      </c>
      <c r="J476">
        <f>(G476+H476)/2</f>
        <v>87.5</v>
      </c>
      <c r="Q476"/>
    </row>
    <row r="477" spans="1:17" x14ac:dyDescent="0.2">
      <c r="A477" s="3" t="s">
        <v>2348</v>
      </c>
      <c r="B477" t="s">
        <v>2559</v>
      </c>
      <c r="C477" t="s">
        <v>2411</v>
      </c>
      <c r="D477" t="s">
        <v>2559</v>
      </c>
      <c r="E477" t="str">
        <f>SUBSTITUTE(D477, "$", "  ")</f>
        <v xml:space="preserve">  65K-  113K </v>
      </c>
      <c r="F477" t="str">
        <f>SUBSTITUTE(E477, "K", " ")</f>
        <v xml:space="preserve">  65 -  113  </v>
      </c>
      <c r="G477" s="24">
        <v>65</v>
      </c>
      <c r="H477" s="19">
        <v>113</v>
      </c>
      <c r="J477">
        <f>(G477+H477)/2</f>
        <v>89</v>
      </c>
      <c r="Q477"/>
    </row>
    <row r="478" spans="1:17" x14ac:dyDescent="0.2">
      <c r="A478" s="3" t="s">
        <v>728</v>
      </c>
      <c r="B478" t="s">
        <v>2636</v>
      </c>
      <c r="C478" t="s">
        <v>2411</v>
      </c>
      <c r="D478" t="s">
        <v>2636</v>
      </c>
      <c r="E478" t="str">
        <f>SUBSTITUTE(D478, "$", "  ")</f>
        <v xml:space="preserve">  51K-  112K </v>
      </c>
      <c r="F478" t="str">
        <f>SUBSTITUTE(E478, "K", " ")</f>
        <v xml:space="preserve">  51 -  112  </v>
      </c>
      <c r="G478" s="24">
        <v>51</v>
      </c>
      <c r="H478" s="19">
        <v>112</v>
      </c>
      <c r="J478">
        <f>(G478+H478)/2</f>
        <v>81.5</v>
      </c>
      <c r="Q478"/>
    </row>
    <row r="479" spans="1:17" x14ac:dyDescent="0.2">
      <c r="A479" s="3" t="s">
        <v>2037</v>
      </c>
      <c r="B479" t="s">
        <v>2598</v>
      </c>
      <c r="C479" t="s">
        <v>2411</v>
      </c>
      <c r="D479" t="s">
        <v>2598</v>
      </c>
      <c r="E479" t="str">
        <f>SUBSTITUTE(D479, "$", "  ")</f>
        <v xml:space="preserve">  59K-  112K </v>
      </c>
      <c r="F479" t="str">
        <f>SUBSTITUTE(E479, "K", " ")</f>
        <v xml:space="preserve">  59 -  112  </v>
      </c>
      <c r="G479" s="24">
        <v>59</v>
      </c>
      <c r="H479" s="19">
        <v>112</v>
      </c>
      <c r="J479">
        <f>(G479+H479)/2</f>
        <v>85.5</v>
      </c>
      <c r="Q479"/>
    </row>
    <row r="480" spans="1:17" x14ac:dyDescent="0.2">
      <c r="A480" s="3" t="s">
        <v>2037</v>
      </c>
      <c r="B480" t="s">
        <v>2598</v>
      </c>
      <c r="C480" t="s">
        <v>2411</v>
      </c>
      <c r="D480" t="s">
        <v>2598</v>
      </c>
      <c r="E480" t="str">
        <f>SUBSTITUTE(D480, "$", "  ")</f>
        <v xml:space="preserve">  59K-  112K </v>
      </c>
      <c r="F480" t="str">
        <f>SUBSTITUTE(E480, "K", " ")</f>
        <v xml:space="preserve">  59 -  112  </v>
      </c>
      <c r="G480" s="24">
        <v>59</v>
      </c>
      <c r="H480" s="19">
        <v>112</v>
      </c>
      <c r="J480">
        <f>(G480+H480)/2</f>
        <v>85.5</v>
      </c>
      <c r="Q480"/>
    </row>
    <row r="481" spans="1:17" x14ac:dyDescent="0.2">
      <c r="A481" s="3" t="s">
        <v>1983</v>
      </c>
      <c r="B481" t="s">
        <v>2578</v>
      </c>
      <c r="C481" t="s">
        <v>2411</v>
      </c>
      <c r="D481" t="s">
        <v>2578</v>
      </c>
      <c r="E481" t="str">
        <f>SUBSTITUTE(D481, "$", "  ")</f>
        <v xml:space="preserve">  62K-  112K </v>
      </c>
      <c r="F481" t="str">
        <f>SUBSTITUTE(E481, "K", " ")</f>
        <v xml:space="preserve">  62 -  112  </v>
      </c>
      <c r="G481" s="24">
        <v>62</v>
      </c>
      <c r="H481" s="19">
        <v>112</v>
      </c>
      <c r="J481">
        <f>(G481+H481)/2</f>
        <v>87</v>
      </c>
      <c r="Q481"/>
    </row>
    <row r="482" spans="1:17" x14ac:dyDescent="0.2">
      <c r="A482" s="3" t="s">
        <v>1983</v>
      </c>
      <c r="B482" t="s">
        <v>2578</v>
      </c>
      <c r="C482" t="s">
        <v>2411</v>
      </c>
      <c r="D482" t="s">
        <v>2578</v>
      </c>
      <c r="E482" t="str">
        <f>SUBSTITUTE(D482, "$", "  ")</f>
        <v xml:space="preserve">  62K-  112K </v>
      </c>
      <c r="F482" t="str">
        <f>SUBSTITUTE(E482, "K", " ")</f>
        <v xml:space="preserve">  62 -  112  </v>
      </c>
      <c r="G482" s="24">
        <v>62</v>
      </c>
      <c r="H482" s="19">
        <v>112</v>
      </c>
      <c r="J482">
        <f>(G482+H482)/2</f>
        <v>87</v>
      </c>
      <c r="Q482"/>
    </row>
    <row r="483" spans="1:17" x14ac:dyDescent="0.2">
      <c r="A483" s="3" t="s">
        <v>25</v>
      </c>
      <c r="B483" t="s">
        <v>2570</v>
      </c>
      <c r="C483" t="s">
        <v>2411</v>
      </c>
      <c r="D483" t="s">
        <v>2570</v>
      </c>
      <c r="E483" t="str">
        <f>SUBSTITUTE(D483, "$", "  ")</f>
        <v xml:space="preserve">  63K-  112K </v>
      </c>
      <c r="F483" t="str">
        <f>SUBSTITUTE(E483, "K", " ")</f>
        <v xml:space="preserve">  63 -  112  </v>
      </c>
      <c r="G483" s="24">
        <v>63</v>
      </c>
      <c r="H483" s="19">
        <v>112</v>
      </c>
      <c r="J483">
        <f>(G483+H483)/2</f>
        <v>87.5</v>
      </c>
      <c r="Q483"/>
    </row>
    <row r="484" spans="1:17" x14ac:dyDescent="0.2">
      <c r="A484" s="3" t="s">
        <v>252</v>
      </c>
      <c r="B484" t="s">
        <v>2562</v>
      </c>
      <c r="C484" t="s">
        <v>2411</v>
      </c>
      <c r="D484" t="s">
        <v>2562</v>
      </c>
      <c r="E484" t="str">
        <f>SUBSTITUTE(D484, "$", "  ")</f>
        <v xml:space="preserve">  64K-  112K </v>
      </c>
      <c r="F484" t="str">
        <f>SUBSTITUTE(E484, "K", " ")</f>
        <v xml:space="preserve">  64 -  112  </v>
      </c>
      <c r="G484" s="24">
        <v>64</v>
      </c>
      <c r="H484" s="19">
        <v>112</v>
      </c>
      <c r="J484">
        <f>(G484+H484)/2</f>
        <v>88</v>
      </c>
      <c r="Q484"/>
    </row>
    <row r="485" spans="1:17" x14ac:dyDescent="0.2">
      <c r="A485" s="3" t="s">
        <v>1097</v>
      </c>
      <c r="B485" t="s">
        <v>2548</v>
      </c>
      <c r="C485" t="s">
        <v>2411</v>
      </c>
      <c r="D485" t="s">
        <v>2548</v>
      </c>
      <c r="E485" t="str">
        <f>SUBSTITUTE(D485, "$", "  ")</f>
        <v xml:space="preserve">  66K-  112K </v>
      </c>
      <c r="F485" t="str">
        <f>SUBSTITUTE(E485, "K", " ")</f>
        <v xml:space="preserve">  66 -  112  </v>
      </c>
      <c r="G485" s="24">
        <v>66</v>
      </c>
      <c r="H485" s="19">
        <v>112</v>
      </c>
      <c r="J485">
        <f>(G485+H485)/2</f>
        <v>89</v>
      </c>
      <c r="Q485"/>
    </row>
    <row r="486" spans="1:17" x14ac:dyDescent="0.2">
      <c r="A486" s="3" t="s">
        <v>1296</v>
      </c>
      <c r="B486" t="s">
        <v>2540</v>
      </c>
      <c r="C486" t="s">
        <v>2411</v>
      </c>
      <c r="D486" t="s">
        <v>2540</v>
      </c>
      <c r="E486" t="str">
        <f>SUBSTITUTE(D486, "$", "  ")</f>
        <v xml:space="preserve">  68K-  112K </v>
      </c>
      <c r="F486" t="str">
        <f>SUBSTITUTE(E486, "K", " ")</f>
        <v xml:space="preserve">  68 -  112  </v>
      </c>
      <c r="G486" s="24">
        <v>68</v>
      </c>
      <c r="H486" s="19">
        <v>112</v>
      </c>
      <c r="J486">
        <f>(G486+H486)/2</f>
        <v>90</v>
      </c>
      <c r="Q486"/>
    </row>
    <row r="487" spans="1:17" x14ac:dyDescent="0.2">
      <c r="A487" s="3" t="s">
        <v>2111</v>
      </c>
      <c r="B487" t="s">
        <v>2600</v>
      </c>
      <c r="C487" t="s">
        <v>2411</v>
      </c>
      <c r="D487" t="s">
        <v>2600</v>
      </c>
      <c r="E487" t="str">
        <f>SUBSTITUTE(D487, "$", "  ")</f>
        <v xml:space="preserve">  58K-  111K </v>
      </c>
      <c r="F487" t="str">
        <f>SUBSTITUTE(E487, "K", " ")</f>
        <v xml:space="preserve">  58 -  111  </v>
      </c>
      <c r="G487" s="24">
        <v>58</v>
      </c>
      <c r="H487" s="19">
        <v>111</v>
      </c>
      <c r="J487">
        <f>(G487+H487)/2</f>
        <v>84.5</v>
      </c>
      <c r="Q487"/>
    </row>
    <row r="488" spans="1:17" x14ac:dyDescent="0.2">
      <c r="A488" s="3" t="s">
        <v>2111</v>
      </c>
      <c r="B488" t="s">
        <v>2600</v>
      </c>
      <c r="C488" t="s">
        <v>2411</v>
      </c>
      <c r="D488" t="s">
        <v>2600</v>
      </c>
      <c r="E488" t="str">
        <f>SUBSTITUTE(D488, "$", "  ")</f>
        <v xml:space="preserve">  58K-  111K </v>
      </c>
      <c r="F488" t="str">
        <f>SUBSTITUTE(E488, "K", " ")</f>
        <v xml:space="preserve">  58 -  111  </v>
      </c>
      <c r="G488" s="24">
        <v>58</v>
      </c>
      <c r="H488" s="19">
        <v>111</v>
      </c>
      <c r="J488">
        <f>(G488+H488)/2</f>
        <v>84.5</v>
      </c>
      <c r="Q488"/>
    </row>
    <row r="489" spans="1:17" x14ac:dyDescent="0.2">
      <c r="A489" s="3" t="s">
        <v>1921</v>
      </c>
      <c r="B489" t="s">
        <v>2571</v>
      </c>
      <c r="C489" t="s">
        <v>2411</v>
      </c>
      <c r="D489" t="s">
        <v>2571</v>
      </c>
      <c r="E489" t="str">
        <f>SUBSTITUTE(D489, "$", "  ")</f>
        <v xml:space="preserve">  63K-  111K </v>
      </c>
      <c r="F489" t="str">
        <f>SUBSTITUTE(E489, "K", " ")</f>
        <v xml:space="preserve">  63 -  111  </v>
      </c>
      <c r="G489" s="24">
        <v>63</v>
      </c>
      <c r="H489" s="19">
        <v>111</v>
      </c>
      <c r="J489">
        <f>(G489+H489)/2</f>
        <v>87</v>
      </c>
      <c r="Q489"/>
    </row>
    <row r="490" spans="1:17" x14ac:dyDescent="0.2">
      <c r="A490" s="3" t="s">
        <v>150</v>
      </c>
      <c r="B490" t="s">
        <v>2563</v>
      </c>
      <c r="C490" t="s">
        <v>2411</v>
      </c>
      <c r="D490" t="s">
        <v>2563</v>
      </c>
      <c r="E490" t="str">
        <f>SUBSTITUTE(D490, "$", "  ")</f>
        <v xml:space="preserve">  64K-  111K </v>
      </c>
      <c r="F490" t="str">
        <f>SUBSTITUTE(E490, "K", " ")</f>
        <v xml:space="preserve">  64 -  111  </v>
      </c>
      <c r="G490" s="24">
        <v>64</v>
      </c>
      <c r="H490" s="19">
        <v>111</v>
      </c>
      <c r="J490">
        <f>(G490+H490)/2</f>
        <v>87.5</v>
      </c>
      <c r="Q490"/>
    </row>
    <row r="491" spans="1:17" x14ac:dyDescent="0.2">
      <c r="A491" s="3" t="s">
        <v>150</v>
      </c>
      <c r="B491" t="s">
        <v>2563</v>
      </c>
      <c r="C491" t="s">
        <v>2411</v>
      </c>
      <c r="D491" t="s">
        <v>2563</v>
      </c>
      <c r="E491" t="str">
        <f>SUBSTITUTE(D491, "$", "  ")</f>
        <v xml:space="preserve">  64K-  111K </v>
      </c>
      <c r="F491" t="str">
        <f>SUBSTITUTE(E491, "K", " ")</f>
        <v xml:space="preserve">  64 -  111  </v>
      </c>
      <c r="G491" s="24">
        <v>64</v>
      </c>
      <c r="H491" s="19">
        <v>111</v>
      </c>
      <c r="J491">
        <f>(G491+H491)/2</f>
        <v>87.5</v>
      </c>
      <c r="Q491"/>
    </row>
    <row r="492" spans="1:17" x14ac:dyDescent="0.2">
      <c r="A492" s="3" t="s">
        <v>1161</v>
      </c>
      <c r="B492" t="s">
        <v>2549</v>
      </c>
      <c r="C492" t="s">
        <v>2411</v>
      </c>
      <c r="D492" t="s">
        <v>2549</v>
      </c>
      <c r="E492" t="str">
        <f>SUBSTITUTE(D492, "$", "  ")</f>
        <v xml:space="preserve">  66K-  111K </v>
      </c>
      <c r="F492" t="str">
        <f>SUBSTITUTE(E492, "K", " ")</f>
        <v xml:space="preserve">  66 -  111  </v>
      </c>
      <c r="G492" s="24">
        <v>66</v>
      </c>
      <c r="H492" s="19">
        <v>111</v>
      </c>
      <c r="J492">
        <f>(G492+H492)/2</f>
        <v>88.5</v>
      </c>
      <c r="Q492"/>
    </row>
    <row r="493" spans="1:17" x14ac:dyDescent="0.2">
      <c r="A493" s="3" t="s">
        <v>1590</v>
      </c>
      <c r="B493" t="s">
        <v>2640</v>
      </c>
      <c r="C493" t="s">
        <v>2411</v>
      </c>
      <c r="D493" t="s">
        <v>2640</v>
      </c>
      <c r="E493" t="str">
        <f>SUBSTITUTE(D493, "$", "  ")</f>
        <v xml:space="preserve">  50K-  110K </v>
      </c>
      <c r="F493" t="str">
        <f>SUBSTITUTE(E493, "K", " ")</f>
        <v xml:space="preserve">  50 -  110  </v>
      </c>
      <c r="G493" s="24">
        <v>50</v>
      </c>
      <c r="H493" s="19">
        <v>110</v>
      </c>
      <c r="J493">
        <f>(G493+H493)/2</f>
        <v>80</v>
      </c>
      <c r="Q493"/>
    </row>
    <row r="494" spans="1:17" x14ac:dyDescent="0.2">
      <c r="A494" s="3" t="s">
        <v>1590</v>
      </c>
      <c r="B494" t="s">
        <v>2640</v>
      </c>
      <c r="C494" t="s">
        <v>2411</v>
      </c>
      <c r="D494" t="s">
        <v>2640</v>
      </c>
      <c r="E494" t="str">
        <f>SUBSTITUTE(D494, "$", "  ")</f>
        <v xml:space="preserve">  50K-  110K </v>
      </c>
      <c r="F494" t="str">
        <f>SUBSTITUTE(E494, "K", " ")</f>
        <v xml:space="preserve">  50 -  110  </v>
      </c>
      <c r="G494" s="24">
        <v>50</v>
      </c>
      <c r="H494" s="19">
        <v>110</v>
      </c>
      <c r="J494">
        <f>(G494+H494)/2</f>
        <v>80</v>
      </c>
      <c r="Q494"/>
    </row>
    <row r="495" spans="1:17" x14ac:dyDescent="0.2">
      <c r="A495" s="3" t="s">
        <v>1590</v>
      </c>
      <c r="B495" t="s">
        <v>2640</v>
      </c>
      <c r="C495" t="s">
        <v>2411</v>
      </c>
      <c r="D495" t="s">
        <v>2640</v>
      </c>
      <c r="E495" t="str">
        <f>SUBSTITUTE(D495, "$", "  ")</f>
        <v xml:space="preserve">  50K-  110K </v>
      </c>
      <c r="F495" t="str">
        <f>SUBSTITUTE(E495, "K", " ")</f>
        <v xml:space="preserve">  50 -  110  </v>
      </c>
      <c r="G495" s="24">
        <v>50</v>
      </c>
      <c r="H495" s="19">
        <v>110</v>
      </c>
      <c r="J495">
        <f>(G495+H495)/2</f>
        <v>80</v>
      </c>
      <c r="Q495"/>
    </row>
    <row r="496" spans="1:17" x14ac:dyDescent="0.2">
      <c r="A496" s="3" t="s">
        <v>825</v>
      </c>
      <c r="B496" t="s">
        <v>2599</v>
      </c>
      <c r="C496" t="s">
        <v>2411</v>
      </c>
      <c r="D496" t="s">
        <v>2599</v>
      </c>
      <c r="E496" t="str">
        <f>SUBSTITUTE(D496, "$", "  ")</f>
        <v xml:space="preserve">  59K-  110K </v>
      </c>
      <c r="F496" t="str">
        <f>SUBSTITUTE(E496, "K", " ")</f>
        <v xml:space="preserve">  59 -  110  </v>
      </c>
      <c r="G496" s="24">
        <v>59</v>
      </c>
      <c r="H496" s="19">
        <v>110</v>
      </c>
      <c r="J496">
        <f>(G496+H496)/2</f>
        <v>84.5</v>
      </c>
      <c r="Q496"/>
    </row>
    <row r="497" spans="1:17" x14ac:dyDescent="0.2">
      <c r="A497" s="3" t="s">
        <v>825</v>
      </c>
      <c r="B497" t="s">
        <v>2599</v>
      </c>
      <c r="C497" t="s">
        <v>2411</v>
      </c>
      <c r="D497" t="s">
        <v>2599</v>
      </c>
      <c r="E497" t="str">
        <f>SUBSTITUTE(D497, "$", "  ")</f>
        <v xml:space="preserve">  59K-  110K </v>
      </c>
      <c r="F497" t="str">
        <f>SUBSTITUTE(E497, "K", " ")</f>
        <v xml:space="preserve">  59 -  110  </v>
      </c>
      <c r="G497" s="24">
        <v>59</v>
      </c>
      <c r="H497" s="19">
        <v>110</v>
      </c>
      <c r="J497">
        <f>(G497+H497)/2</f>
        <v>84.5</v>
      </c>
      <c r="Q497"/>
    </row>
    <row r="498" spans="1:17" x14ac:dyDescent="0.2">
      <c r="A498" s="3" t="s">
        <v>564</v>
      </c>
      <c r="B498" t="s">
        <v>2584</v>
      </c>
      <c r="C498" t="s">
        <v>2411</v>
      </c>
      <c r="D498" t="s">
        <v>2584</v>
      </c>
      <c r="E498" t="str">
        <f>SUBSTITUTE(D498, "$", "  ")</f>
        <v xml:space="preserve">  61K-  110K </v>
      </c>
      <c r="F498" t="str">
        <f>SUBSTITUTE(E498, "K", " ")</f>
        <v xml:space="preserve">  61 -  110  </v>
      </c>
      <c r="G498" s="24">
        <v>61</v>
      </c>
      <c r="H498" s="19">
        <v>110</v>
      </c>
      <c r="J498">
        <f>(G498+H498)/2</f>
        <v>85.5</v>
      </c>
      <c r="Q498"/>
    </row>
    <row r="499" spans="1:17" x14ac:dyDescent="0.2">
      <c r="A499" s="3" t="s">
        <v>564</v>
      </c>
      <c r="B499" t="s">
        <v>2584</v>
      </c>
      <c r="C499" t="s">
        <v>2411</v>
      </c>
      <c r="D499" t="s">
        <v>2584</v>
      </c>
      <c r="E499" t="str">
        <f>SUBSTITUTE(D499, "$", "  ")</f>
        <v xml:space="preserve">  61K-  110K </v>
      </c>
      <c r="F499" t="str">
        <f>SUBSTITUTE(E499, "K", " ")</f>
        <v xml:space="preserve">  61 -  110  </v>
      </c>
      <c r="G499" s="24">
        <v>61</v>
      </c>
      <c r="H499" s="19">
        <v>110</v>
      </c>
      <c r="J499">
        <f>(G499+H499)/2</f>
        <v>85.5</v>
      </c>
      <c r="Q499"/>
    </row>
    <row r="500" spans="1:17" x14ac:dyDescent="0.2">
      <c r="A500" s="3" t="s">
        <v>191</v>
      </c>
      <c r="B500" t="s">
        <v>2572</v>
      </c>
      <c r="C500" t="s">
        <v>2411</v>
      </c>
      <c r="D500" t="s">
        <v>2572</v>
      </c>
      <c r="E500" t="str">
        <f>SUBSTITUTE(D500, "$", "  ")</f>
        <v xml:space="preserve">  63K-  110K </v>
      </c>
      <c r="F500" t="str">
        <f>SUBSTITUTE(E500, "K", " ")</f>
        <v xml:space="preserve">  63 -  110  </v>
      </c>
      <c r="G500" s="24">
        <v>63</v>
      </c>
      <c r="H500" s="19">
        <v>110</v>
      </c>
      <c r="J500">
        <f>(G500+H500)/2</f>
        <v>86.5</v>
      </c>
      <c r="Q500"/>
    </row>
    <row r="501" spans="1:17" x14ac:dyDescent="0.2">
      <c r="A501" s="3" t="s">
        <v>191</v>
      </c>
      <c r="B501" t="s">
        <v>2572</v>
      </c>
      <c r="C501" t="s">
        <v>2411</v>
      </c>
      <c r="D501" t="s">
        <v>2572</v>
      </c>
      <c r="E501" t="str">
        <f>SUBSTITUTE(D501, "$", "  ")</f>
        <v xml:space="preserve">  63K-  110K </v>
      </c>
      <c r="F501" t="str">
        <f>SUBSTITUTE(E501, "K", " ")</f>
        <v xml:space="preserve">  63 -  110  </v>
      </c>
      <c r="G501" s="24">
        <v>63</v>
      </c>
      <c r="H501" s="19">
        <v>110</v>
      </c>
      <c r="J501">
        <f>(G501+H501)/2</f>
        <v>86.5</v>
      </c>
      <c r="Q501"/>
    </row>
    <row r="502" spans="1:17" x14ac:dyDescent="0.2">
      <c r="A502" s="3" t="s">
        <v>191</v>
      </c>
      <c r="B502" t="s">
        <v>2572</v>
      </c>
      <c r="C502" t="s">
        <v>2411</v>
      </c>
      <c r="D502" t="s">
        <v>2572</v>
      </c>
      <c r="E502" t="str">
        <f>SUBSTITUTE(D502, "$", "  ")</f>
        <v xml:space="preserve">  63K-  110K </v>
      </c>
      <c r="F502" t="str">
        <f>SUBSTITUTE(E502, "K", " ")</f>
        <v xml:space="preserve">  63 -  110  </v>
      </c>
      <c r="G502" s="24">
        <v>63</v>
      </c>
      <c r="H502" s="19">
        <v>110</v>
      </c>
      <c r="J502">
        <f>(G502+H502)/2</f>
        <v>86.5</v>
      </c>
      <c r="Q502"/>
    </row>
    <row r="503" spans="1:17" x14ac:dyDescent="0.2">
      <c r="A503" s="3" t="s">
        <v>576</v>
      </c>
      <c r="B503" t="s">
        <v>2560</v>
      </c>
      <c r="C503" t="s">
        <v>2411</v>
      </c>
      <c r="D503" t="s">
        <v>2560</v>
      </c>
      <c r="E503" t="str">
        <f>SUBSTITUTE(D503, "$", "  ")</f>
        <v xml:space="preserve">  65K-  110K </v>
      </c>
      <c r="F503" t="str">
        <f>SUBSTITUTE(E503, "K", " ")</f>
        <v xml:space="preserve">  65 -  110  </v>
      </c>
      <c r="G503" s="24">
        <v>65</v>
      </c>
      <c r="H503" s="19">
        <v>110</v>
      </c>
      <c r="J503">
        <f>(G503+H503)/2</f>
        <v>87.5</v>
      </c>
      <c r="Q503"/>
    </row>
    <row r="504" spans="1:17" x14ac:dyDescent="0.2">
      <c r="A504" s="3" t="s">
        <v>576</v>
      </c>
      <c r="B504" t="s">
        <v>2560</v>
      </c>
      <c r="C504" t="s">
        <v>2411</v>
      </c>
      <c r="D504" t="s">
        <v>2560</v>
      </c>
      <c r="E504" t="str">
        <f>SUBSTITUTE(D504, "$", "  ")</f>
        <v xml:space="preserve">  65K-  110K </v>
      </c>
      <c r="F504" t="str">
        <f>SUBSTITUTE(E504, "K", " ")</f>
        <v xml:space="preserve">  65 -  110  </v>
      </c>
      <c r="G504" s="24">
        <v>65</v>
      </c>
      <c r="H504" s="19">
        <v>110</v>
      </c>
      <c r="J504">
        <f>(G504+H504)/2</f>
        <v>87.5</v>
      </c>
      <c r="Q504"/>
    </row>
    <row r="505" spans="1:17" x14ac:dyDescent="0.2">
      <c r="A505" s="3" t="s">
        <v>576</v>
      </c>
      <c r="B505" t="s">
        <v>2560</v>
      </c>
      <c r="C505" t="s">
        <v>2411</v>
      </c>
      <c r="D505" t="s">
        <v>2560</v>
      </c>
      <c r="E505" t="str">
        <f>SUBSTITUTE(D505, "$", "  ")</f>
        <v xml:space="preserve">  65K-  110K </v>
      </c>
      <c r="F505" t="str">
        <f>SUBSTITUTE(E505, "K", " ")</f>
        <v xml:space="preserve">  65 -  110  </v>
      </c>
      <c r="G505" s="24">
        <v>65</v>
      </c>
      <c r="H505" s="19">
        <v>110</v>
      </c>
      <c r="J505">
        <f>(G505+H505)/2</f>
        <v>87.5</v>
      </c>
      <c r="Q505"/>
    </row>
    <row r="506" spans="1:17" x14ac:dyDescent="0.2">
      <c r="A506" s="9" t="s">
        <v>1660</v>
      </c>
      <c r="B506" t="s">
        <v>2396</v>
      </c>
      <c r="C506" t="s">
        <v>2427</v>
      </c>
      <c r="D506" t="s">
        <v>2396</v>
      </c>
      <c r="E506" t="str">
        <f>SUBSTITUTE(D506, "$", "  ")</f>
        <v xml:space="preserve">  90K-  110K</v>
      </c>
      <c r="F506" t="str">
        <f>SUBSTITUTE(E506, "K", " ")</f>
        <v xml:space="preserve">  90 -  110 </v>
      </c>
      <c r="G506" s="24">
        <v>90</v>
      </c>
      <c r="H506" s="19">
        <v>110</v>
      </c>
      <c r="J506">
        <f>(G506+H506)/2</f>
        <v>100</v>
      </c>
      <c r="Q506"/>
    </row>
    <row r="507" spans="1:17" x14ac:dyDescent="0.2">
      <c r="A507" s="9" t="s">
        <v>1660</v>
      </c>
      <c r="B507" t="s">
        <v>2396</v>
      </c>
      <c r="C507" t="s">
        <v>2427</v>
      </c>
      <c r="D507" t="s">
        <v>2396</v>
      </c>
      <c r="E507" t="str">
        <f>SUBSTITUTE(D507, "$", "  ")</f>
        <v xml:space="preserve">  90K-  110K</v>
      </c>
      <c r="F507" t="str">
        <f>SUBSTITUTE(E507, "K", " ")</f>
        <v xml:space="preserve">  90 -  110 </v>
      </c>
      <c r="G507" s="24">
        <v>90</v>
      </c>
      <c r="H507" s="19">
        <v>110</v>
      </c>
      <c r="J507">
        <f>(G507+H507)/2</f>
        <v>100</v>
      </c>
      <c r="Q507"/>
    </row>
    <row r="508" spans="1:17" x14ac:dyDescent="0.2">
      <c r="A508" s="3" t="s">
        <v>2185</v>
      </c>
      <c r="B508" t="s">
        <v>2605</v>
      </c>
      <c r="C508" t="s">
        <v>2411</v>
      </c>
      <c r="D508" t="s">
        <v>2605</v>
      </c>
      <c r="E508" t="str">
        <f>SUBSTITUTE(D508, "$", "  ")</f>
        <v xml:space="preserve">  57K-  109K </v>
      </c>
      <c r="F508" t="str">
        <f>SUBSTITUTE(E508, "K", " ")</f>
        <v xml:space="preserve">  57 -  109  </v>
      </c>
      <c r="G508" s="24">
        <v>57</v>
      </c>
      <c r="H508" s="19">
        <v>109</v>
      </c>
      <c r="J508">
        <f>(G508+H508)/2</f>
        <v>83</v>
      </c>
      <c r="Q508"/>
    </row>
    <row r="509" spans="1:17" x14ac:dyDescent="0.2">
      <c r="A509" s="3" t="s">
        <v>381</v>
      </c>
      <c r="B509" t="s">
        <v>2585</v>
      </c>
      <c r="C509" t="s">
        <v>2411</v>
      </c>
      <c r="D509" t="s">
        <v>2585</v>
      </c>
      <c r="E509" t="str">
        <f>SUBSTITUTE(D509, "$", "  ")</f>
        <v xml:space="preserve">  61K-  109K </v>
      </c>
      <c r="F509" t="str">
        <f>SUBSTITUTE(E509, "K", " ")</f>
        <v xml:space="preserve">  61 -  109  </v>
      </c>
      <c r="G509" s="24">
        <v>61</v>
      </c>
      <c r="H509" s="19">
        <v>109</v>
      </c>
      <c r="J509">
        <f>(G509+H509)/2</f>
        <v>85</v>
      </c>
      <c r="Q509"/>
    </row>
    <row r="510" spans="1:17" x14ac:dyDescent="0.2">
      <c r="A510" s="3" t="s">
        <v>381</v>
      </c>
      <c r="B510" t="s">
        <v>2585</v>
      </c>
      <c r="C510" t="s">
        <v>2411</v>
      </c>
      <c r="D510" t="s">
        <v>2585</v>
      </c>
      <c r="E510" t="str">
        <f>SUBSTITUTE(D510, "$", "  ")</f>
        <v xml:space="preserve">  61K-  109K </v>
      </c>
      <c r="F510" t="str">
        <f>SUBSTITUTE(E510, "K", " ")</f>
        <v xml:space="preserve">  61 -  109  </v>
      </c>
      <c r="G510" s="24">
        <v>61</v>
      </c>
      <c r="H510" s="19">
        <v>109</v>
      </c>
      <c r="J510">
        <f>(G510+H510)/2</f>
        <v>85</v>
      </c>
      <c r="Q510"/>
    </row>
    <row r="511" spans="1:17" x14ac:dyDescent="0.2">
      <c r="A511" s="3" t="s">
        <v>381</v>
      </c>
      <c r="B511" t="s">
        <v>2585</v>
      </c>
      <c r="C511" t="s">
        <v>2411</v>
      </c>
      <c r="D511" t="s">
        <v>2585</v>
      </c>
      <c r="E511" t="str">
        <f>SUBSTITUTE(D511, "$", "  ")</f>
        <v xml:space="preserve">  61K-  109K </v>
      </c>
      <c r="F511" t="str">
        <f>SUBSTITUTE(E511, "K", " ")</f>
        <v xml:space="preserve">  61 -  109  </v>
      </c>
      <c r="G511" s="24">
        <v>61</v>
      </c>
      <c r="H511" s="19">
        <v>109</v>
      </c>
      <c r="J511">
        <f>(G511+H511)/2</f>
        <v>85</v>
      </c>
      <c r="Q511"/>
    </row>
    <row r="512" spans="1:17" x14ac:dyDescent="0.2">
      <c r="A512" s="3" t="s">
        <v>381</v>
      </c>
      <c r="B512" t="s">
        <v>2585</v>
      </c>
      <c r="C512" t="s">
        <v>2411</v>
      </c>
      <c r="D512" t="s">
        <v>2585</v>
      </c>
      <c r="E512" t="str">
        <f>SUBSTITUTE(D512, "$", "  ")</f>
        <v xml:space="preserve">  61K-  109K </v>
      </c>
      <c r="F512" t="str">
        <f>SUBSTITUTE(E512, "K", " ")</f>
        <v xml:space="preserve">  61 -  109  </v>
      </c>
      <c r="G512" s="24">
        <v>61</v>
      </c>
      <c r="H512" s="19">
        <v>109</v>
      </c>
      <c r="J512">
        <f>(G512+H512)/2</f>
        <v>85</v>
      </c>
      <c r="Q512"/>
    </row>
    <row r="513" spans="1:17" x14ac:dyDescent="0.2">
      <c r="A513" s="3" t="s">
        <v>2225</v>
      </c>
      <c r="B513" t="s">
        <v>2601</v>
      </c>
      <c r="C513" t="s">
        <v>2411</v>
      </c>
      <c r="D513" t="s">
        <v>2601</v>
      </c>
      <c r="E513" t="str">
        <f>SUBSTITUTE(D513, "$", "  ")</f>
        <v xml:space="preserve">  58K-  108K </v>
      </c>
      <c r="F513" t="str">
        <f>SUBSTITUTE(E513, "K", " ")</f>
        <v xml:space="preserve">  58 -  108  </v>
      </c>
      <c r="G513" s="24">
        <v>58</v>
      </c>
      <c r="H513" s="19">
        <v>108</v>
      </c>
      <c r="J513">
        <f>(G513+H513)/2</f>
        <v>83</v>
      </c>
      <c r="Q513"/>
    </row>
    <row r="514" spans="1:17" x14ac:dyDescent="0.2">
      <c r="A514" s="3" t="s">
        <v>1991</v>
      </c>
      <c r="B514" t="s">
        <v>2564</v>
      </c>
      <c r="C514" t="s">
        <v>2411</v>
      </c>
      <c r="D514" t="s">
        <v>2564</v>
      </c>
      <c r="E514" t="str">
        <f>SUBSTITUTE(D514, "$", "  ")</f>
        <v xml:space="preserve">  64K-  108K </v>
      </c>
      <c r="F514" t="str">
        <f>SUBSTITUTE(E514, "K", " ")</f>
        <v xml:space="preserve">  64 -  108  </v>
      </c>
      <c r="G514" s="24">
        <v>64</v>
      </c>
      <c r="H514" s="19">
        <v>108</v>
      </c>
      <c r="J514">
        <f>(G514+H514)/2</f>
        <v>86</v>
      </c>
      <c r="Q514"/>
    </row>
    <row r="515" spans="1:17" x14ac:dyDescent="0.2">
      <c r="A515" s="3" t="s">
        <v>1991</v>
      </c>
      <c r="B515" t="s">
        <v>2564</v>
      </c>
      <c r="C515" t="s">
        <v>2411</v>
      </c>
      <c r="D515" t="s">
        <v>2564</v>
      </c>
      <c r="E515" t="str">
        <f>SUBSTITUTE(D515, "$", "  ")</f>
        <v xml:space="preserve">  64K-  108K </v>
      </c>
      <c r="F515" t="str">
        <f>SUBSTITUTE(E515, "K", " ")</f>
        <v xml:space="preserve">  64 -  108  </v>
      </c>
      <c r="G515" s="24">
        <v>64</v>
      </c>
      <c r="H515" s="19">
        <v>108</v>
      </c>
      <c r="J515">
        <f>(G515+H515)/2</f>
        <v>86</v>
      </c>
      <c r="Q515"/>
    </row>
    <row r="516" spans="1:17" x14ac:dyDescent="0.2">
      <c r="A516" s="3" t="s">
        <v>488</v>
      </c>
      <c r="B516" t="s">
        <v>2565</v>
      </c>
      <c r="C516" t="s">
        <v>2411</v>
      </c>
      <c r="D516" t="s">
        <v>2565</v>
      </c>
      <c r="E516" t="str">
        <f>SUBSTITUTE(D516, "$", "  ")</f>
        <v xml:space="preserve">  64K-  107K </v>
      </c>
      <c r="F516" t="str">
        <f>SUBSTITUTE(E516, "K", " ")</f>
        <v xml:space="preserve">  64 -  107  </v>
      </c>
      <c r="G516" s="24">
        <v>64</v>
      </c>
      <c r="H516" s="19">
        <v>107</v>
      </c>
      <c r="J516">
        <f>(G516+H516)/2</f>
        <v>85.5</v>
      </c>
      <c r="Q516"/>
    </row>
    <row r="517" spans="1:17" x14ac:dyDescent="0.2">
      <c r="A517" s="3" t="s">
        <v>1206</v>
      </c>
      <c r="B517" t="s">
        <v>2586</v>
      </c>
      <c r="C517" t="s">
        <v>2411</v>
      </c>
      <c r="D517" t="s">
        <v>2586</v>
      </c>
      <c r="E517" t="str">
        <f>SUBSTITUTE(D517, "$", "  ")</f>
        <v xml:space="preserve">  61K-  106K </v>
      </c>
      <c r="F517" t="str">
        <f>SUBSTITUTE(E517, "K", " ")</f>
        <v xml:space="preserve">  61 -  106  </v>
      </c>
      <c r="G517" s="24">
        <v>61</v>
      </c>
      <c r="H517" s="19">
        <v>106</v>
      </c>
      <c r="J517">
        <f>(G517+H517)/2</f>
        <v>83.5</v>
      </c>
      <c r="Q517"/>
    </row>
    <row r="518" spans="1:17" x14ac:dyDescent="0.2">
      <c r="A518" s="3" t="s">
        <v>99</v>
      </c>
      <c r="B518" t="s">
        <v>2566</v>
      </c>
      <c r="C518" t="s">
        <v>2411</v>
      </c>
      <c r="D518" t="s">
        <v>2566</v>
      </c>
      <c r="E518" t="str">
        <f>SUBSTITUTE(D518, "$", "  ")</f>
        <v xml:space="preserve">  64K-  106K </v>
      </c>
      <c r="F518" t="str">
        <f>SUBSTITUTE(E518, "K", " ")</f>
        <v xml:space="preserve">  64 -  106  </v>
      </c>
      <c r="G518" s="24">
        <v>64</v>
      </c>
      <c r="H518" s="19">
        <v>106</v>
      </c>
      <c r="J518">
        <f>(G518+H518)/2</f>
        <v>85</v>
      </c>
      <c r="Q518"/>
    </row>
    <row r="519" spans="1:17" x14ac:dyDescent="0.2">
      <c r="A519" s="3" t="s">
        <v>99</v>
      </c>
      <c r="B519" t="s">
        <v>2566</v>
      </c>
      <c r="C519" t="s">
        <v>2411</v>
      </c>
      <c r="D519" t="s">
        <v>2566</v>
      </c>
      <c r="E519" t="str">
        <f>SUBSTITUTE(D519, "$", "  ")</f>
        <v xml:space="preserve">  64K-  106K </v>
      </c>
      <c r="F519" t="str">
        <f>SUBSTITUTE(E519, "K", " ")</f>
        <v xml:space="preserve">  64 -  106  </v>
      </c>
      <c r="G519" s="24">
        <v>64</v>
      </c>
      <c r="H519" s="19">
        <v>106</v>
      </c>
      <c r="J519">
        <f>(G519+H519)/2</f>
        <v>85</v>
      </c>
      <c r="Q519"/>
    </row>
    <row r="520" spans="1:17" x14ac:dyDescent="0.2">
      <c r="A520" s="3" t="s">
        <v>99</v>
      </c>
      <c r="B520" t="s">
        <v>2566</v>
      </c>
      <c r="C520" t="s">
        <v>2411</v>
      </c>
      <c r="D520" t="s">
        <v>2566</v>
      </c>
      <c r="E520" t="str">
        <f>SUBSTITUTE(D520, "$", "  ")</f>
        <v xml:space="preserve">  64K-  106K </v>
      </c>
      <c r="F520" t="str">
        <f>SUBSTITUTE(E520, "K", " ")</f>
        <v xml:space="preserve">  64 -  106  </v>
      </c>
      <c r="G520" s="24">
        <v>64</v>
      </c>
      <c r="H520" s="19">
        <v>106</v>
      </c>
      <c r="J520">
        <f>(G520+H520)/2</f>
        <v>85</v>
      </c>
      <c r="Q520"/>
    </row>
    <row r="521" spans="1:17" x14ac:dyDescent="0.2">
      <c r="A521" s="3" t="s">
        <v>99</v>
      </c>
      <c r="B521" t="s">
        <v>2566</v>
      </c>
      <c r="C521" t="s">
        <v>2411</v>
      </c>
      <c r="D521" t="s">
        <v>2566</v>
      </c>
      <c r="E521" t="str">
        <f>SUBSTITUTE(D521, "$", "  ")</f>
        <v xml:space="preserve">  64K-  106K </v>
      </c>
      <c r="F521" t="str">
        <f>SUBSTITUTE(E521, "K", " ")</f>
        <v xml:space="preserve">  64 -  106  </v>
      </c>
      <c r="G521" s="24">
        <v>64</v>
      </c>
      <c r="H521" s="19">
        <v>106</v>
      </c>
      <c r="J521">
        <f>(G521+H521)/2</f>
        <v>85</v>
      </c>
      <c r="Q521"/>
    </row>
    <row r="522" spans="1:17" x14ac:dyDescent="0.2">
      <c r="A522" s="3" t="s">
        <v>1856</v>
      </c>
      <c r="B522" t="s">
        <v>2561</v>
      </c>
      <c r="C522" t="s">
        <v>2411</v>
      </c>
      <c r="D522" t="s">
        <v>2561</v>
      </c>
      <c r="E522" t="str">
        <f>SUBSTITUTE(D522, "$", "  ")</f>
        <v xml:space="preserve">  65K-  106K </v>
      </c>
      <c r="F522" t="str">
        <f>SUBSTITUTE(E522, "K", " ")</f>
        <v xml:space="preserve">  65 -  106  </v>
      </c>
      <c r="G522" s="24">
        <v>65</v>
      </c>
      <c r="H522" s="19">
        <v>106</v>
      </c>
      <c r="J522">
        <f>(G522+H522)/2</f>
        <v>85.5</v>
      </c>
      <c r="Q522"/>
    </row>
    <row r="523" spans="1:17" x14ac:dyDescent="0.2">
      <c r="A523" s="3" t="s">
        <v>1133</v>
      </c>
      <c r="B523" t="s">
        <v>2626</v>
      </c>
      <c r="C523" t="s">
        <v>2411</v>
      </c>
      <c r="D523" t="s">
        <v>2626</v>
      </c>
      <c r="E523" t="str">
        <f>SUBSTITUTE(D523, "$", "  ")</f>
        <v xml:space="preserve">  53K-  105K </v>
      </c>
      <c r="F523" t="str">
        <f>SUBSTITUTE(E523, "K", " ")</f>
        <v xml:space="preserve">  53 -  105  </v>
      </c>
      <c r="G523" s="24">
        <v>53</v>
      </c>
      <c r="H523" s="19">
        <v>105</v>
      </c>
      <c r="J523">
        <f>(G523+H523)/2</f>
        <v>79</v>
      </c>
      <c r="Q523"/>
    </row>
    <row r="524" spans="1:17" x14ac:dyDescent="0.2">
      <c r="A524" s="3" t="s">
        <v>1999</v>
      </c>
      <c r="B524" t="s">
        <v>2615</v>
      </c>
      <c r="C524" t="s">
        <v>2411</v>
      </c>
      <c r="D524" t="s">
        <v>2615</v>
      </c>
      <c r="E524" t="str">
        <f>SUBSTITUTE(D524, "$", "  ")</f>
        <v xml:space="preserve">  55K-  105K </v>
      </c>
      <c r="F524" t="str">
        <f>SUBSTITUTE(E524, "K", " ")</f>
        <v xml:space="preserve">  55 -  105  </v>
      </c>
      <c r="G524" s="24">
        <v>55</v>
      </c>
      <c r="H524" s="19">
        <v>105</v>
      </c>
      <c r="J524">
        <f>(G524+H524)/2</f>
        <v>80</v>
      </c>
      <c r="Q524"/>
    </row>
    <row r="525" spans="1:17" x14ac:dyDescent="0.2">
      <c r="A525" s="3" t="s">
        <v>1999</v>
      </c>
      <c r="B525" t="s">
        <v>2615</v>
      </c>
      <c r="C525" t="s">
        <v>2411</v>
      </c>
      <c r="D525" t="s">
        <v>2615</v>
      </c>
      <c r="E525" t="str">
        <f>SUBSTITUTE(D525, "$", "  ")</f>
        <v xml:space="preserve">  55K-  105K </v>
      </c>
      <c r="F525" t="str">
        <f>SUBSTITUTE(E525, "K", " ")</f>
        <v xml:space="preserve">  55 -  105  </v>
      </c>
      <c r="G525" s="24">
        <v>55</v>
      </c>
      <c r="H525" s="19">
        <v>105</v>
      </c>
      <c r="J525">
        <f>(G525+H525)/2</f>
        <v>80</v>
      </c>
      <c r="Q525"/>
    </row>
    <row r="526" spans="1:17" x14ac:dyDescent="0.2">
      <c r="A526" s="3" t="s">
        <v>174</v>
      </c>
      <c r="B526" t="s">
        <v>2573</v>
      </c>
      <c r="C526" t="s">
        <v>2411</v>
      </c>
      <c r="D526" t="s">
        <v>2573</v>
      </c>
      <c r="E526" t="str">
        <f>SUBSTITUTE(D526, "$", "  ")</f>
        <v xml:space="preserve">  63K-  105K </v>
      </c>
      <c r="F526" t="str">
        <f>SUBSTITUTE(E526, "K", " ")</f>
        <v xml:space="preserve">  63 -  105  </v>
      </c>
      <c r="G526" s="24">
        <v>63</v>
      </c>
      <c r="H526" s="19">
        <v>105</v>
      </c>
      <c r="J526">
        <f>(G526+H526)/2</f>
        <v>84</v>
      </c>
      <c r="Q526"/>
    </row>
    <row r="527" spans="1:17" x14ac:dyDescent="0.2">
      <c r="A527" s="3" t="s">
        <v>174</v>
      </c>
      <c r="B527" t="s">
        <v>2573</v>
      </c>
      <c r="C527" t="s">
        <v>2411</v>
      </c>
      <c r="D527" t="s">
        <v>2573</v>
      </c>
      <c r="E527" t="str">
        <f>SUBSTITUTE(D527, "$", "  ")</f>
        <v xml:space="preserve">  63K-  105K </v>
      </c>
      <c r="F527" t="str">
        <f>SUBSTITUTE(E527, "K", " ")</f>
        <v xml:space="preserve">  63 -  105  </v>
      </c>
      <c r="G527" s="24">
        <v>63</v>
      </c>
      <c r="H527" s="19">
        <v>105</v>
      </c>
      <c r="J527">
        <f>(G527+H527)/2</f>
        <v>84</v>
      </c>
      <c r="Q527"/>
    </row>
    <row r="528" spans="1:17" x14ac:dyDescent="0.2">
      <c r="A528" s="3" t="s">
        <v>174</v>
      </c>
      <c r="B528" t="s">
        <v>2573</v>
      </c>
      <c r="C528" t="s">
        <v>2411</v>
      </c>
      <c r="D528" t="s">
        <v>2573</v>
      </c>
      <c r="E528" t="str">
        <f>SUBSTITUTE(D528, "$", "  ")</f>
        <v xml:space="preserve">  63K-  105K </v>
      </c>
      <c r="F528" t="str">
        <f>SUBSTITUTE(E528, "K", " ")</f>
        <v xml:space="preserve">  63 -  105  </v>
      </c>
      <c r="G528" s="24">
        <v>63</v>
      </c>
      <c r="H528" s="19">
        <v>105</v>
      </c>
      <c r="J528">
        <f>(G528+H528)/2</f>
        <v>84</v>
      </c>
      <c r="Q528"/>
    </row>
    <row r="529" spans="1:17" x14ac:dyDescent="0.2">
      <c r="A529" s="3" t="s">
        <v>174</v>
      </c>
      <c r="B529" t="s">
        <v>2573</v>
      </c>
      <c r="C529" t="s">
        <v>2411</v>
      </c>
      <c r="D529" t="s">
        <v>2573</v>
      </c>
      <c r="E529" t="str">
        <f>SUBSTITUTE(D529, "$", "  ")</f>
        <v xml:space="preserve">  63K-  105K </v>
      </c>
      <c r="F529" t="str">
        <f>SUBSTITUTE(E529, "K", " ")</f>
        <v xml:space="preserve">  63 -  105  </v>
      </c>
      <c r="G529" s="24">
        <v>63</v>
      </c>
      <c r="H529" s="19">
        <v>105</v>
      </c>
      <c r="J529">
        <f>(G529+H529)/2</f>
        <v>84</v>
      </c>
      <c r="Q529"/>
    </row>
    <row r="530" spans="1:17" x14ac:dyDescent="0.2">
      <c r="A530" s="9" t="s">
        <v>684</v>
      </c>
      <c r="B530" t="s">
        <v>2393</v>
      </c>
      <c r="C530" t="s">
        <v>2427</v>
      </c>
      <c r="D530" t="s">
        <v>2393</v>
      </c>
      <c r="E530" t="str">
        <f>SUBSTITUTE(D530, "$", "  ")</f>
        <v xml:space="preserve">  80K-  105K</v>
      </c>
      <c r="F530" t="str">
        <f>SUBSTITUTE(E530, "K", " ")</f>
        <v xml:space="preserve">  80 -  105 </v>
      </c>
      <c r="G530" s="24">
        <v>80</v>
      </c>
      <c r="H530" s="19">
        <v>105</v>
      </c>
      <c r="J530">
        <f>(G530+H530)/2</f>
        <v>92.5</v>
      </c>
      <c r="Q530"/>
    </row>
    <row r="531" spans="1:17" x14ac:dyDescent="0.2">
      <c r="A531" s="3" t="s">
        <v>2221</v>
      </c>
      <c r="B531" t="s">
        <v>2602</v>
      </c>
      <c r="C531" t="s">
        <v>2411</v>
      </c>
      <c r="D531" t="s">
        <v>2602</v>
      </c>
      <c r="E531" t="str">
        <f>SUBSTITUTE(D531, "$", "  ")</f>
        <v xml:space="preserve">  58K-  104K </v>
      </c>
      <c r="F531" t="str">
        <f>SUBSTITUTE(E531, "K", " ")</f>
        <v xml:space="preserve">  58 -  104  </v>
      </c>
      <c r="G531" s="24">
        <v>58</v>
      </c>
      <c r="H531" s="19">
        <v>104</v>
      </c>
      <c r="J531">
        <f>(G531+H531)/2</f>
        <v>81</v>
      </c>
      <c r="Q531"/>
    </row>
    <row r="532" spans="1:17" x14ac:dyDescent="0.2">
      <c r="A532" s="3" t="s">
        <v>1130</v>
      </c>
      <c r="B532" t="s">
        <v>2592</v>
      </c>
      <c r="C532" t="s">
        <v>2411</v>
      </c>
      <c r="D532" t="s">
        <v>2592</v>
      </c>
      <c r="E532" t="str">
        <f>SUBSTITUTE(D532, "$", "  ")</f>
        <v xml:space="preserve">  60K-  103K </v>
      </c>
      <c r="F532" t="str">
        <f>SUBSTITUTE(E532, "K", " ")</f>
        <v xml:space="preserve">  60 -  103  </v>
      </c>
      <c r="G532" s="24">
        <v>60</v>
      </c>
      <c r="H532" s="19">
        <v>103</v>
      </c>
      <c r="J532">
        <f>(G532+H532)/2</f>
        <v>81.5</v>
      </c>
      <c r="Q532"/>
    </row>
    <row r="533" spans="1:17" x14ac:dyDescent="0.2">
      <c r="A533" s="3" t="s">
        <v>429</v>
      </c>
      <c r="B533" t="s">
        <v>2641</v>
      </c>
      <c r="C533" t="s">
        <v>2411</v>
      </c>
      <c r="D533" t="s">
        <v>2641</v>
      </c>
      <c r="E533" t="str">
        <f>SUBSTITUTE(D533, "$", "  ")</f>
        <v xml:space="preserve">  50K-  102K </v>
      </c>
      <c r="F533" t="str">
        <f>SUBSTITUTE(E533, "K", " ")</f>
        <v xml:space="preserve">  50 -  102  </v>
      </c>
      <c r="G533" s="24">
        <v>50</v>
      </c>
      <c r="H533" s="19">
        <v>102</v>
      </c>
      <c r="J533">
        <f>(G533+H533)/2</f>
        <v>76</v>
      </c>
      <c r="Q533"/>
    </row>
    <row r="534" spans="1:17" x14ac:dyDescent="0.2">
      <c r="A534" s="3" t="s">
        <v>621</v>
      </c>
      <c r="B534" t="s">
        <v>2621</v>
      </c>
      <c r="C534" t="s">
        <v>2411</v>
      </c>
      <c r="D534" t="s">
        <v>2621</v>
      </c>
      <c r="E534" t="str">
        <f>SUBSTITUTE(D534, "$", "  ")</f>
        <v xml:space="preserve">  54K-  102K </v>
      </c>
      <c r="F534" t="str">
        <f>SUBSTITUTE(E534, "K", " ")</f>
        <v xml:space="preserve">  54 -  102  </v>
      </c>
      <c r="G534" s="24">
        <v>54</v>
      </c>
      <c r="H534" s="19">
        <v>102</v>
      </c>
      <c r="J534">
        <f>(G534+H534)/2</f>
        <v>78</v>
      </c>
      <c r="Q534"/>
    </row>
    <row r="535" spans="1:17" x14ac:dyDescent="0.2">
      <c r="A535" s="3" t="s">
        <v>712</v>
      </c>
      <c r="B535" t="s">
        <v>2593</v>
      </c>
      <c r="C535" t="s">
        <v>2411</v>
      </c>
      <c r="D535" t="s">
        <v>2593</v>
      </c>
      <c r="E535" t="str">
        <f>SUBSTITUTE(D535, "$", "  ")</f>
        <v xml:space="preserve">  60K-  102K </v>
      </c>
      <c r="F535" t="str">
        <f>SUBSTITUTE(E535, "K", " ")</f>
        <v xml:space="preserve">  60 -  102  </v>
      </c>
      <c r="G535" s="24">
        <v>60</v>
      </c>
      <c r="H535" s="19">
        <v>102</v>
      </c>
      <c r="J535">
        <f>(G535+H535)/2</f>
        <v>81</v>
      </c>
      <c r="Q535"/>
    </row>
    <row r="536" spans="1:17" x14ac:dyDescent="0.2">
      <c r="A536" s="3" t="s">
        <v>712</v>
      </c>
      <c r="B536" t="s">
        <v>2593</v>
      </c>
      <c r="C536" t="s">
        <v>2411</v>
      </c>
      <c r="D536" t="s">
        <v>2593</v>
      </c>
      <c r="E536" t="str">
        <f>SUBSTITUTE(D536, "$", "  ")</f>
        <v xml:space="preserve">  60K-  102K </v>
      </c>
      <c r="F536" t="str">
        <f>SUBSTITUTE(E536, "K", " ")</f>
        <v xml:space="preserve">  60 -  102  </v>
      </c>
      <c r="G536" s="24">
        <v>60</v>
      </c>
      <c r="H536" s="19">
        <v>102</v>
      </c>
      <c r="J536">
        <f>(G536+H536)/2</f>
        <v>81</v>
      </c>
      <c r="Q536"/>
    </row>
    <row r="537" spans="1:17" x14ac:dyDescent="0.2">
      <c r="A537" s="3" t="s">
        <v>1676</v>
      </c>
      <c r="B537" t="s">
        <v>2680</v>
      </c>
      <c r="C537" t="s">
        <v>2411</v>
      </c>
      <c r="D537" t="s">
        <v>2680</v>
      </c>
      <c r="E537" t="str">
        <f>SUBSTITUTE(D537, "$", "  ")</f>
        <v xml:space="preserve">  40K-  101K </v>
      </c>
      <c r="F537" t="str">
        <f>SUBSTITUTE(E537, "K", " ")</f>
        <v xml:space="preserve">  40 -  101  </v>
      </c>
      <c r="G537" s="24">
        <v>40</v>
      </c>
      <c r="H537" s="19">
        <v>101</v>
      </c>
      <c r="J537">
        <f>(G537+H537)/2</f>
        <v>70.5</v>
      </c>
      <c r="Q537"/>
    </row>
    <row r="538" spans="1:17" x14ac:dyDescent="0.2">
      <c r="A538" s="3" t="s">
        <v>1676</v>
      </c>
      <c r="B538" t="s">
        <v>2680</v>
      </c>
      <c r="C538" t="s">
        <v>2411</v>
      </c>
      <c r="D538" t="s">
        <v>2680</v>
      </c>
      <c r="E538" t="str">
        <f>SUBSTITUTE(D538, "$", "  ")</f>
        <v xml:space="preserve">  40K-  101K </v>
      </c>
      <c r="F538" t="str">
        <f>SUBSTITUTE(E538, "K", " ")</f>
        <v xml:space="preserve">  40 -  101  </v>
      </c>
      <c r="G538" s="24">
        <v>40</v>
      </c>
      <c r="H538" s="19">
        <v>101</v>
      </c>
      <c r="J538">
        <f>(G538+H538)/2</f>
        <v>70.5</v>
      </c>
      <c r="Q538"/>
    </row>
    <row r="539" spans="1:17" x14ac:dyDescent="0.2">
      <c r="A539" s="3" t="s">
        <v>1788</v>
      </c>
      <c r="B539" t="s">
        <v>2652</v>
      </c>
      <c r="C539" t="s">
        <v>2411</v>
      </c>
      <c r="D539" t="s">
        <v>2652</v>
      </c>
      <c r="E539" t="str">
        <f>SUBSTITUTE(D539, "$", "  ")</f>
        <v xml:space="preserve">  47K-  101K </v>
      </c>
      <c r="F539" t="str">
        <f>SUBSTITUTE(E539, "K", " ")</f>
        <v xml:space="preserve">  47 -  101  </v>
      </c>
      <c r="G539" s="24">
        <v>47</v>
      </c>
      <c r="H539" s="19">
        <v>101</v>
      </c>
      <c r="J539">
        <f>(G539+H539)/2</f>
        <v>74</v>
      </c>
      <c r="Q539"/>
    </row>
    <row r="540" spans="1:17" x14ac:dyDescent="0.2">
      <c r="A540" s="3" t="s">
        <v>1788</v>
      </c>
      <c r="B540" t="s">
        <v>2652</v>
      </c>
      <c r="C540" t="s">
        <v>2411</v>
      </c>
      <c r="D540" t="s">
        <v>2652</v>
      </c>
      <c r="E540" t="str">
        <f>SUBSTITUTE(D540, "$", "  ")</f>
        <v xml:space="preserve">  47K-  101K </v>
      </c>
      <c r="F540" t="str">
        <f>SUBSTITUTE(E540, "K", " ")</f>
        <v xml:space="preserve">  47 -  101  </v>
      </c>
      <c r="G540" s="24">
        <v>47</v>
      </c>
      <c r="H540" s="19">
        <v>101</v>
      </c>
      <c r="J540">
        <f>(G540+H540)/2</f>
        <v>74</v>
      </c>
      <c r="Q540"/>
    </row>
    <row r="541" spans="1:17" x14ac:dyDescent="0.2">
      <c r="A541" s="3" t="s">
        <v>848</v>
      </c>
      <c r="B541" t="s">
        <v>2634</v>
      </c>
      <c r="C541" t="s">
        <v>2411</v>
      </c>
      <c r="D541" t="s">
        <v>2634</v>
      </c>
      <c r="E541" t="str">
        <f>SUBSTITUTE(D541, "$", "  ")</f>
        <v xml:space="preserve">  52K-  101K </v>
      </c>
      <c r="F541" t="str">
        <f>SUBSTITUTE(E541, "K", " ")</f>
        <v xml:space="preserve">  52 -  101  </v>
      </c>
      <c r="G541" s="24">
        <v>52</v>
      </c>
      <c r="H541" s="19">
        <v>101</v>
      </c>
      <c r="J541">
        <f>(G541+H541)/2</f>
        <v>76.5</v>
      </c>
      <c r="Q541"/>
    </row>
    <row r="542" spans="1:17" x14ac:dyDescent="0.2">
      <c r="A542" s="3" t="s">
        <v>848</v>
      </c>
      <c r="B542" t="s">
        <v>2634</v>
      </c>
      <c r="C542" t="s">
        <v>2411</v>
      </c>
      <c r="D542" t="s">
        <v>2634</v>
      </c>
      <c r="E542" t="str">
        <f>SUBSTITUTE(D542, "$", "  ")</f>
        <v xml:space="preserve">  52K-  101K </v>
      </c>
      <c r="F542" t="str">
        <f>SUBSTITUTE(E542, "K", " ")</f>
        <v xml:space="preserve">  52 -  101  </v>
      </c>
      <c r="G542" s="24">
        <v>52</v>
      </c>
      <c r="H542" s="19">
        <v>101</v>
      </c>
      <c r="J542">
        <f>(G542+H542)/2</f>
        <v>76.5</v>
      </c>
      <c r="K542" s="15"/>
      <c r="L542" s="15"/>
      <c r="M542" s="15"/>
      <c r="N542" s="15"/>
      <c r="Q542"/>
    </row>
    <row r="543" spans="1:17" x14ac:dyDescent="0.2">
      <c r="A543" s="3" t="s">
        <v>1283</v>
      </c>
      <c r="B543" t="s">
        <v>2622</v>
      </c>
      <c r="C543" t="s">
        <v>2411</v>
      </c>
      <c r="D543" t="s">
        <v>2622</v>
      </c>
      <c r="E543" t="str">
        <f>SUBSTITUTE(D543, "$", "  ")</f>
        <v xml:space="preserve">  54K-  101K </v>
      </c>
      <c r="F543" t="str">
        <f>SUBSTITUTE(E543, "K", " ")</f>
        <v xml:space="preserve">  54 -  101  </v>
      </c>
      <c r="G543" s="24">
        <v>54</v>
      </c>
      <c r="H543" s="19">
        <v>101</v>
      </c>
      <c r="J543">
        <f>(G543+H543)/2</f>
        <v>77.5</v>
      </c>
      <c r="K543" s="15"/>
      <c r="L543" s="15"/>
      <c r="M543" s="15"/>
      <c r="N543" s="15"/>
      <c r="Q543"/>
    </row>
    <row r="544" spans="1:17" x14ac:dyDescent="0.2">
      <c r="A544" s="3" t="s">
        <v>634</v>
      </c>
      <c r="B544" t="s">
        <v>2594</v>
      </c>
      <c r="C544" t="s">
        <v>2411</v>
      </c>
      <c r="D544" t="s">
        <v>2594</v>
      </c>
      <c r="E544" t="str">
        <f>SUBSTITUTE(D544, "$", "  ")</f>
        <v xml:space="preserve">  60K-  101K </v>
      </c>
      <c r="F544" t="str">
        <f>SUBSTITUTE(E544, "K", " ")</f>
        <v xml:space="preserve">  60 -  101  </v>
      </c>
      <c r="G544" s="24">
        <v>60</v>
      </c>
      <c r="H544" s="19">
        <v>101</v>
      </c>
      <c r="J544">
        <f>(G544+H544)/2</f>
        <v>80.5</v>
      </c>
      <c r="K544" s="15"/>
      <c r="L544" s="15"/>
      <c r="M544" s="15"/>
      <c r="N544" s="15"/>
      <c r="Q544"/>
    </row>
    <row r="545" spans="1:18" x14ac:dyDescent="0.2">
      <c r="A545" s="3" t="s">
        <v>634</v>
      </c>
      <c r="B545" t="s">
        <v>2594</v>
      </c>
      <c r="C545" t="s">
        <v>2411</v>
      </c>
      <c r="D545" t="s">
        <v>2594</v>
      </c>
      <c r="E545" t="str">
        <f>SUBSTITUTE(D545, "$", "  ")</f>
        <v xml:space="preserve">  60K-  101K </v>
      </c>
      <c r="F545" t="str">
        <f>SUBSTITUTE(E545, "K", " ")</f>
        <v xml:space="preserve">  60 -  101  </v>
      </c>
      <c r="G545" s="24">
        <v>60</v>
      </c>
      <c r="H545" s="19">
        <v>101</v>
      </c>
      <c r="J545">
        <f>(G545+H545)/2</f>
        <v>80.5</v>
      </c>
      <c r="K545" s="15"/>
      <c r="L545" s="15"/>
      <c r="M545" s="15"/>
      <c r="N545" s="15"/>
      <c r="P545" s="15"/>
      <c r="Q545" s="15"/>
      <c r="R545" s="15"/>
    </row>
    <row r="546" spans="1:18" x14ac:dyDescent="0.2">
      <c r="A546" s="3" t="s">
        <v>634</v>
      </c>
      <c r="B546" t="s">
        <v>2594</v>
      </c>
      <c r="C546" t="s">
        <v>2411</v>
      </c>
      <c r="D546" t="s">
        <v>2594</v>
      </c>
      <c r="E546" t="str">
        <f>SUBSTITUTE(D546, "$", "  ")</f>
        <v xml:space="preserve">  60K-  101K </v>
      </c>
      <c r="F546" t="str">
        <f>SUBSTITUTE(E546, "K", " ")</f>
        <v xml:space="preserve">  60 -  101  </v>
      </c>
      <c r="G546" s="24">
        <v>60</v>
      </c>
      <c r="H546" s="19">
        <v>101</v>
      </c>
      <c r="J546">
        <f>(G546+H546)/2</f>
        <v>80.5</v>
      </c>
      <c r="K546" s="15"/>
      <c r="L546" s="15"/>
      <c r="M546" s="15"/>
      <c r="N546" s="15"/>
      <c r="P546" s="15"/>
      <c r="Q546" s="15"/>
      <c r="R546" s="15"/>
    </row>
    <row r="547" spans="1:18" x14ac:dyDescent="0.2">
      <c r="A547" s="3" t="s">
        <v>1406</v>
      </c>
      <c r="B547" t="s">
        <v>2574</v>
      </c>
      <c r="C547" t="s">
        <v>2411</v>
      </c>
      <c r="D547" t="s">
        <v>2574</v>
      </c>
      <c r="E547" t="str">
        <f>SUBSTITUTE(D547, "$", "  ")</f>
        <v xml:space="preserve">  63K-  101K </v>
      </c>
      <c r="F547" t="str">
        <f>SUBSTITUTE(E547, "K", " ")</f>
        <v xml:space="preserve">  63 -  101  </v>
      </c>
      <c r="G547" s="24">
        <v>63</v>
      </c>
      <c r="H547" s="19">
        <v>101</v>
      </c>
      <c r="J547">
        <f>(G547+H547)/2</f>
        <v>82</v>
      </c>
      <c r="K547" s="15"/>
      <c r="L547" s="15"/>
      <c r="M547" s="15"/>
      <c r="N547" s="15"/>
      <c r="P547" s="15"/>
      <c r="Q547" s="15"/>
      <c r="R547" s="15"/>
    </row>
    <row r="548" spans="1:18" x14ac:dyDescent="0.2">
      <c r="A548" s="3" t="s">
        <v>1406</v>
      </c>
      <c r="B548" t="s">
        <v>2574</v>
      </c>
      <c r="C548" t="s">
        <v>2411</v>
      </c>
      <c r="D548" t="s">
        <v>2574</v>
      </c>
      <c r="E548" t="str">
        <f>SUBSTITUTE(D548, "$", "  ")</f>
        <v xml:space="preserve">  63K-  101K </v>
      </c>
      <c r="F548" t="str">
        <f>SUBSTITUTE(E548, "K", " ")</f>
        <v xml:space="preserve">  63 -  101  </v>
      </c>
      <c r="G548" s="24">
        <v>63</v>
      </c>
      <c r="H548" s="19">
        <v>101</v>
      </c>
      <c r="J548">
        <f>(G548+H548)/2</f>
        <v>82</v>
      </c>
      <c r="K548" s="15"/>
      <c r="L548" s="15"/>
      <c r="M548" s="15"/>
      <c r="N548" s="15"/>
      <c r="P548" s="15"/>
      <c r="Q548" s="15"/>
      <c r="R548" s="15"/>
    </row>
    <row r="549" spans="1:18" x14ac:dyDescent="0.2">
      <c r="A549" s="3" t="s">
        <v>2108</v>
      </c>
      <c r="B549" t="s">
        <v>2695</v>
      </c>
      <c r="C549" t="s">
        <v>2411</v>
      </c>
      <c r="D549" t="s">
        <v>2695</v>
      </c>
      <c r="E549" t="str">
        <f>SUBSTITUTE(D549, "$", "  ")</f>
        <v xml:space="preserve">  37K-  100K </v>
      </c>
      <c r="F549" t="str">
        <f>SUBSTITUTE(E549, "K", " ")</f>
        <v xml:space="preserve">  37 -  100  </v>
      </c>
      <c r="G549" s="24">
        <v>37</v>
      </c>
      <c r="H549" s="19">
        <v>100</v>
      </c>
      <c r="J549">
        <f>(G549+H549)/2</f>
        <v>68.5</v>
      </c>
      <c r="K549" s="15"/>
      <c r="L549" s="15"/>
      <c r="M549" s="15"/>
      <c r="N549" s="15"/>
      <c r="P549" s="15"/>
      <c r="Q549" s="15"/>
      <c r="R549" s="15"/>
    </row>
    <row r="550" spans="1:18" x14ac:dyDescent="0.2">
      <c r="A550" s="3" t="s">
        <v>2108</v>
      </c>
      <c r="B550" t="s">
        <v>2695</v>
      </c>
      <c r="C550" t="s">
        <v>2411</v>
      </c>
      <c r="D550" t="s">
        <v>2695</v>
      </c>
      <c r="E550" t="str">
        <f>SUBSTITUTE(D550, "$", "  ")</f>
        <v xml:space="preserve">  37K-  100K </v>
      </c>
      <c r="F550" t="str">
        <f>SUBSTITUTE(E550, "K", " ")</f>
        <v xml:space="preserve">  37 -  100  </v>
      </c>
      <c r="G550" s="24">
        <v>37</v>
      </c>
      <c r="H550" s="19">
        <v>100</v>
      </c>
      <c r="J550">
        <f>(G550+H550)/2</f>
        <v>68.5</v>
      </c>
      <c r="K550" s="15"/>
      <c r="L550" s="15"/>
      <c r="M550" s="15"/>
      <c r="N550" s="15"/>
      <c r="P550" s="15"/>
      <c r="Q550" s="15"/>
      <c r="R550" s="15"/>
    </row>
    <row r="551" spans="1:18" x14ac:dyDescent="0.2">
      <c r="A551" s="3" t="s">
        <v>476</v>
      </c>
      <c r="B551" t="s">
        <v>2616</v>
      </c>
      <c r="C551" t="s">
        <v>2411</v>
      </c>
      <c r="D551" t="s">
        <v>2616</v>
      </c>
      <c r="E551" t="str">
        <f>SUBSTITUTE(D551, "$", "  ")</f>
        <v xml:space="preserve">  55K-  100K </v>
      </c>
      <c r="F551" t="str">
        <f>SUBSTITUTE(E551, "K", " ")</f>
        <v xml:space="preserve">  55 -  100  </v>
      </c>
      <c r="G551" s="24">
        <v>55</v>
      </c>
      <c r="H551" s="19">
        <v>100</v>
      </c>
      <c r="J551">
        <f>(G551+H551)/2</f>
        <v>77.5</v>
      </c>
      <c r="K551" s="15"/>
      <c r="L551" s="15"/>
      <c r="M551" s="15"/>
      <c r="N551" s="15"/>
      <c r="P551" s="15"/>
      <c r="Q551" s="15"/>
      <c r="R551" s="15"/>
    </row>
    <row r="552" spans="1:18" x14ac:dyDescent="0.2">
      <c r="A552" s="3" t="s">
        <v>476</v>
      </c>
      <c r="B552" t="s">
        <v>2616</v>
      </c>
      <c r="C552" t="s">
        <v>2411</v>
      </c>
      <c r="D552" t="s">
        <v>2616</v>
      </c>
      <c r="E552" t="str">
        <f>SUBSTITUTE(D552, "$", "  ")</f>
        <v xml:space="preserve">  55K-  100K </v>
      </c>
      <c r="F552" t="str">
        <f>SUBSTITUTE(E552, "K", " ")</f>
        <v xml:space="preserve">  55 -  100  </v>
      </c>
      <c r="G552" s="24">
        <v>55</v>
      </c>
      <c r="H552" s="19">
        <v>100</v>
      </c>
      <c r="J552">
        <f>(G552+H552)/2</f>
        <v>77.5</v>
      </c>
      <c r="K552" s="15"/>
      <c r="L552" s="15"/>
      <c r="M552" s="15"/>
      <c r="N552" s="15"/>
      <c r="P552" s="15"/>
      <c r="Q552" s="15"/>
      <c r="R552" s="15"/>
    </row>
    <row r="553" spans="1:18" x14ac:dyDescent="0.2">
      <c r="A553" s="3" t="s">
        <v>476</v>
      </c>
      <c r="B553" t="s">
        <v>2616</v>
      </c>
      <c r="C553" t="s">
        <v>2411</v>
      </c>
      <c r="D553" t="s">
        <v>2616</v>
      </c>
      <c r="E553" t="str">
        <f>SUBSTITUTE(D553, "$", "  ")</f>
        <v xml:space="preserve">  55K-  100K </v>
      </c>
      <c r="F553" t="str">
        <f>SUBSTITUTE(E553, "K", " ")</f>
        <v xml:space="preserve">  55 -  100  </v>
      </c>
      <c r="G553" s="24">
        <v>55</v>
      </c>
      <c r="H553" s="19">
        <v>100</v>
      </c>
      <c r="J553">
        <f>(G553+H553)/2</f>
        <v>77.5</v>
      </c>
      <c r="K553" s="15"/>
      <c r="L553" s="15"/>
      <c r="M553" s="15"/>
      <c r="N553" s="15"/>
      <c r="P553" s="15"/>
      <c r="Q553" s="15"/>
      <c r="R553" s="15"/>
    </row>
    <row r="554" spans="1:18" x14ac:dyDescent="0.2">
      <c r="A554" s="3" t="s">
        <v>1905</v>
      </c>
      <c r="B554" t="s">
        <v>2587</v>
      </c>
      <c r="C554" t="s">
        <v>2411</v>
      </c>
      <c r="D554" t="s">
        <v>2587</v>
      </c>
      <c r="E554" t="str">
        <f>SUBSTITUTE(D554, "$", "  ")</f>
        <v xml:space="preserve">  61K-  100K </v>
      </c>
      <c r="F554" t="str">
        <f>SUBSTITUTE(E554, "K", " ")</f>
        <v xml:space="preserve">  61 -  100  </v>
      </c>
      <c r="G554" s="24">
        <v>61</v>
      </c>
      <c r="H554" s="19">
        <v>100</v>
      </c>
      <c r="J554">
        <f>(G554+H554)/2</f>
        <v>80.5</v>
      </c>
      <c r="K554" s="15"/>
      <c r="L554" s="15"/>
      <c r="M554" s="15"/>
      <c r="N554" s="15"/>
      <c r="P554" s="15"/>
      <c r="Q554" s="15"/>
      <c r="R554" s="15"/>
    </row>
    <row r="555" spans="1:18" x14ac:dyDescent="0.2">
      <c r="A555" s="3" t="s">
        <v>1328</v>
      </c>
      <c r="B555" t="s">
        <v>2627</v>
      </c>
      <c r="C555" t="s">
        <v>2411</v>
      </c>
      <c r="D555" t="s">
        <v>2627</v>
      </c>
      <c r="E555" t="str">
        <f>SUBSTITUTE(D555, "$", "  ")</f>
        <v xml:space="preserve">  52K-  99K </v>
      </c>
      <c r="F555" t="str">
        <f>SUBSTITUTE(E555, "K", " ")</f>
        <v xml:space="preserve">  52 -  99  </v>
      </c>
      <c r="G555" s="24">
        <v>52</v>
      </c>
      <c r="H555" s="19">
        <v>99</v>
      </c>
      <c r="J555">
        <f>(G555+H555)/2</f>
        <v>75.5</v>
      </c>
      <c r="K555" s="15"/>
      <c r="L555" s="15"/>
      <c r="M555" s="15"/>
      <c r="N555" s="15"/>
      <c r="P555" s="15"/>
      <c r="Q555" s="15"/>
      <c r="R555" s="15"/>
    </row>
    <row r="556" spans="1:18" x14ac:dyDescent="0.2">
      <c r="A556" s="3" t="s">
        <v>1355</v>
      </c>
      <c r="B556" t="s">
        <v>2611</v>
      </c>
      <c r="C556" t="s">
        <v>2411</v>
      </c>
      <c r="D556" t="s">
        <v>2611</v>
      </c>
      <c r="E556" t="str">
        <f>SUBSTITUTE(D556, "$", "  ")</f>
        <v xml:space="preserve">  55K-  99K </v>
      </c>
      <c r="F556" t="str">
        <f>SUBSTITUTE(E556, "K", " ")</f>
        <v xml:space="preserve">  55 -  99  </v>
      </c>
      <c r="G556" s="24">
        <v>55</v>
      </c>
      <c r="H556" s="19">
        <v>99</v>
      </c>
      <c r="J556">
        <f>(G556+H556)/2</f>
        <v>77</v>
      </c>
      <c r="K556" s="15"/>
      <c r="L556" s="15"/>
      <c r="M556" s="15"/>
      <c r="N556" s="15"/>
      <c r="P556" s="15"/>
      <c r="Q556" s="15"/>
      <c r="R556" s="15"/>
    </row>
    <row r="557" spans="1:18" x14ac:dyDescent="0.2">
      <c r="A557" s="3" t="s">
        <v>1563</v>
      </c>
      <c r="B557" t="s">
        <v>2606</v>
      </c>
      <c r="C557" t="s">
        <v>2411</v>
      </c>
      <c r="D557" t="s">
        <v>2606</v>
      </c>
      <c r="E557" t="str">
        <f>SUBSTITUTE(D557, "$", "  ")</f>
        <v xml:space="preserve">  56K-  99K </v>
      </c>
      <c r="F557" t="str">
        <f>SUBSTITUTE(E557, "K", " ")</f>
        <v xml:space="preserve">  56 -  99  </v>
      </c>
      <c r="G557" s="24">
        <v>56</v>
      </c>
      <c r="H557" s="19">
        <v>99</v>
      </c>
      <c r="J557">
        <f>(G557+H557)/2</f>
        <v>77.5</v>
      </c>
      <c r="K557" s="15"/>
      <c r="L557" s="15"/>
      <c r="M557" s="15"/>
      <c r="N557" s="15"/>
      <c r="P557" s="15"/>
      <c r="Q557" s="15"/>
      <c r="R557" s="15"/>
    </row>
    <row r="558" spans="1:18" x14ac:dyDescent="0.2">
      <c r="A558" s="3" t="s">
        <v>1563</v>
      </c>
      <c r="B558" t="s">
        <v>2606</v>
      </c>
      <c r="C558" t="s">
        <v>2411</v>
      </c>
      <c r="D558" t="s">
        <v>2606</v>
      </c>
      <c r="E558" t="str">
        <f>SUBSTITUTE(D558, "$", "  ")</f>
        <v xml:space="preserve">  56K-  99K </v>
      </c>
      <c r="F558" t="str">
        <f>SUBSTITUTE(E558, "K", " ")</f>
        <v xml:space="preserve">  56 -  99  </v>
      </c>
      <c r="G558" s="24">
        <v>56</v>
      </c>
      <c r="H558" s="19">
        <v>99</v>
      </c>
      <c r="J558">
        <f>(G558+H558)/2</f>
        <v>77.5</v>
      </c>
      <c r="K558" s="15"/>
      <c r="L558" s="15"/>
      <c r="M558" s="15"/>
      <c r="N558" s="15"/>
      <c r="Q558" s="15"/>
    </row>
    <row r="559" spans="1:18" x14ac:dyDescent="0.2">
      <c r="A559" s="3" t="s">
        <v>1563</v>
      </c>
      <c r="B559" t="s">
        <v>2606</v>
      </c>
      <c r="C559" t="s">
        <v>2411</v>
      </c>
      <c r="D559" t="s">
        <v>2606</v>
      </c>
      <c r="E559" t="str">
        <f>SUBSTITUTE(D559, "$", "  ")</f>
        <v xml:space="preserve">  56K-  99K </v>
      </c>
      <c r="F559" t="str">
        <f>SUBSTITUTE(E559, "K", " ")</f>
        <v xml:space="preserve">  56 -  99  </v>
      </c>
      <c r="G559" s="24">
        <v>56</v>
      </c>
      <c r="H559" s="19">
        <v>99</v>
      </c>
      <c r="J559">
        <f>(G559+H559)/2</f>
        <v>77.5</v>
      </c>
      <c r="K559" s="15"/>
      <c r="L559" s="15"/>
      <c r="M559" s="15"/>
      <c r="N559" s="15"/>
      <c r="Q559" s="15"/>
      <c r="R559" s="15"/>
    </row>
    <row r="560" spans="1:18" x14ac:dyDescent="0.2">
      <c r="A560" s="3" t="s">
        <v>393</v>
      </c>
      <c r="B560" t="s">
        <v>2588</v>
      </c>
      <c r="C560" t="s">
        <v>2411</v>
      </c>
      <c r="D560" t="s">
        <v>2588</v>
      </c>
      <c r="E560" t="str">
        <f>SUBSTITUTE(D560, "$", "  ")</f>
        <v xml:space="preserve">  60K-  99K </v>
      </c>
      <c r="F560" t="str">
        <f>SUBSTITUTE(E560, "K", " ")</f>
        <v xml:space="preserve">  60 -  99  </v>
      </c>
      <c r="G560" s="24">
        <v>60</v>
      </c>
      <c r="H560" s="19">
        <v>99</v>
      </c>
      <c r="J560">
        <f>(G560+H560)/2</f>
        <v>79.5</v>
      </c>
      <c r="K560" s="15"/>
      <c r="L560" s="15"/>
      <c r="M560" s="15"/>
      <c r="N560" s="15"/>
      <c r="O560" s="15"/>
      <c r="P560" s="15"/>
      <c r="Q560" s="15"/>
      <c r="R560" s="15"/>
    </row>
    <row r="561" spans="1:20" x14ac:dyDescent="0.2">
      <c r="A561" s="3" t="s">
        <v>393</v>
      </c>
      <c r="B561" t="s">
        <v>2588</v>
      </c>
      <c r="C561" t="s">
        <v>2411</v>
      </c>
      <c r="D561" t="s">
        <v>2588</v>
      </c>
      <c r="E561" t="str">
        <f>SUBSTITUTE(D561, "$", "  ")</f>
        <v xml:space="preserve">  60K-  99K </v>
      </c>
      <c r="F561" t="str">
        <f>SUBSTITUTE(E561, "K", " ")</f>
        <v xml:space="preserve">  60 -  99  </v>
      </c>
      <c r="G561" s="24">
        <v>60</v>
      </c>
      <c r="H561" s="19">
        <v>99</v>
      </c>
      <c r="J561">
        <f>(G561+H561)/2</f>
        <v>79.5</v>
      </c>
      <c r="K561" s="15"/>
      <c r="L561" s="15"/>
      <c r="M561" s="15"/>
      <c r="N561" s="15"/>
      <c r="O561" s="15"/>
      <c r="P561" s="15"/>
      <c r="Q561" s="15"/>
      <c r="R561" s="15"/>
    </row>
    <row r="562" spans="1:20" x14ac:dyDescent="0.2">
      <c r="A562" s="3" t="s">
        <v>309</v>
      </c>
      <c r="B562" t="s">
        <v>2567</v>
      </c>
      <c r="C562" t="s">
        <v>2411</v>
      </c>
      <c r="D562" t="s">
        <v>2567</v>
      </c>
      <c r="E562" t="str">
        <f>SUBSTITUTE(D562, "$", "  ")</f>
        <v xml:space="preserve">  63K-  99K </v>
      </c>
      <c r="F562" t="str">
        <f>SUBSTITUTE(E562, "K", " ")</f>
        <v xml:space="preserve">  63 -  99  </v>
      </c>
      <c r="G562" s="24">
        <v>63</v>
      </c>
      <c r="H562" s="19">
        <v>99</v>
      </c>
      <c r="J562">
        <f>(G562+H562)/2</f>
        <v>81</v>
      </c>
      <c r="K562" s="15"/>
      <c r="L562" s="15"/>
      <c r="M562" s="15"/>
      <c r="N562" s="15"/>
      <c r="O562" s="15"/>
      <c r="P562" s="15"/>
      <c r="Q562" s="15"/>
      <c r="R562" s="15"/>
    </row>
    <row r="563" spans="1:20" x14ac:dyDescent="0.2">
      <c r="A563" s="3" t="s">
        <v>309</v>
      </c>
      <c r="B563" t="s">
        <v>2567</v>
      </c>
      <c r="C563" t="s">
        <v>2411</v>
      </c>
      <c r="D563" t="s">
        <v>2567</v>
      </c>
      <c r="E563" t="str">
        <f>SUBSTITUTE(D563, "$", "  ")</f>
        <v xml:space="preserve">  63K-  99K </v>
      </c>
      <c r="F563" t="str">
        <f>SUBSTITUTE(E563, "K", " ")</f>
        <v xml:space="preserve">  63 -  99  </v>
      </c>
      <c r="G563" s="24">
        <v>63</v>
      </c>
      <c r="H563" s="19">
        <v>99</v>
      </c>
      <c r="J563">
        <f>(G563+H563)/2</f>
        <v>81</v>
      </c>
      <c r="K563" s="15"/>
      <c r="L563" s="15"/>
      <c r="M563" s="15"/>
      <c r="N563" s="15"/>
      <c r="O563" s="15"/>
      <c r="P563" s="15"/>
      <c r="Q563" s="15"/>
      <c r="R563" s="15"/>
    </row>
    <row r="564" spans="1:20" x14ac:dyDescent="0.2">
      <c r="A564" s="3" t="s">
        <v>1576</v>
      </c>
      <c r="B564" t="s">
        <v>2661</v>
      </c>
      <c r="C564" t="s">
        <v>2411</v>
      </c>
      <c r="D564" t="s">
        <v>2661</v>
      </c>
      <c r="E564" t="str">
        <f>SUBSTITUTE(D564, "$", "  ")</f>
        <v xml:space="preserve">  43K-  98K </v>
      </c>
      <c r="F564" t="str">
        <f>SUBSTITUTE(E564, "K", " ")</f>
        <v xml:space="preserve">  43 -  98  </v>
      </c>
      <c r="G564" s="24">
        <v>43</v>
      </c>
      <c r="H564" s="19">
        <v>98</v>
      </c>
      <c r="J564">
        <f>(G564+H564)/2</f>
        <v>70.5</v>
      </c>
      <c r="K564" s="15"/>
      <c r="L564" s="15"/>
      <c r="M564" s="15"/>
      <c r="N564" s="15"/>
      <c r="O564" s="15"/>
      <c r="P564" s="15"/>
      <c r="Q564" s="15"/>
      <c r="R564" s="15"/>
    </row>
    <row r="565" spans="1:20" x14ac:dyDescent="0.2">
      <c r="A565" s="3" t="s">
        <v>1576</v>
      </c>
      <c r="B565" t="s">
        <v>2661</v>
      </c>
      <c r="C565" t="s">
        <v>2411</v>
      </c>
      <c r="D565" t="s">
        <v>2661</v>
      </c>
      <c r="E565" t="str">
        <f>SUBSTITUTE(D565, "$", "  ")</f>
        <v xml:space="preserve">  43K-  98K </v>
      </c>
      <c r="F565" t="str">
        <f>SUBSTITUTE(E565, "K", " ")</f>
        <v xml:space="preserve">  43 -  98  </v>
      </c>
      <c r="G565" s="24">
        <v>43</v>
      </c>
      <c r="H565" s="19">
        <v>98</v>
      </c>
      <c r="J565">
        <f>(G565+H565)/2</f>
        <v>70.5</v>
      </c>
      <c r="K565" s="15"/>
      <c r="L565" s="15"/>
      <c r="M565" s="15"/>
      <c r="N565" s="15"/>
      <c r="O565" s="15"/>
      <c r="P565" s="15"/>
      <c r="Q565" s="15"/>
      <c r="R565" s="15"/>
    </row>
    <row r="566" spans="1:20" x14ac:dyDescent="0.2">
      <c r="A566" s="3" t="s">
        <v>1576</v>
      </c>
      <c r="B566" t="s">
        <v>2661</v>
      </c>
      <c r="C566" t="s">
        <v>2411</v>
      </c>
      <c r="D566" t="s">
        <v>2661</v>
      </c>
      <c r="E566" t="str">
        <f>SUBSTITUTE(D566, "$", "  ")</f>
        <v xml:space="preserve">  43K-  98K </v>
      </c>
      <c r="F566" t="str">
        <f>SUBSTITUTE(E566, "K", " ")</f>
        <v xml:space="preserve">  43 -  98  </v>
      </c>
      <c r="G566" s="24">
        <v>43</v>
      </c>
      <c r="H566" s="19">
        <v>98</v>
      </c>
      <c r="J566">
        <f>(G566+H566)/2</f>
        <v>70.5</v>
      </c>
      <c r="K566" s="15"/>
      <c r="L566" s="15"/>
      <c r="M566" s="15"/>
      <c r="N566" s="15"/>
      <c r="O566" s="15"/>
      <c r="P566" s="15"/>
      <c r="Q566" s="15"/>
      <c r="R566" s="15"/>
    </row>
    <row r="567" spans="1:20" x14ac:dyDescent="0.2">
      <c r="A567" s="3" t="s">
        <v>2147</v>
      </c>
      <c r="B567" t="s">
        <v>2637</v>
      </c>
      <c r="C567" t="s">
        <v>2411</v>
      </c>
      <c r="D567" t="s">
        <v>2637</v>
      </c>
      <c r="E567" t="str">
        <f>SUBSTITUTE(D567, "$", "  ")</f>
        <v xml:space="preserve">  50K-  98K </v>
      </c>
      <c r="F567" t="str">
        <f>SUBSTITUTE(E567, "K", " ")</f>
        <v xml:space="preserve">  50 -  98  </v>
      </c>
      <c r="G567" s="24">
        <v>50</v>
      </c>
      <c r="H567" s="19">
        <v>98</v>
      </c>
      <c r="J567">
        <f>(G567+H567)/2</f>
        <v>74</v>
      </c>
      <c r="K567" s="15"/>
      <c r="L567" s="15"/>
      <c r="M567" s="15"/>
      <c r="N567" s="15"/>
      <c r="O567" s="15"/>
      <c r="P567" s="15"/>
      <c r="Q567" s="15"/>
      <c r="R567" s="15"/>
      <c r="S567" s="15"/>
      <c r="T567" s="15"/>
    </row>
    <row r="568" spans="1:20" x14ac:dyDescent="0.2">
      <c r="A568" s="3" t="s">
        <v>1859</v>
      </c>
      <c r="B568" t="s">
        <v>2612</v>
      </c>
      <c r="C568" t="s">
        <v>2411</v>
      </c>
      <c r="D568" t="s">
        <v>2612</v>
      </c>
      <c r="E568" t="str">
        <f>SUBSTITUTE(D568, "$", "  ")</f>
        <v xml:space="preserve">  55K-  98K </v>
      </c>
      <c r="F568" t="str">
        <f>SUBSTITUTE(E568, "K", " ")</f>
        <v xml:space="preserve">  55 -  98  </v>
      </c>
      <c r="G568" s="24">
        <v>55</v>
      </c>
      <c r="H568" s="19">
        <v>98</v>
      </c>
      <c r="J568">
        <f>(G568+H568)/2</f>
        <v>76.5</v>
      </c>
      <c r="K568" s="15"/>
      <c r="L568" s="15"/>
      <c r="M568" s="15"/>
      <c r="N568" s="15"/>
      <c r="O568" s="15"/>
      <c r="P568" s="15"/>
      <c r="Q568" s="15"/>
      <c r="R568" s="18"/>
      <c r="S568" s="15"/>
      <c r="T568" s="15"/>
    </row>
    <row r="569" spans="1:20" x14ac:dyDescent="0.2">
      <c r="A569" s="3" t="s">
        <v>1542</v>
      </c>
      <c r="B569" t="s">
        <v>2642</v>
      </c>
      <c r="C569" t="s">
        <v>2411</v>
      </c>
      <c r="D569" t="s">
        <v>2642</v>
      </c>
      <c r="E569" t="str">
        <f>SUBSTITUTE(D569, "$", "  ")</f>
        <v xml:space="preserve">  49K-  97K </v>
      </c>
      <c r="F569" t="str">
        <f>SUBSTITUTE(E569, "K", " ")</f>
        <v xml:space="preserve">  49 -  97  </v>
      </c>
      <c r="G569" s="24">
        <v>49</v>
      </c>
      <c r="H569" s="19">
        <v>97</v>
      </c>
      <c r="J569">
        <f>(G569+H569)/2</f>
        <v>73</v>
      </c>
      <c r="K569" s="15"/>
      <c r="L569" s="15"/>
      <c r="M569" s="15"/>
      <c r="N569" s="15"/>
      <c r="O569" s="15"/>
      <c r="P569" s="15"/>
      <c r="Q569" s="15"/>
      <c r="R569" s="15"/>
      <c r="S569" s="15"/>
      <c r="T569" s="15"/>
    </row>
    <row r="570" spans="1:20" x14ac:dyDescent="0.2">
      <c r="A570" s="3" t="s">
        <v>1542</v>
      </c>
      <c r="B570" t="s">
        <v>2642</v>
      </c>
      <c r="C570" t="s">
        <v>2411</v>
      </c>
      <c r="D570" t="s">
        <v>2642</v>
      </c>
      <c r="E570" t="str">
        <f>SUBSTITUTE(D570, "$", "  ")</f>
        <v xml:space="preserve">  49K-  97K </v>
      </c>
      <c r="F570" t="str">
        <f>SUBSTITUTE(E570, "K", " ")</f>
        <v xml:space="preserve">  49 -  97  </v>
      </c>
      <c r="G570" s="24">
        <v>49</v>
      </c>
      <c r="H570" s="19">
        <v>97</v>
      </c>
      <c r="J570">
        <f>(G570+H570)/2</f>
        <v>73</v>
      </c>
      <c r="K570" s="15"/>
      <c r="L570" s="15"/>
      <c r="M570" s="15"/>
      <c r="N570" s="15"/>
      <c r="O570" s="15"/>
      <c r="P570" s="15"/>
      <c r="Q570" s="15"/>
      <c r="R570" s="15"/>
      <c r="S570" s="15"/>
      <c r="T570" s="15"/>
    </row>
    <row r="571" spans="1:20" x14ac:dyDescent="0.2">
      <c r="A571" s="3" t="s">
        <v>1542</v>
      </c>
      <c r="B571" t="s">
        <v>2642</v>
      </c>
      <c r="C571" t="s">
        <v>2411</v>
      </c>
      <c r="D571" t="s">
        <v>2642</v>
      </c>
      <c r="E571" t="str">
        <f>SUBSTITUTE(D571, "$", "  ")</f>
        <v xml:space="preserve">  49K-  97K </v>
      </c>
      <c r="F571" t="str">
        <f>SUBSTITUTE(E571, "K", " ")</f>
        <v xml:space="preserve">  49 -  97  </v>
      </c>
      <c r="G571" s="24">
        <v>49</v>
      </c>
      <c r="H571" s="19">
        <v>97</v>
      </c>
      <c r="J571">
        <f>(G571+H571)/2</f>
        <v>73</v>
      </c>
      <c r="K571" s="15"/>
      <c r="L571" s="15"/>
      <c r="M571" s="15"/>
      <c r="N571" s="15"/>
      <c r="O571" s="15"/>
      <c r="P571" s="15"/>
      <c r="Q571" s="15"/>
      <c r="R571" s="15"/>
      <c r="S571" s="15"/>
      <c r="T571" s="15"/>
    </row>
    <row r="572" spans="1:20" x14ac:dyDescent="0.2">
      <c r="A572" s="3" t="s">
        <v>1542</v>
      </c>
      <c r="B572" t="s">
        <v>2642</v>
      </c>
      <c r="C572" t="s">
        <v>2411</v>
      </c>
      <c r="D572" t="s">
        <v>2642</v>
      </c>
      <c r="E572" t="str">
        <f>SUBSTITUTE(D572, "$", "  ")</f>
        <v xml:space="preserve">  49K-  97K </v>
      </c>
      <c r="F572" t="str">
        <f>SUBSTITUTE(E572, "K", " ")</f>
        <v xml:space="preserve">  49 -  97  </v>
      </c>
      <c r="G572" s="24">
        <v>49</v>
      </c>
      <c r="H572" s="19">
        <v>97</v>
      </c>
      <c r="J572">
        <f>(G572+H572)/2</f>
        <v>73</v>
      </c>
      <c r="K572" s="15"/>
      <c r="L572" s="15"/>
      <c r="M572" s="15"/>
      <c r="N572" s="15"/>
      <c r="O572" s="15"/>
      <c r="P572" s="15"/>
      <c r="Q572" s="15"/>
      <c r="R572" s="15"/>
      <c r="S572" s="15"/>
      <c r="T572" s="15"/>
    </row>
    <row r="573" spans="1:20" x14ac:dyDescent="0.2">
      <c r="A573" s="3" t="s">
        <v>1198</v>
      </c>
      <c r="B573" t="s">
        <v>2613</v>
      </c>
      <c r="C573" t="s">
        <v>2411</v>
      </c>
      <c r="D573" t="s">
        <v>2613</v>
      </c>
      <c r="E573" t="str">
        <f>SUBSTITUTE(D573, "$", "  ")</f>
        <v xml:space="preserve">  55K-  97K </v>
      </c>
      <c r="F573" t="str">
        <f>SUBSTITUTE(E573, "K", " ")</f>
        <v xml:space="preserve">  55 -  97  </v>
      </c>
      <c r="G573" s="24">
        <v>55</v>
      </c>
      <c r="H573" s="19">
        <v>97</v>
      </c>
      <c r="J573">
        <f>(G573+H573)/2</f>
        <v>76</v>
      </c>
      <c r="K573" s="15"/>
      <c r="L573" s="15"/>
      <c r="M573" s="15"/>
      <c r="N573" s="15"/>
      <c r="O573" s="15"/>
      <c r="P573" s="15"/>
      <c r="Q573" s="15"/>
      <c r="R573" s="15"/>
      <c r="S573" s="15"/>
      <c r="T573" s="15"/>
    </row>
    <row r="574" spans="1:20" x14ac:dyDescent="0.2">
      <c r="A574" s="3" t="s">
        <v>42</v>
      </c>
      <c r="B574" t="s">
        <v>2607</v>
      </c>
      <c r="C574" t="s">
        <v>2411</v>
      </c>
      <c r="D574" t="s">
        <v>2607</v>
      </c>
      <c r="E574" t="str">
        <f>SUBSTITUTE(D574, "$", "  ")</f>
        <v xml:space="preserve">  56K-  97K </v>
      </c>
      <c r="F574" t="str">
        <f>SUBSTITUTE(E574, "K", " ")</f>
        <v xml:space="preserve">  56 -  97  </v>
      </c>
      <c r="G574" s="24">
        <v>56</v>
      </c>
      <c r="H574" s="19">
        <v>97</v>
      </c>
      <c r="J574">
        <f>(G574+H574)/2</f>
        <v>76.5</v>
      </c>
      <c r="K574" s="15"/>
      <c r="L574" s="15"/>
      <c r="M574" s="15"/>
      <c r="N574" s="15"/>
      <c r="O574" s="15"/>
      <c r="P574" s="15"/>
      <c r="Q574" s="15"/>
      <c r="R574" s="15"/>
      <c r="S574" s="15"/>
      <c r="T574" s="15"/>
    </row>
    <row r="575" spans="1:20" x14ac:dyDescent="0.2">
      <c r="A575" s="3" t="s">
        <v>42</v>
      </c>
      <c r="B575" t="s">
        <v>2607</v>
      </c>
      <c r="C575" t="s">
        <v>2411</v>
      </c>
      <c r="D575" t="s">
        <v>2607</v>
      </c>
      <c r="E575" t="str">
        <f>SUBSTITUTE(D575, "$", "  ")</f>
        <v xml:space="preserve">  56K-  97K </v>
      </c>
      <c r="F575" t="str">
        <f>SUBSTITUTE(E575, "K", " ")</f>
        <v xml:space="preserve">  56 -  97  </v>
      </c>
      <c r="G575" s="24">
        <v>56</v>
      </c>
      <c r="H575" s="19">
        <v>97</v>
      </c>
      <c r="J575">
        <f>(G575+H575)/2</f>
        <v>76.5</v>
      </c>
      <c r="K575" s="15"/>
      <c r="L575" s="15"/>
      <c r="M575" s="15"/>
      <c r="N575" s="15"/>
      <c r="O575" s="15"/>
      <c r="P575" s="15"/>
      <c r="Q575" s="15"/>
      <c r="R575" s="15"/>
      <c r="S575" s="15"/>
      <c r="T575" s="15"/>
    </row>
    <row r="576" spans="1:20" x14ac:dyDescent="0.2">
      <c r="A576" s="3" t="s">
        <v>42</v>
      </c>
      <c r="B576" t="s">
        <v>2607</v>
      </c>
      <c r="C576" t="s">
        <v>2411</v>
      </c>
      <c r="D576" t="s">
        <v>2607</v>
      </c>
      <c r="E576" t="str">
        <f>SUBSTITUTE(D576, "$", "  ")</f>
        <v xml:space="preserve">  56K-  97K </v>
      </c>
      <c r="F576" t="str">
        <f>SUBSTITUTE(E576, "K", " ")</f>
        <v xml:space="preserve">  56 -  97  </v>
      </c>
      <c r="G576" s="24">
        <v>56</v>
      </c>
      <c r="H576" s="19">
        <v>97</v>
      </c>
      <c r="J576">
        <f>(G576+H576)/2</f>
        <v>76.5</v>
      </c>
      <c r="K576" s="15"/>
      <c r="L576" s="15"/>
      <c r="M576" s="15"/>
      <c r="N576" s="15"/>
      <c r="O576" s="15"/>
      <c r="P576" s="15"/>
      <c r="Q576" s="15"/>
      <c r="R576" s="15"/>
      <c r="S576" s="15"/>
      <c r="T576" s="15"/>
    </row>
    <row r="577" spans="1:20" x14ac:dyDescent="0.2">
      <c r="A577" s="3" t="s">
        <v>42</v>
      </c>
      <c r="B577" t="s">
        <v>2607</v>
      </c>
      <c r="C577" t="s">
        <v>2411</v>
      </c>
      <c r="D577" t="s">
        <v>2607</v>
      </c>
      <c r="E577" t="str">
        <f>SUBSTITUTE(D577, "$", "  ")</f>
        <v xml:space="preserve">  56K-  97K </v>
      </c>
      <c r="F577" t="str">
        <f>SUBSTITUTE(E577, "K", " ")</f>
        <v xml:space="preserve">  56 -  97  </v>
      </c>
      <c r="G577" s="24">
        <v>56</v>
      </c>
      <c r="H577" s="19">
        <v>97</v>
      </c>
      <c r="J577">
        <f>(G577+H577)/2</f>
        <v>76.5</v>
      </c>
      <c r="K577" s="15"/>
      <c r="L577" s="15"/>
      <c r="M577" s="15"/>
      <c r="N577" s="15"/>
      <c r="O577" s="15"/>
      <c r="P577" s="15"/>
      <c r="Q577" s="15"/>
      <c r="R577" s="15"/>
      <c r="S577" s="15"/>
      <c r="T577" s="15"/>
    </row>
    <row r="578" spans="1:20" x14ac:dyDescent="0.2">
      <c r="A578" s="3" t="s">
        <v>1584</v>
      </c>
      <c r="B578" t="s">
        <v>2657</v>
      </c>
      <c r="C578" t="s">
        <v>2411</v>
      </c>
      <c r="D578" t="s">
        <v>2657</v>
      </c>
      <c r="E578" t="str">
        <f>SUBSTITUTE(D578, "$", "  ")</f>
        <v xml:space="preserve">  44K-  96K </v>
      </c>
      <c r="F578" t="str">
        <f>SUBSTITUTE(E578, "K", " ")</f>
        <v xml:space="preserve">  44 -  96  </v>
      </c>
      <c r="G578" s="24">
        <v>44</v>
      </c>
      <c r="H578" s="19">
        <v>96</v>
      </c>
      <c r="J578">
        <f>(G578+H578)/2</f>
        <v>70</v>
      </c>
      <c r="K578" s="15"/>
      <c r="L578" s="15"/>
      <c r="M578" s="15"/>
      <c r="N578" s="15"/>
      <c r="O578" s="15"/>
      <c r="P578" s="15"/>
      <c r="Q578" s="15"/>
      <c r="R578" s="15"/>
      <c r="S578" s="15"/>
      <c r="T578" s="15"/>
    </row>
    <row r="579" spans="1:20" x14ac:dyDescent="0.2">
      <c r="A579" s="3" t="s">
        <v>1584</v>
      </c>
      <c r="B579" t="s">
        <v>2657</v>
      </c>
      <c r="C579" t="s">
        <v>2411</v>
      </c>
      <c r="D579" t="s">
        <v>2657</v>
      </c>
      <c r="E579" t="str">
        <f>SUBSTITUTE(D579, "$", "  ")</f>
        <v xml:space="preserve">  44K-  96K </v>
      </c>
      <c r="F579" t="str">
        <f>SUBSTITUTE(E579, "K", " ")</f>
        <v xml:space="preserve">  44 -  96  </v>
      </c>
      <c r="G579" s="24">
        <v>44</v>
      </c>
      <c r="H579" s="19">
        <v>96</v>
      </c>
      <c r="J579">
        <f>(G579+H579)/2</f>
        <v>70</v>
      </c>
      <c r="K579" s="15"/>
      <c r="L579" s="15"/>
      <c r="M579" s="15"/>
      <c r="N579" s="15"/>
      <c r="O579" s="15"/>
      <c r="P579" s="15"/>
      <c r="Q579" s="15"/>
      <c r="R579" s="15"/>
      <c r="S579" s="15"/>
      <c r="T579" s="15"/>
    </row>
    <row r="580" spans="1:20" x14ac:dyDescent="0.2">
      <c r="A580" s="3" t="s">
        <v>1584</v>
      </c>
      <c r="B580" t="s">
        <v>2657</v>
      </c>
      <c r="C580" t="s">
        <v>2411</v>
      </c>
      <c r="D580" t="s">
        <v>2657</v>
      </c>
      <c r="E580" t="str">
        <f>SUBSTITUTE(D580, "$", "  ")</f>
        <v xml:space="preserve">  44K-  96K </v>
      </c>
      <c r="F580" t="str">
        <f>SUBSTITUTE(E580, "K", " ")</f>
        <v xml:space="preserve">  44 -  96  </v>
      </c>
      <c r="G580" s="24">
        <v>44</v>
      </c>
      <c r="H580" s="19">
        <v>96</v>
      </c>
      <c r="J580">
        <f>(G580+H580)/2</f>
        <v>70</v>
      </c>
      <c r="K580" s="15"/>
      <c r="L580" s="15"/>
      <c r="M580" s="15"/>
      <c r="N580" s="15"/>
      <c r="O580" s="15"/>
      <c r="P580" s="15"/>
      <c r="Q580" s="15"/>
      <c r="R580" s="15"/>
      <c r="S580" s="15"/>
      <c r="T580" s="15"/>
    </row>
    <row r="581" spans="1:20" x14ac:dyDescent="0.2">
      <c r="A581" s="3" t="s">
        <v>1822</v>
      </c>
      <c r="B581" t="s">
        <v>2623</v>
      </c>
      <c r="C581" t="s">
        <v>2411</v>
      </c>
      <c r="D581" t="s">
        <v>2623</v>
      </c>
      <c r="E581" t="str">
        <f>SUBSTITUTE(D581, "$", "  ")</f>
        <v xml:space="preserve">  53K-  96K </v>
      </c>
      <c r="F581" t="str">
        <f>SUBSTITUTE(E581, "K", " ")</f>
        <v xml:space="preserve">  53 -  96  </v>
      </c>
      <c r="G581" s="24">
        <v>53</v>
      </c>
      <c r="H581" s="19">
        <v>96</v>
      </c>
      <c r="J581">
        <f>(G581+H581)/2</f>
        <v>74.5</v>
      </c>
      <c r="K581" s="15"/>
      <c r="L581" s="15"/>
      <c r="M581" s="15"/>
      <c r="N581" s="15"/>
      <c r="O581" s="15"/>
      <c r="P581" s="15"/>
      <c r="Q581" s="15"/>
      <c r="R581" s="15"/>
      <c r="S581" s="15"/>
      <c r="T581" s="15"/>
    </row>
    <row r="582" spans="1:20" x14ac:dyDescent="0.2">
      <c r="A582" s="3" t="s">
        <v>1822</v>
      </c>
      <c r="B582" t="s">
        <v>2623</v>
      </c>
      <c r="C582" t="s">
        <v>2411</v>
      </c>
      <c r="D582" t="s">
        <v>2623</v>
      </c>
      <c r="E582" t="str">
        <f>SUBSTITUTE(D582, "$", "  ")</f>
        <v xml:space="preserve">  53K-  96K </v>
      </c>
      <c r="F582" t="str">
        <f>SUBSTITUTE(E582, "K", " ")</f>
        <v xml:space="preserve">  53 -  96  </v>
      </c>
      <c r="G582" s="24">
        <v>53</v>
      </c>
      <c r="H582" s="19">
        <v>96</v>
      </c>
      <c r="J582">
        <f>(G582+H582)/2</f>
        <v>74.5</v>
      </c>
      <c r="K582" s="15"/>
      <c r="L582" s="15"/>
      <c r="M582" s="15"/>
      <c r="N582" s="15"/>
      <c r="O582" s="15"/>
      <c r="P582" s="15"/>
      <c r="Q582" s="15"/>
      <c r="R582" s="15"/>
      <c r="S582" s="15"/>
      <c r="T582" s="15"/>
    </row>
    <row r="583" spans="1:20" x14ac:dyDescent="0.2">
      <c r="A583" s="3" t="s">
        <v>1825</v>
      </c>
      <c r="B583" t="s">
        <v>2550</v>
      </c>
      <c r="C583" t="s">
        <v>2411</v>
      </c>
      <c r="D583" t="s">
        <v>2550</v>
      </c>
      <c r="E583" t="str">
        <f>SUBSTITUTE(D583, "$", "  ")</f>
        <v xml:space="preserve">  65K-  96K </v>
      </c>
      <c r="F583" t="str">
        <f>SUBSTITUTE(E583, "K", " ")</f>
        <v xml:space="preserve">  65 -  96  </v>
      </c>
      <c r="G583" s="24">
        <v>65</v>
      </c>
      <c r="H583" s="19">
        <v>96</v>
      </c>
      <c r="J583">
        <f>(G583+H583)/2</f>
        <v>80.5</v>
      </c>
      <c r="K583" s="15"/>
      <c r="L583" s="15"/>
      <c r="M583" s="15"/>
      <c r="N583" s="15"/>
      <c r="O583" s="15"/>
      <c r="P583" s="15"/>
      <c r="Q583" s="15"/>
      <c r="R583" s="15"/>
      <c r="S583" s="15"/>
      <c r="T583" s="15"/>
    </row>
    <row r="584" spans="1:20" x14ac:dyDescent="0.2">
      <c r="A584" s="3" t="s">
        <v>1825</v>
      </c>
      <c r="B584" t="s">
        <v>2550</v>
      </c>
      <c r="C584" t="s">
        <v>2411</v>
      </c>
      <c r="D584" t="s">
        <v>2550</v>
      </c>
      <c r="E584" t="str">
        <f>SUBSTITUTE(D584, "$", "  ")</f>
        <v xml:space="preserve">  65K-  96K </v>
      </c>
      <c r="F584" t="str">
        <f>SUBSTITUTE(E584, "K", " ")</f>
        <v xml:space="preserve">  65 -  96  </v>
      </c>
      <c r="G584" s="24">
        <v>65</v>
      </c>
      <c r="H584" s="19">
        <v>96</v>
      </c>
      <c r="J584">
        <f>(G584+H584)/2</f>
        <v>80.5</v>
      </c>
      <c r="K584" s="15"/>
      <c r="L584" s="15"/>
      <c r="M584" s="15"/>
      <c r="N584" s="15"/>
      <c r="O584" s="15"/>
      <c r="P584" s="15"/>
      <c r="Q584" s="15"/>
      <c r="R584" s="15"/>
      <c r="S584" s="15"/>
      <c r="T584" s="15"/>
    </row>
    <row r="585" spans="1:20" x14ac:dyDescent="0.2">
      <c r="A585" s="3" t="s">
        <v>330</v>
      </c>
      <c r="B585" t="s">
        <v>2675</v>
      </c>
      <c r="C585" t="s">
        <v>2411</v>
      </c>
      <c r="D585" t="s">
        <v>2675</v>
      </c>
      <c r="E585" t="str">
        <f>SUBSTITUTE(D585, "$", "  ")</f>
        <v xml:space="preserve">  41K-  95K </v>
      </c>
      <c r="F585" t="str">
        <f>SUBSTITUTE(E585, "K", " ")</f>
        <v xml:space="preserve">  41 -  95  </v>
      </c>
      <c r="G585" s="24">
        <v>41</v>
      </c>
      <c r="H585" s="19">
        <v>95</v>
      </c>
      <c r="J585">
        <f>(G585+H585)/2</f>
        <v>68</v>
      </c>
      <c r="K585" s="15"/>
      <c r="L585" s="15"/>
      <c r="M585" s="15"/>
      <c r="N585" s="15"/>
      <c r="O585" s="15"/>
      <c r="P585" s="15"/>
      <c r="Q585" s="15"/>
      <c r="R585" s="15"/>
      <c r="S585" s="15"/>
      <c r="T585" s="15"/>
    </row>
    <row r="586" spans="1:20" x14ac:dyDescent="0.2">
      <c r="A586" s="3" t="s">
        <v>904</v>
      </c>
      <c r="B586" t="s">
        <v>2646</v>
      </c>
      <c r="C586" t="s">
        <v>2411</v>
      </c>
      <c r="D586" t="s">
        <v>2646</v>
      </c>
      <c r="E586" t="str">
        <f>SUBSTITUTE(D586, "$", "  ")</f>
        <v xml:space="preserve">  48K-  95K </v>
      </c>
      <c r="F586" t="str">
        <f>SUBSTITUTE(E586, "K", " ")</f>
        <v xml:space="preserve">  48 -  95  </v>
      </c>
      <c r="G586" s="24">
        <v>48</v>
      </c>
      <c r="H586" s="19">
        <v>95</v>
      </c>
      <c r="J586">
        <f>(G586+H586)/2</f>
        <v>71.5</v>
      </c>
      <c r="K586" s="15"/>
      <c r="L586" s="15"/>
      <c r="M586" s="15"/>
      <c r="N586" s="15"/>
      <c r="O586" s="15"/>
      <c r="P586" s="15"/>
      <c r="Q586" s="15"/>
      <c r="R586" s="15"/>
      <c r="S586" s="15"/>
      <c r="T586" s="15"/>
    </row>
    <row r="587" spans="1:20" x14ac:dyDescent="0.2">
      <c r="A587" s="3" t="s">
        <v>904</v>
      </c>
      <c r="B587" t="s">
        <v>2646</v>
      </c>
      <c r="C587" t="s">
        <v>2411</v>
      </c>
      <c r="D587" t="s">
        <v>2646</v>
      </c>
      <c r="E587" t="str">
        <f>SUBSTITUTE(D587, "$", "  ")</f>
        <v xml:space="preserve">  48K-  95K </v>
      </c>
      <c r="F587" t="str">
        <f>SUBSTITUTE(E587, "K", " ")</f>
        <v xml:space="preserve">  48 -  95  </v>
      </c>
      <c r="G587" s="24">
        <v>48</v>
      </c>
      <c r="H587" s="19">
        <v>95</v>
      </c>
      <c r="J587">
        <f>(G587+H587)/2</f>
        <v>71.5</v>
      </c>
      <c r="K587" s="15"/>
      <c r="L587" s="15"/>
      <c r="M587" s="15"/>
      <c r="N587" s="15"/>
      <c r="O587" s="15"/>
      <c r="P587" s="15"/>
      <c r="Q587" s="15"/>
      <c r="R587" s="15"/>
      <c r="S587" s="15"/>
      <c r="T587" s="15"/>
    </row>
    <row r="588" spans="1:20" x14ac:dyDescent="0.2">
      <c r="A588" s="3" t="s">
        <v>345</v>
      </c>
      <c r="B588" t="s">
        <v>2608</v>
      </c>
      <c r="C588" t="s">
        <v>2411</v>
      </c>
      <c r="D588" t="s">
        <v>2608</v>
      </c>
      <c r="E588" t="str">
        <f>SUBSTITUTE(D588, "$", "  ")</f>
        <v xml:space="preserve">  56K-  95K </v>
      </c>
      <c r="F588" t="str">
        <f>SUBSTITUTE(E588, "K", " ")</f>
        <v xml:space="preserve">  56 -  95  </v>
      </c>
      <c r="G588" s="24">
        <v>56</v>
      </c>
      <c r="H588" s="19">
        <v>95</v>
      </c>
      <c r="J588">
        <f>(G588+H588)/2</f>
        <v>75.5</v>
      </c>
      <c r="K588" s="15"/>
      <c r="L588" s="15"/>
      <c r="M588" s="15"/>
      <c r="N588" s="15"/>
      <c r="O588" s="15"/>
      <c r="P588" s="15"/>
      <c r="Q588" s="15"/>
      <c r="R588" s="15"/>
      <c r="S588" s="15"/>
      <c r="T588" s="15"/>
    </row>
    <row r="589" spans="1:20" x14ac:dyDescent="0.2">
      <c r="A589" s="3" t="s">
        <v>345</v>
      </c>
      <c r="B589" t="s">
        <v>2608</v>
      </c>
      <c r="C589" t="s">
        <v>2411</v>
      </c>
      <c r="D589" t="s">
        <v>2608</v>
      </c>
      <c r="E589" t="str">
        <f>SUBSTITUTE(D589, "$", "  ")</f>
        <v xml:space="preserve">  56K-  95K </v>
      </c>
      <c r="F589" t="str">
        <f>SUBSTITUTE(E589, "K", " ")</f>
        <v xml:space="preserve">  56 -  95  </v>
      </c>
      <c r="G589" s="24">
        <v>56</v>
      </c>
      <c r="H589" s="19">
        <v>95</v>
      </c>
      <c r="J589">
        <f>(G589+H589)/2</f>
        <v>75.5</v>
      </c>
      <c r="K589" s="15"/>
      <c r="L589" s="15"/>
      <c r="M589" s="15"/>
      <c r="N589" s="15"/>
      <c r="O589" s="15"/>
      <c r="P589" s="15"/>
      <c r="Q589" s="15"/>
      <c r="R589" s="15"/>
      <c r="S589" s="15"/>
      <c r="T589" s="15"/>
    </row>
    <row r="590" spans="1:20" x14ac:dyDescent="0.2">
      <c r="A590" s="3" t="s">
        <v>345</v>
      </c>
      <c r="B590" t="s">
        <v>2608</v>
      </c>
      <c r="C590" t="s">
        <v>2411</v>
      </c>
      <c r="D590" t="s">
        <v>2608</v>
      </c>
      <c r="E590" t="str">
        <f>SUBSTITUTE(D590, "$", "  ")</f>
        <v xml:space="preserve">  56K-  95K </v>
      </c>
      <c r="F590" t="str">
        <f>SUBSTITUTE(E590, "K", " ")</f>
        <v xml:space="preserve">  56 -  95  </v>
      </c>
      <c r="G590" s="24">
        <v>56</v>
      </c>
      <c r="H590" s="19">
        <v>95</v>
      </c>
      <c r="J590">
        <f>(G590+H590)/2</f>
        <v>75.5</v>
      </c>
      <c r="K590" s="15"/>
      <c r="L590" s="15"/>
      <c r="M590" s="15"/>
      <c r="N590" s="15"/>
      <c r="O590" s="15"/>
      <c r="P590" s="15"/>
      <c r="Q590" s="15"/>
      <c r="R590" s="15"/>
      <c r="S590" s="15"/>
      <c r="T590" s="15"/>
    </row>
    <row r="591" spans="1:20" x14ac:dyDescent="0.2">
      <c r="A591" s="3" t="s">
        <v>345</v>
      </c>
      <c r="B591" t="s">
        <v>2608</v>
      </c>
      <c r="C591" t="s">
        <v>2411</v>
      </c>
      <c r="D591" t="s">
        <v>2608</v>
      </c>
      <c r="E591" t="str">
        <f>SUBSTITUTE(D591, "$", "  ")</f>
        <v xml:space="preserve">  56K-  95K </v>
      </c>
      <c r="F591" t="str">
        <f>SUBSTITUTE(E591, "K", " ")</f>
        <v xml:space="preserve">  56 -  95  </v>
      </c>
      <c r="G591" s="24">
        <v>56</v>
      </c>
      <c r="H591" s="19">
        <v>95</v>
      </c>
      <c r="J591">
        <f>(G591+H591)/2</f>
        <v>75.5</v>
      </c>
      <c r="K591" s="15"/>
      <c r="L591" s="15"/>
      <c r="M591" s="15"/>
      <c r="N591" s="15"/>
      <c r="O591" s="15"/>
      <c r="P591" s="15"/>
      <c r="Q591" s="15"/>
      <c r="R591" s="15"/>
      <c r="S591" s="15"/>
      <c r="T591" s="15"/>
    </row>
    <row r="592" spans="1:20" x14ac:dyDescent="0.2">
      <c r="A592" s="3" t="s">
        <v>994</v>
      </c>
      <c r="B592" t="s">
        <v>2647</v>
      </c>
      <c r="C592" t="s">
        <v>2411</v>
      </c>
      <c r="D592" t="s">
        <v>2647</v>
      </c>
      <c r="E592" t="str">
        <f>SUBSTITUTE(D592, "$", "  ")</f>
        <v xml:space="preserve">  48K-  93K </v>
      </c>
      <c r="F592" t="str">
        <f>SUBSTITUTE(E592, "K", " ")</f>
        <v xml:space="preserve">  48 -  93  </v>
      </c>
      <c r="G592" s="24">
        <v>48</v>
      </c>
      <c r="H592" s="19">
        <v>93</v>
      </c>
      <c r="J592">
        <f>(G592+H592)/2</f>
        <v>70.5</v>
      </c>
      <c r="K592" s="15"/>
      <c r="L592" s="15"/>
      <c r="M592" s="15"/>
      <c r="N592" s="15"/>
      <c r="O592" s="15"/>
      <c r="P592" s="15"/>
      <c r="Q592" s="15"/>
      <c r="R592" s="15"/>
      <c r="S592" s="15"/>
      <c r="T592" s="15"/>
    </row>
    <row r="593" spans="1:20" x14ac:dyDescent="0.2">
      <c r="A593" s="3" t="s">
        <v>994</v>
      </c>
      <c r="B593" t="s">
        <v>2647</v>
      </c>
      <c r="C593" t="s">
        <v>2411</v>
      </c>
      <c r="D593" t="s">
        <v>2647</v>
      </c>
      <c r="E593" t="str">
        <f>SUBSTITUTE(D593, "$", "  ")</f>
        <v xml:space="preserve">  48K-  93K </v>
      </c>
      <c r="F593" t="str">
        <f>SUBSTITUTE(E593, "K", " ")</f>
        <v xml:space="preserve">  48 -  93  </v>
      </c>
      <c r="G593" s="24">
        <v>48</v>
      </c>
      <c r="H593" s="19">
        <v>93</v>
      </c>
      <c r="J593">
        <f>(G593+H593)/2</f>
        <v>70.5</v>
      </c>
      <c r="K593" s="15"/>
      <c r="L593" s="15"/>
      <c r="M593" s="15"/>
      <c r="N593" s="15"/>
      <c r="O593" s="15"/>
      <c r="P593" s="15"/>
      <c r="Q593" s="15"/>
      <c r="R593" s="15"/>
      <c r="S593" s="15"/>
      <c r="T593" s="15"/>
    </row>
    <row r="594" spans="1:20" x14ac:dyDescent="0.2">
      <c r="A594" s="3" t="s">
        <v>528</v>
      </c>
      <c r="B594" t="s">
        <v>2628</v>
      </c>
      <c r="C594" t="s">
        <v>2411</v>
      </c>
      <c r="D594" t="s">
        <v>2628</v>
      </c>
      <c r="E594" t="str">
        <f>SUBSTITUTE(D594, "$", "  ")</f>
        <v xml:space="preserve">  52K-  93K </v>
      </c>
      <c r="F594" t="str">
        <f>SUBSTITUTE(E594, "K", " ")</f>
        <v xml:space="preserve">  52 -  93  </v>
      </c>
      <c r="G594" s="24">
        <v>52</v>
      </c>
      <c r="H594" s="19">
        <v>93</v>
      </c>
      <c r="J594">
        <f>(G594+H594)/2</f>
        <v>72.5</v>
      </c>
      <c r="K594" s="15"/>
      <c r="L594" s="15"/>
      <c r="M594" s="15"/>
      <c r="N594" s="15"/>
      <c r="O594" s="15"/>
      <c r="P594" s="15"/>
      <c r="Q594" s="15"/>
      <c r="R594" s="15"/>
      <c r="S594" s="15"/>
      <c r="T594" s="15"/>
    </row>
    <row r="595" spans="1:20" x14ac:dyDescent="0.2">
      <c r="A595" s="3" t="s">
        <v>528</v>
      </c>
      <c r="B595" t="s">
        <v>2628</v>
      </c>
      <c r="C595" t="s">
        <v>2411</v>
      </c>
      <c r="D595" t="s">
        <v>2628</v>
      </c>
      <c r="E595" t="str">
        <f>SUBSTITUTE(D595, "$", "  ")</f>
        <v xml:space="preserve">  52K-  93K </v>
      </c>
      <c r="F595" t="str">
        <f>SUBSTITUTE(E595, "K", " ")</f>
        <v xml:space="preserve">  52 -  93  </v>
      </c>
      <c r="G595" s="24">
        <v>52</v>
      </c>
      <c r="H595" s="19">
        <v>93</v>
      </c>
      <c r="J595">
        <f>(G595+H595)/2</f>
        <v>72.5</v>
      </c>
      <c r="K595" s="15"/>
      <c r="L595" s="15"/>
      <c r="M595" s="15"/>
      <c r="N595" s="15"/>
      <c r="O595" s="15"/>
      <c r="P595" s="15"/>
      <c r="Q595" s="15"/>
      <c r="R595" s="15"/>
      <c r="S595" s="15"/>
      <c r="T595" s="15"/>
    </row>
    <row r="596" spans="1:20" x14ac:dyDescent="0.2">
      <c r="A596" s="3" t="s">
        <v>528</v>
      </c>
      <c r="B596" t="s">
        <v>2628</v>
      </c>
      <c r="C596" t="s">
        <v>2411</v>
      </c>
      <c r="D596" t="s">
        <v>2628</v>
      </c>
      <c r="E596" t="str">
        <f>SUBSTITUTE(D596, "$", "  ")</f>
        <v xml:space="preserve">  52K-  93K </v>
      </c>
      <c r="F596" t="str">
        <f>SUBSTITUTE(E596, "K", " ")</f>
        <v xml:space="preserve">  52 -  93  </v>
      </c>
      <c r="G596" s="24">
        <v>52</v>
      </c>
      <c r="H596" s="19">
        <v>93</v>
      </c>
      <c r="J596">
        <f>(G596+H596)/2</f>
        <v>72.5</v>
      </c>
      <c r="K596" s="15"/>
      <c r="L596" s="15"/>
      <c r="M596" s="15"/>
      <c r="N596" s="15"/>
      <c r="O596" s="15"/>
      <c r="P596" s="15"/>
      <c r="Q596" s="15"/>
      <c r="R596" s="15"/>
      <c r="S596" s="15"/>
      <c r="T596" s="15"/>
    </row>
    <row r="597" spans="1:20" x14ac:dyDescent="0.2">
      <c r="A597" s="3" t="s">
        <v>69</v>
      </c>
      <c r="B597" t="s">
        <v>2617</v>
      </c>
      <c r="C597" t="s">
        <v>2411</v>
      </c>
      <c r="D597" t="s">
        <v>2617</v>
      </c>
      <c r="E597" t="str">
        <f>SUBSTITUTE(D597, "$", "  ")</f>
        <v xml:space="preserve">  54K-  93K </v>
      </c>
      <c r="F597" t="str">
        <f>SUBSTITUTE(E597, "K", " ")</f>
        <v xml:space="preserve">  54 -  93  </v>
      </c>
      <c r="G597" s="24">
        <v>54</v>
      </c>
      <c r="H597" s="19">
        <v>93</v>
      </c>
      <c r="J597">
        <f>(G597+H597)/2</f>
        <v>73.5</v>
      </c>
      <c r="K597" s="15"/>
      <c r="L597" s="15"/>
      <c r="M597" s="15"/>
      <c r="N597" s="15"/>
      <c r="O597" s="15"/>
      <c r="P597" s="15"/>
      <c r="Q597" s="15"/>
      <c r="R597" s="15"/>
      <c r="S597" s="15"/>
      <c r="T597" s="15"/>
    </row>
    <row r="598" spans="1:20" x14ac:dyDescent="0.2">
      <c r="A598" s="3" t="s">
        <v>69</v>
      </c>
      <c r="B598" t="s">
        <v>2617</v>
      </c>
      <c r="C598" t="s">
        <v>2411</v>
      </c>
      <c r="D598" t="s">
        <v>2617</v>
      </c>
      <c r="E598" t="str">
        <f>SUBSTITUTE(D598, "$", "  ")</f>
        <v xml:space="preserve">  54K-  93K </v>
      </c>
      <c r="F598" t="str">
        <f>SUBSTITUTE(E598, "K", " ")</f>
        <v xml:space="preserve">  54 -  93  </v>
      </c>
      <c r="G598" s="24">
        <v>54</v>
      </c>
      <c r="H598" s="19">
        <v>93</v>
      </c>
      <c r="J598">
        <f>(G598+H598)/2</f>
        <v>73.5</v>
      </c>
      <c r="K598" s="15"/>
      <c r="L598" s="15"/>
      <c r="M598" s="15"/>
      <c r="N598" s="15"/>
      <c r="O598" s="15"/>
      <c r="P598" s="15"/>
      <c r="Q598" s="15"/>
      <c r="R598" s="15"/>
      <c r="S598" s="15"/>
      <c r="T598" s="15"/>
    </row>
    <row r="599" spans="1:20" x14ac:dyDescent="0.2">
      <c r="A599" s="3" t="s">
        <v>1466</v>
      </c>
      <c r="B599" t="s">
        <v>2700</v>
      </c>
      <c r="C599" t="s">
        <v>2411</v>
      </c>
      <c r="D599" t="s">
        <v>2700</v>
      </c>
      <c r="E599" t="str">
        <f>SUBSTITUTE(D599, "$", "  ")</f>
        <v xml:space="preserve">  34K-  92K </v>
      </c>
      <c r="F599" t="str">
        <f>SUBSTITUTE(E599, "K", " ")</f>
        <v xml:space="preserve">  34 -  92  </v>
      </c>
      <c r="G599" s="24">
        <v>34</v>
      </c>
      <c r="H599" s="19">
        <v>92</v>
      </c>
      <c r="J599">
        <f>(G599+H599)/2</f>
        <v>63</v>
      </c>
      <c r="K599" s="15"/>
      <c r="L599" s="15"/>
      <c r="M599" s="15"/>
      <c r="N599" s="15"/>
      <c r="O599" s="15"/>
      <c r="P599" s="15"/>
      <c r="Q599" s="15"/>
      <c r="R599" s="15"/>
      <c r="S599" s="15"/>
      <c r="T599" s="15"/>
    </row>
    <row r="600" spans="1:20" x14ac:dyDescent="0.2">
      <c r="A600" s="3" t="s">
        <v>1466</v>
      </c>
      <c r="B600" t="s">
        <v>2700</v>
      </c>
      <c r="C600" t="s">
        <v>2411</v>
      </c>
      <c r="D600" t="s">
        <v>2700</v>
      </c>
      <c r="E600" t="str">
        <f>SUBSTITUTE(D600, "$", "  ")</f>
        <v xml:space="preserve">  34K-  92K </v>
      </c>
      <c r="F600" t="str">
        <f>SUBSTITUTE(E600, "K", " ")</f>
        <v xml:space="preserve">  34 -  92  </v>
      </c>
      <c r="G600" s="24">
        <v>34</v>
      </c>
      <c r="H600" s="19">
        <v>92</v>
      </c>
      <c r="J600">
        <f>(G600+H600)/2</f>
        <v>63</v>
      </c>
      <c r="K600" s="15"/>
      <c r="L600" s="15"/>
      <c r="M600" s="15"/>
      <c r="N600" s="15"/>
      <c r="O600" s="15"/>
      <c r="P600" s="15"/>
      <c r="Q600" s="15"/>
      <c r="R600" s="15"/>
      <c r="S600" s="15"/>
      <c r="T600" s="15"/>
    </row>
    <row r="601" spans="1:20" x14ac:dyDescent="0.2">
      <c r="A601" s="3" t="s">
        <v>1448</v>
      </c>
      <c r="B601" t="s">
        <v>2638</v>
      </c>
      <c r="C601" t="s">
        <v>2411</v>
      </c>
      <c r="D601" t="s">
        <v>2638</v>
      </c>
      <c r="E601" t="str">
        <f>SUBSTITUTE(D601, "$", "  ")</f>
        <v xml:space="preserve">  50K-  92K </v>
      </c>
      <c r="F601" t="str">
        <f>SUBSTITUTE(E601, "K", " ")</f>
        <v xml:space="preserve">  50 -  92  </v>
      </c>
      <c r="G601" s="24">
        <v>50</v>
      </c>
      <c r="H601" s="19">
        <v>92</v>
      </c>
      <c r="J601">
        <f>(G601+H601)/2</f>
        <v>71</v>
      </c>
      <c r="K601" s="15"/>
      <c r="L601" s="15"/>
      <c r="M601" s="15"/>
      <c r="N601" s="15"/>
      <c r="O601" s="15"/>
      <c r="P601" s="15"/>
      <c r="Q601" s="15"/>
      <c r="R601" s="15"/>
      <c r="S601" s="15"/>
      <c r="T601" s="15"/>
    </row>
    <row r="602" spans="1:20" x14ac:dyDescent="0.2">
      <c r="A602" s="3" t="s">
        <v>1448</v>
      </c>
      <c r="B602" t="s">
        <v>2638</v>
      </c>
      <c r="C602" t="s">
        <v>2411</v>
      </c>
      <c r="D602" t="s">
        <v>2638</v>
      </c>
      <c r="E602" t="str">
        <f>SUBSTITUTE(D602, "$", "  ")</f>
        <v xml:space="preserve">  50K-  92K </v>
      </c>
      <c r="F602" t="str">
        <f>SUBSTITUTE(E602, "K", " ")</f>
        <v xml:space="preserve">  50 -  92  </v>
      </c>
      <c r="G602" s="24">
        <v>50</v>
      </c>
      <c r="H602" s="19">
        <v>92</v>
      </c>
      <c r="J602">
        <f>(G602+H602)/2</f>
        <v>71</v>
      </c>
      <c r="Q602" s="15"/>
    </row>
    <row r="603" spans="1:20" x14ac:dyDescent="0.2">
      <c r="A603" s="3" t="s">
        <v>1115</v>
      </c>
      <c r="B603" t="s">
        <v>2624</v>
      </c>
      <c r="C603" t="s">
        <v>2411</v>
      </c>
      <c r="D603" t="s">
        <v>2624</v>
      </c>
      <c r="E603" t="str">
        <f>SUBSTITUTE(D603, "$", "  ")</f>
        <v xml:space="preserve">  53K-  92K </v>
      </c>
      <c r="F603" t="str">
        <f>SUBSTITUTE(E603, "K", " ")</f>
        <v xml:space="preserve">  53 -  92  </v>
      </c>
      <c r="G603" s="24">
        <v>53</v>
      </c>
      <c r="H603" s="19">
        <v>92</v>
      </c>
      <c r="J603">
        <f>(G603+H603)/2</f>
        <v>72.5</v>
      </c>
      <c r="Q603" s="15"/>
    </row>
    <row r="604" spans="1:20" x14ac:dyDescent="0.2">
      <c r="A604" s="3" t="s">
        <v>1899</v>
      </c>
      <c r="B604" t="s">
        <v>2618</v>
      </c>
      <c r="C604" t="s">
        <v>2411</v>
      </c>
      <c r="D604" t="s">
        <v>2618</v>
      </c>
      <c r="E604" t="str">
        <f>SUBSTITUTE(D604, "$", "  ")</f>
        <v xml:space="preserve">  54K-  92K </v>
      </c>
      <c r="F604" t="str">
        <f>SUBSTITUTE(E604, "K", " ")</f>
        <v xml:space="preserve">  54 -  92  </v>
      </c>
      <c r="G604" s="24">
        <v>54</v>
      </c>
      <c r="H604" s="19">
        <v>92</v>
      </c>
      <c r="J604">
        <f>(G604+H604)/2</f>
        <v>73</v>
      </c>
      <c r="Q604" s="15"/>
    </row>
    <row r="605" spans="1:20" x14ac:dyDescent="0.2">
      <c r="A605" s="3" t="s">
        <v>1779</v>
      </c>
      <c r="B605" t="s">
        <v>2629</v>
      </c>
      <c r="C605" t="s">
        <v>2411</v>
      </c>
      <c r="D605" t="s">
        <v>2629</v>
      </c>
      <c r="E605" t="str">
        <f>SUBSTITUTE(D605, "$", "  ")</f>
        <v xml:space="preserve">  52K-  91K </v>
      </c>
      <c r="F605" t="str">
        <f>SUBSTITUTE(E605, "K", " ")</f>
        <v xml:space="preserve">  52 -  91  </v>
      </c>
      <c r="G605" s="24">
        <v>52</v>
      </c>
      <c r="H605" s="19">
        <v>91</v>
      </c>
      <c r="J605">
        <f>(G605+H605)/2</f>
        <v>71.5</v>
      </c>
      <c r="Q605"/>
    </row>
    <row r="606" spans="1:20" x14ac:dyDescent="0.2">
      <c r="A606" s="3" t="s">
        <v>1779</v>
      </c>
      <c r="B606" t="s">
        <v>2629</v>
      </c>
      <c r="C606" t="s">
        <v>2411</v>
      </c>
      <c r="D606" t="s">
        <v>2629</v>
      </c>
      <c r="E606" t="str">
        <f>SUBSTITUTE(D606, "$", "  ")</f>
        <v xml:space="preserve">  52K-  91K </v>
      </c>
      <c r="F606" t="str">
        <f>SUBSTITUTE(E606, "K", " ")</f>
        <v xml:space="preserve">  52 -  91  </v>
      </c>
      <c r="G606" s="24">
        <v>52</v>
      </c>
      <c r="H606" s="19">
        <v>91</v>
      </c>
      <c r="J606">
        <f>(G606+H606)/2</f>
        <v>71.5</v>
      </c>
      <c r="Q606"/>
    </row>
    <row r="607" spans="1:20" x14ac:dyDescent="0.2">
      <c r="A607" s="3" t="s">
        <v>15</v>
      </c>
      <c r="B607" t="s">
        <v>2625</v>
      </c>
      <c r="C607" t="s">
        <v>2411</v>
      </c>
      <c r="D607" t="s">
        <v>2625</v>
      </c>
      <c r="E607" t="str">
        <f>SUBSTITUTE(D607, "$", "  ")</f>
        <v xml:space="preserve">  53K-  91K </v>
      </c>
      <c r="F607" t="str">
        <f>SUBSTITUTE(E607, "K", " ")</f>
        <v xml:space="preserve">  53 -  91  </v>
      </c>
      <c r="G607" s="24">
        <v>53</v>
      </c>
      <c r="H607" s="19">
        <v>91</v>
      </c>
      <c r="J607">
        <f>(G607+H607)/2</f>
        <v>72</v>
      </c>
      <c r="Q607"/>
    </row>
    <row r="608" spans="1:20" x14ac:dyDescent="0.2">
      <c r="A608" s="3" t="s">
        <v>15</v>
      </c>
      <c r="B608" t="s">
        <v>2625</v>
      </c>
      <c r="C608" t="s">
        <v>2411</v>
      </c>
      <c r="D608" t="s">
        <v>2625</v>
      </c>
      <c r="E608" t="str">
        <f>SUBSTITUTE(D608, "$", "  ")</f>
        <v xml:space="preserve">  53K-  91K </v>
      </c>
      <c r="F608" t="str">
        <f>SUBSTITUTE(E608, "K", " ")</f>
        <v xml:space="preserve">  53 -  91  </v>
      </c>
      <c r="G608" s="24">
        <v>53</v>
      </c>
      <c r="H608" s="19">
        <v>91</v>
      </c>
      <c r="J608">
        <f>(G608+H608)/2</f>
        <v>72</v>
      </c>
      <c r="Q608"/>
    </row>
    <row r="609" spans="1:17" x14ac:dyDescent="0.2">
      <c r="A609" s="3" t="s">
        <v>1603</v>
      </c>
      <c r="B609" t="s">
        <v>2609</v>
      </c>
      <c r="C609" t="s">
        <v>2411</v>
      </c>
      <c r="D609" t="s">
        <v>2609</v>
      </c>
      <c r="E609" t="str">
        <f>SUBSTITUTE(D609, "$", "  ")</f>
        <v xml:space="preserve">  56K-  91K </v>
      </c>
      <c r="F609" t="str">
        <f>SUBSTITUTE(E609, "K", " ")</f>
        <v xml:space="preserve">  56 -  91  </v>
      </c>
      <c r="G609" s="24">
        <v>56</v>
      </c>
      <c r="H609" s="19">
        <v>91</v>
      </c>
      <c r="J609">
        <f>(G609+H609)/2</f>
        <v>73.5</v>
      </c>
      <c r="Q609" s="15"/>
    </row>
    <row r="610" spans="1:17" x14ac:dyDescent="0.2">
      <c r="A610" s="3" t="s">
        <v>1603</v>
      </c>
      <c r="B610" t="s">
        <v>2609</v>
      </c>
      <c r="C610" t="s">
        <v>2411</v>
      </c>
      <c r="D610" t="s">
        <v>2609</v>
      </c>
      <c r="E610" t="str">
        <f>SUBSTITUTE(D610, "$", "  ")</f>
        <v xml:space="preserve">  56K-  91K </v>
      </c>
      <c r="F610" t="str">
        <f>SUBSTITUTE(E610, "K", " ")</f>
        <v xml:space="preserve">  56 -  91  </v>
      </c>
      <c r="G610" s="24">
        <v>56</v>
      </c>
      <c r="H610" s="19">
        <v>91</v>
      </c>
      <c r="J610">
        <f>(G610+H610)/2</f>
        <v>73.5</v>
      </c>
      <c r="Q610"/>
    </row>
    <row r="611" spans="1:17" x14ac:dyDescent="0.2">
      <c r="A611" s="3" t="s">
        <v>1603</v>
      </c>
      <c r="B611" t="s">
        <v>2609</v>
      </c>
      <c r="C611" t="s">
        <v>2411</v>
      </c>
      <c r="D611" t="s">
        <v>2609</v>
      </c>
      <c r="E611" t="str">
        <f>SUBSTITUTE(D611, "$", "  ")</f>
        <v xml:space="preserve">  56K-  91K </v>
      </c>
      <c r="F611" t="str">
        <f>SUBSTITUTE(E611, "K", " ")</f>
        <v xml:space="preserve">  56 -  91  </v>
      </c>
      <c r="G611" s="24">
        <v>56</v>
      </c>
      <c r="H611" s="19">
        <v>91</v>
      </c>
      <c r="J611">
        <f>(G611+H611)/2</f>
        <v>73.5</v>
      </c>
      <c r="Q611"/>
    </row>
    <row r="612" spans="1:17" x14ac:dyDescent="0.2">
      <c r="A612" s="3" t="s">
        <v>1145</v>
      </c>
      <c r="B612" t="s">
        <v>2648</v>
      </c>
      <c r="C612" t="s">
        <v>2411</v>
      </c>
      <c r="D612" t="s">
        <v>2648</v>
      </c>
      <c r="E612" t="str">
        <f>SUBSTITUTE(D612, "$", "  ")</f>
        <v xml:space="preserve">  48K-  90K </v>
      </c>
      <c r="F612" t="str">
        <f>SUBSTITUTE(E612, "K", " ")</f>
        <v xml:space="preserve">  48 -  90  </v>
      </c>
      <c r="G612" s="24">
        <v>48</v>
      </c>
      <c r="H612" s="19">
        <v>90</v>
      </c>
      <c r="J612">
        <f>(G612+H612)/2</f>
        <v>69</v>
      </c>
      <c r="Q612"/>
    </row>
    <row r="613" spans="1:17" x14ac:dyDescent="0.2">
      <c r="A613" s="3" t="s">
        <v>35</v>
      </c>
      <c r="B613" t="s">
        <v>2467</v>
      </c>
      <c r="C613" t="s">
        <v>2411</v>
      </c>
      <c r="D613" t="s">
        <v>2467</v>
      </c>
      <c r="E613" t="str">
        <f>SUBSTITUTE(D613, "$", "  ")</f>
        <v xml:space="preserve">  80K-  90K </v>
      </c>
      <c r="F613" t="str">
        <f>SUBSTITUTE(E613, "K", " ")</f>
        <v xml:space="preserve">  80 -  90  </v>
      </c>
      <c r="G613" s="24">
        <v>80</v>
      </c>
      <c r="H613" s="19">
        <v>90</v>
      </c>
      <c r="J613">
        <f>(G613+H613)/2</f>
        <v>85</v>
      </c>
      <c r="Q613"/>
    </row>
    <row r="614" spans="1:17" x14ac:dyDescent="0.2">
      <c r="A614" s="3" t="s">
        <v>35</v>
      </c>
      <c r="B614" t="s">
        <v>2467</v>
      </c>
      <c r="C614" t="s">
        <v>2411</v>
      </c>
      <c r="D614" t="s">
        <v>2467</v>
      </c>
      <c r="E614" t="str">
        <f>SUBSTITUTE(D614, "$", "  ")</f>
        <v xml:space="preserve">  80K-  90K </v>
      </c>
      <c r="F614" t="str">
        <f>SUBSTITUTE(E614, "K", " ")</f>
        <v xml:space="preserve">  80 -  90  </v>
      </c>
      <c r="G614" s="24">
        <v>80</v>
      </c>
      <c r="H614" s="19">
        <v>90</v>
      </c>
      <c r="J614">
        <f>(G614+H614)/2</f>
        <v>85</v>
      </c>
      <c r="Q614"/>
    </row>
    <row r="615" spans="1:17" x14ac:dyDescent="0.2">
      <c r="A615" s="10" t="s">
        <v>1377</v>
      </c>
      <c r="B615" t="s">
        <v>1377</v>
      </c>
      <c r="D615" t="s">
        <v>2401</v>
      </c>
      <c r="E615" t="str">
        <f>SUBSTITUTE(D615, "$", "  ")</f>
        <v xml:space="preserve">  85K-  90K</v>
      </c>
      <c r="F615" t="str">
        <f>SUBSTITUTE(E615, "K", " ")</f>
        <v xml:space="preserve">  85 -  90 </v>
      </c>
      <c r="G615" s="24">
        <v>85</v>
      </c>
      <c r="H615" s="19">
        <v>90</v>
      </c>
      <c r="J615">
        <f>(G615+H615)/2</f>
        <v>87.5</v>
      </c>
      <c r="Q615"/>
    </row>
    <row r="616" spans="1:17" x14ac:dyDescent="0.2">
      <c r="A616" s="3" t="s">
        <v>2017</v>
      </c>
      <c r="B616" t="s">
        <v>2639</v>
      </c>
      <c r="C616" t="s">
        <v>2411</v>
      </c>
      <c r="D616" t="s">
        <v>2639</v>
      </c>
      <c r="E616" t="str">
        <f>SUBSTITUTE(D616, "$", "  ")</f>
        <v xml:space="preserve">  50K-  89K </v>
      </c>
      <c r="F616" t="str">
        <f>SUBSTITUTE(E616, "K", " ")</f>
        <v xml:space="preserve">  50 -  89  </v>
      </c>
      <c r="G616" s="24">
        <v>50</v>
      </c>
      <c r="H616" s="19">
        <v>89</v>
      </c>
      <c r="J616">
        <f>(G616+H616)/2</f>
        <v>69.5</v>
      </c>
      <c r="Q616"/>
    </row>
    <row r="617" spans="1:17" x14ac:dyDescent="0.2">
      <c r="A617" s="3" t="s">
        <v>2017</v>
      </c>
      <c r="B617" t="s">
        <v>2639</v>
      </c>
      <c r="C617" t="s">
        <v>2411</v>
      </c>
      <c r="D617" t="s">
        <v>2639</v>
      </c>
      <c r="E617" t="str">
        <f>SUBSTITUTE(D617, "$", "  ")</f>
        <v xml:space="preserve">  50K-  89K </v>
      </c>
      <c r="F617" t="str">
        <f>SUBSTITUTE(E617, "K", " ")</f>
        <v xml:space="preserve">  50 -  89  </v>
      </c>
      <c r="G617" s="24">
        <v>50</v>
      </c>
      <c r="H617" s="19">
        <v>89</v>
      </c>
      <c r="J617">
        <f>(G617+H617)/2</f>
        <v>69.5</v>
      </c>
      <c r="Q617"/>
    </row>
    <row r="618" spans="1:17" x14ac:dyDescent="0.2">
      <c r="A618" s="3" t="s">
        <v>2017</v>
      </c>
      <c r="B618" t="s">
        <v>2639</v>
      </c>
      <c r="C618" t="s">
        <v>2411</v>
      </c>
      <c r="D618" t="s">
        <v>2639</v>
      </c>
      <c r="E618" t="str">
        <f>SUBSTITUTE(D618, "$", "  ")</f>
        <v xml:space="preserve">  50K-  89K </v>
      </c>
      <c r="F618" t="str">
        <f>SUBSTITUTE(E618, "K", " ")</f>
        <v xml:space="preserve">  50 -  89  </v>
      </c>
      <c r="G618" s="24">
        <v>50</v>
      </c>
      <c r="H618" s="19">
        <v>89</v>
      </c>
      <c r="J618">
        <f>(G618+H618)/2</f>
        <v>69.5</v>
      </c>
      <c r="Q618"/>
    </row>
    <row r="619" spans="1:17" x14ac:dyDescent="0.2">
      <c r="A619" s="3" t="s">
        <v>1391</v>
      </c>
      <c r="B619" t="s">
        <v>2630</v>
      </c>
      <c r="C619" t="s">
        <v>2411</v>
      </c>
      <c r="D619" t="s">
        <v>2630</v>
      </c>
      <c r="E619" t="str">
        <f>SUBSTITUTE(D619, "$", "  ")</f>
        <v xml:space="preserve">  52K-  89K </v>
      </c>
      <c r="F619" t="str">
        <f>SUBSTITUTE(E619, "K", " ")</f>
        <v xml:space="preserve">  52 -  89  </v>
      </c>
      <c r="G619" s="24">
        <v>52</v>
      </c>
      <c r="H619" s="19">
        <v>89</v>
      </c>
      <c r="J619">
        <f>(G619+H619)/2</f>
        <v>70.5</v>
      </c>
      <c r="Q619"/>
    </row>
    <row r="620" spans="1:17" x14ac:dyDescent="0.2">
      <c r="A620" s="3" t="s">
        <v>1799</v>
      </c>
      <c r="B620" t="s">
        <v>2662</v>
      </c>
      <c r="C620" t="s">
        <v>2411</v>
      </c>
      <c r="D620" t="s">
        <v>2662</v>
      </c>
      <c r="E620" t="str">
        <f>SUBSTITUTE(D620, "$", "  ")</f>
        <v xml:space="preserve">  43K-  88K </v>
      </c>
      <c r="F620" t="str">
        <f>SUBSTITUTE(E620, "K", " ")</f>
        <v xml:space="preserve">  43 -  88  </v>
      </c>
      <c r="G620" s="24">
        <v>43</v>
      </c>
      <c r="H620" s="19">
        <v>88</v>
      </c>
      <c r="J620">
        <f>(G620+H620)/2</f>
        <v>65.5</v>
      </c>
      <c r="Q620"/>
    </row>
    <row r="621" spans="1:17" x14ac:dyDescent="0.2">
      <c r="A621" s="3" t="s">
        <v>1799</v>
      </c>
      <c r="B621" t="s">
        <v>2662</v>
      </c>
      <c r="C621" t="s">
        <v>2411</v>
      </c>
      <c r="D621" t="s">
        <v>2662</v>
      </c>
      <c r="E621" t="str">
        <f>SUBSTITUTE(D621, "$", "  ")</f>
        <v xml:space="preserve">  43K-  88K </v>
      </c>
      <c r="F621" t="str">
        <f>SUBSTITUTE(E621, "K", " ")</f>
        <v xml:space="preserve">  43 -  88  </v>
      </c>
      <c r="G621" s="24">
        <v>43</v>
      </c>
      <c r="H621" s="19">
        <v>88</v>
      </c>
      <c r="J621">
        <f>(G621+H621)/2</f>
        <v>65.5</v>
      </c>
      <c r="Q621"/>
    </row>
    <row r="622" spans="1:17" x14ac:dyDescent="0.2">
      <c r="A622" s="3" t="s">
        <v>2316</v>
      </c>
      <c r="B622" t="s">
        <v>2635</v>
      </c>
      <c r="C622" t="s">
        <v>2411</v>
      </c>
      <c r="D622" t="s">
        <v>2635</v>
      </c>
      <c r="E622" t="str">
        <f>SUBSTITUTE(D622, "$", "  ")</f>
        <v xml:space="preserve">  51K-  88K </v>
      </c>
      <c r="F622" t="str">
        <f>SUBSTITUTE(E622, "K", " ")</f>
        <v xml:space="preserve">  51 -  88  </v>
      </c>
      <c r="G622" s="24">
        <v>51</v>
      </c>
      <c r="H622" s="19">
        <v>88</v>
      </c>
      <c r="J622">
        <f>(G622+H622)/2</f>
        <v>69.5</v>
      </c>
      <c r="Q622"/>
    </row>
    <row r="623" spans="1:17" x14ac:dyDescent="0.2">
      <c r="A623" s="3" t="s">
        <v>2173</v>
      </c>
      <c r="B623" t="s">
        <v>2677</v>
      </c>
      <c r="C623" t="s">
        <v>2411</v>
      </c>
      <c r="D623" t="s">
        <v>2677</v>
      </c>
      <c r="E623" t="str">
        <f>SUBSTITUTE(D623, "$", "  ")</f>
        <v xml:space="preserve">  40K-  87K </v>
      </c>
      <c r="F623" t="str">
        <f>SUBSTITUTE(E623, "K", " ")</f>
        <v xml:space="preserve">  40 -  87  </v>
      </c>
      <c r="G623" s="24">
        <v>40</v>
      </c>
      <c r="H623" s="19">
        <v>87</v>
      </c>
      <c r="J623">
        <f>(G623+H623)/2</f>
        <v>63.5</v>
      </c>
      <c r="Q623"/>
    </row>
    <row r="624" spans="1:17" x14ac:dyDescent="0.2">
      <c r="A624" s="3" t="s">
        <v>1067</v>
      </c>
      <c r="B624" t="s">
        <v>2668</v>
      </c>
      <c r="C624" t="s">
        <v>2411</v>
      </c>
      <c r="D624" t="s">
        <v>2668</v>
      </c>
      <c r="E624" t="str">
        <f>SUBSTITUTE(D624, "$", "  ")</f>
        <v xml:space="preserve">  42K-  86K </v>
      </c>
      <c r="F624" t="str">
        <f>SUBSTITUTE(E624, "K", " ")</f>
        <v xml:space="preserve">  42 -  86  </v>
      </c>
      <c r="G624" s="24">
        <v>42</v>
      </c>
      <c r="H624" s="19">
        <v>86</v>
      </c>
      <c r="J624">
        <f>(G624+H624)/2</f>
        <v>64</v>
      </c>
      <c r="Q624"/>
    </row>
    <row r="625" spans="1:17" x14ac:dyDescent="0.2">
      <c r="A625" s="3" t="s">
        <v>1067</v>
      </c>
      <c r="B625" t="s">
        <v>2668</v>
      </c>
      <c r="C625" t="s">
        <v>2411</v>
      </c>
      <c r="D625" t="s">
        <v>2668</v>
      </c>
      <c r="E625" t="str">
        <f>SUBSTITUTE(D625, "$", "  ")</f>
        <v xml:space="preserve">  42K-  86K </v>
      </c>
      <c r="F625" t="str">
        <f>SUBSTITUTE(E625, "K", " ")</f>
        <v xml:space="preserve">  42 -  86  </v>
      </c>
      <c r="G625" s="24">
        <v>42</v>
      </c>
      <c r="H625" s="19">
        <v>86</v>
      </c>
      <c r="J625">
        <f>(G625+H625)/2</f>
        <v>64</v>
      </c>
      <c r="Q625"/>
    </row>
    <row r="626" spans="1:17" x14ac:dyDescent="0.2">
      <c r="A626" s="3" t="s">
        <v>1067</v>
      </c>
      <c r="B626" t="s">
        <v>2668</v>
      </c>
      <c r="C626" t="s">
        <v>2411</v>
      </c>
      <c r="D626" t="s">
        <v>2668</v>
      </c>
      <c r="E626" t="str">
        <f>SUBSTITUTE(D626, "$", "  ")</f>
        <v xml:space="preserve">  42K-  86K </v>
      </c>
      <c r="F626" t="str">
        <f>SUBSTITUTE(E626, "K", " ")</f>
        <v xml:space="preserve">  42 -  86  </v>
      </c>
      <c r="G626" s="24">
        <v>42</v>
      </c>
      <c r="H626" s="19">
        <v>86</v>
      </c>
      <c r="J626">
        <f>(G626+H626)/2</f>
        <v>64</v>
      </c>
      <c r="Q626"/>
    </row>
    <row r="627" spans="1:17" x14ac:dyDescent="0.2">
      <c r="A627" s="3" t="s">
        <v>1067</v>
      </c>
      <c r="B627" t="s">
        <v>2668</v>
      </c>
      <c r="C627" t="s">
        <v>2411</v>
      </c>
      <c r="D627" t="s">
        <v>2668</v>
      </c>
      <c r="E627" t="str">
        <f>SUBSTITUTE(D627, "$", "  ")</f>
        <v xml:space="preserve">  42K-  86K </v>
      </c>
      <c r="F627" t="str">
        <f>SUBSTITUTE(E627, "K", " ")</f>
        <v xml:space="preserve">  42 -  86  </v>
      </c>
      <c r="G627" s="24">
        <v>42</v>
      </c>
      <c r="H627" s="19">
        <v>86</v>
      </c>
      <c r="J627">
        <f>(G627+H627)/2</f>
        <v>64</v>
      </c>
      <c r="Q627"/>
    </row>
    <row r="628" spans="1:17" x14ac:dyDescent="0.2">
      <c r="A628" s="3" t="s">
        <v>1490</v>
      </c>
      <c r="B628" t="s">
        <v>2663</v>
      </c>
      <c r="C628" t="s">
        <v>2411</v>
      </c>
      <c r="D628" t="s">
        <v>2663</v>
      </c>
      <c r="E628" t="str">
        <f>SUBSTITUTE(D628, "$", "  ")</f>
        <v xml:space="preserve">  43K-  86K </v>
      </c>
      <c r="F628" t="str">
        <f>SUBSTITUTE(E628, "K", " ")</f>
        <v xml:space="preserve">  43 -  86  </v>
      </c>
      <c r="G628" s="24">
        <v>43</v>
      </c>
      <c r="H628" s="19">
        <v>86</v>
      </c>
      <c r="J628">
        <f>(G628+H628)/2</f>
        <v>64.5</v>
      </c>
      <c r="Q628"/>
    </row>
    <row r="629" spans="1:17" x14ac:dyDescent="0.2">
      <c r="A629" s="3" t="s">
        <v>1490</v>
      </c>
      <c r="B629" t="s">
        <v>2663</v>
      </c>
      <c r="C629" t="s">
        <v>2411</v>
      </c>
      <c r="D629" t="s">
        <v>2663</v>
      </c>
      <c r="E629" t="str">
        <f>SUBSTITUTE(D629, "$", "  ")</f>
        <v xml:space="preserve">  43K-  86K </v>
      </c>
      <c r="F629" t="str">
        <f>SUBSTITUTE(E629, "K", " ")</f>
        <v xml:space="preserve">  43 -  86  </v>
      </c>
      <c r="G629" s="24">
        <v>43</v>
      </c>
      <c r="H629" s="19">
        <v>86</v>
      </c>
      <c r="J629">
        <f>(G629+H629)/2</f>
        <v>64.5</v>
      </c>
      <c r="Q629"/>
    </row>
    <row r="630" spans="1:17" x14ac:dyDescent="0.2">
      <c r="A630" s="3" t="s">
        <v>1107</v>
      </c>
      <c r="B630" t="s">
        <v>2658</v>
      </c>
      <c r="C630" t="s">
        <v>2411</v>
      </c>
      <c r="D630" t="s">
        <v>2658</v>
      </c>
      <c r="E630" t="str">
        <f>SUBSTITUTE(D630, "$", "  ")</f>
        <v xml:space="preserve">  44K-  86K </v>
      </c>
      <c r="F630" t="str">
        <f>SUBSTITUTE(E630, "K", " ")</f>
        <v xml:space="preserve">  44 -  86  </v>
      </c>
      <c r="G630" s="24">
        <v>44</v>
      </c>
      <c r="H630" s="19">
        <v>86</v>
      </c>
      <c r="J630">
        <f>(G630+H630)/2</f>
        <v>65</v>
      </c>
      <c r="Q630"/>
    </row>
    <row r="631" spans="1:17" x14ac:dyDescent="0.2">
      <c r="A631" s="3" t="s">
        <v>1107</v>
      </c>
      <c r="B631" t="s">
        <v>2658</v>
      </c>
      <c r="C631" t="s">
        <v>2411</v>
      </c>
      <c r="D631" t="s">
        <v>2658</v>
      </c>
      <c r="E631" t="str">
        <f>SUBSTITUTE(D631, "$", "  ")</f>
        <v xml:space="preserve">  44K-  86K </v>
      </c>
      <c r="F631" t="str">
        <f>SUBSTITUTE(E631, "K", " ")</f>
        <v xml:space="preserve">  44 -  86  </v>
      </c>
      <c r="G631" s="24">
        <v>44</v>
      </c>
      <c r="H631" s="19">
        <v>86</v>
      </c>
      <c r="J631">
        <f>(G631+H631)/2</f>
        <v>65</v>
      </c>
      <c r="Q631"/>
    </row>
    <row r="632" spans="1:17" x14ac:dyDescent="0.2">
      <c r="A632" s="3" t="s">
        <v>1107</v>
      </c>
      <c r="B632" t="s">
        <v>2658</v>
      </c>
      <c r="C632" t="s">
        <v>2411</v>
      </c>
      <c r="D632" t="s">
        <v>2658</v>
      </c>
      <c r="E632" t="str">
        <f>SUBSTITUTE(D632, "$", "  ")</f>
        <v xml:space="preserve">  44K-  86K </v>
      </c>
      <c r="F632" t="str">
        <f>SUBSTITUTE(E632, "K", " ")</f>
        <v xml:space="preserve">  44 -  86  </v>
      </c>
      <c r="G632" s="24">
        <v>44</v>
      </c>
      <c r="H632" s="19">
        <v>86</v>
      </c>
      <c r="J632">
        <f>(G632+H632)/2</f>
        <v>65</v>
      </c>
      <c r="Q632"/>
    </row>
    <row r="633" spans="1:17" x14ac:dyDescent="0.2">
      <c r="A633" s="3" t="s">
        <v>1107</v>
      </c>
      <c r="B633" t="s">
        <v>2658</v>
      </c>
      <c r="C633" t="s">
        <v>2411</v>
      </c>
      <c r="D633" t="s">
        <v>2658</v>
      </c>
      <c r="E633" t="str">
        <f>SUBSTITUTE(D633, "$", "  ")</f>
        <v xml:space="preserve">  44K-  86K </v>
      </c>
      <c r="F633" t="str">
        <f>SUBSTITUTE(E633, "K", " ")</f>
        <v xml:space="preserve">  44 -  86  </v>
      </c>
      <c r="G633" s="24">
        <v>44</v>
      </c>
      <c r="H633" s="19">
        <v>86</v>
      </c>
      <c r="J633">
        <f>(G633+H633)/2</f>
        <v>65</v>
      </c>
      <c r="Q633"/>
    </row>
    <row r="634" spans="1:17" x14ac:dyDescent="0.2">
      <c r="A634" s="3" t="s">
        <v>1429</v>
      </c>
      <c r="B634" t="s">
        <v>2654</v>
      </c>
      <c r="C634" t="s">
        <v>2411</v>
      </c>
      <c r="D634" t="s">
        <v>2654</v>
      </c>
      <c r="E634" t="str">
        <f>SUBSTITUTE(D634, "$", "  ")</f>
        <v xml:space="preserve">  45K-  86K </v>
      </c>
      <c r="F634" t="str">
        <f>SUBSTITUTE(E634, "K", " ")</f>
        <v xml:space="preserve">  45 -  86  </v>
      </c>
      <c r="G634" s="24">
        <v>45</v>
      </c>
      <c r="H634" s="19">
        <v>86</v>
      </c>
      <c r="J634">
        <f>(G634+H634)/2</f>
        <v>65.5</v>
      </c>
      <c r="Q634"/>
    </row>
    <row r="635" spans="1:17" x14ac:dyDescent="0.2">
      <c r="A635" s="3" t="s">
        <v>1429</v>
      </c>
      <c r="B635" t="s">
        <v>2654</v>
      </c>
      <c r="C635" t="s">
        <v>2411</v>
      </c>
      <c r="D635" t="s">
        <v>2654</v>
      </c>
      <c r="E635" t="str">
        <f>SUBSTITUTE(D635, "$", "  ")</f>
        <v xml:space="preserve">  45K-  86K </v>
      </c>
      <c r="F635" t="str">
        <f>SUBSTITUTE(E635, "K", " ")</f>
        <v xml:space="preserve">  45 -  86  </v>
      </c>
      <c r="G635" s="24">
        <v>45</v>
      </c>
      <c r="H635" s="19">
        <v>86</v>
      </c>
      <c r="J635">
        <f>(G635+H635)/2</f>
        <v>65.5</v>
      </c>
      <c r="Q635"/>
    </row>
    <row r="636" spans="1:17" x14ac:dyDescent="0.2">
      <c r="A636" s="3" t="s">
        <v>613</v>
      </c>
      <c r="B636" t="s">
        <v>2687</v>
      </c>
      <c r="C636" t="s">
        <v>2411</v>
      </c>
      <c r="D636" t="s">
        <v>2687</v>
      </c>
      <c r="E636" t="str">
        <f>SUBSTITUTE(D636, "$", "  ")</f>
        <v xml:space="preserve">  38K-  85K </v>
      </c>
      <c r="F636" t="str">
        <f>SUBSTITUTE(E636, "K", " ")</f>
        <v xml:space="preserve">  38 -  85  </v>
      </c>
      <c r="G636" s="24">
        <v>38</v>
      </c>
      <c r="H636" s="19">
        <v>85</v>
      </c>
      <c r="J636">
        <f>(G636+H636)/2</f>
        <v>61.5</v>
      </c>
      <c r="Q636"/>
    </row>
    <row r="637" spans="1:17" x14ac:dyDescent="0.2">
      <c r="A637" s="3" t="s">
        <v>116</v>
      </c>
      <c r="B637" t="s">
        <v>2653</v>
      </c>
      <c r="C637" t="s">
        <v>2411</v>
      </c>
      <c r="D637" t="s">
        <v>2653</v>
      </c>
      <c r="E637" t="str">
        <f>SUBSTITUTE(D637, "$", "  ")</f>
        <v xml:space="preserve">  46K-  85K </v>
      </c>
      <c r="F637" t="str">
        <f>SUBSTITUTE(E637, "K", " ")</f>
        <v xml:space="preserve">  46 -  85  </v>
      </c>
      <c r="G637" s="24">
        <v>46</v>
      </c>
      <c r="H637" s="19">
        <v>85</v>
      </c>
      <c r="J637">
        <f>(G637+H637)/2</f>
        <v>65.5</v>
      </c>
      <c r="Q637"/>
    </row>
    <row r="638" spans="1:17" x14ac:dyDescent="0.2">
      <c r="A638" s="3" t="s">
        <v>1972</v>
      </c>
      <c r="B638" t="s">
        <v>2651</v>
      </c>
      <c r="C638" t="s">
        <v>2411</v>
      </c>
      <c r="D638" t="s">
        <v>2651</v>
      </c>
      <c r="E638" t="str">
        <f>SUBSTITUTE(D638, "$", "  ")</f>
        <v xml:space="preserve">  47K-  85K </v>
      </c>
      <c r="F638" t="str">
        <f>SUBSTITUTE(E638, "K", " ")</f>
        <v xml:space="preserve">  47 -  85  </v>
      </c>
      <c r="G638" s="24">
        <v>47</v>
      </c>
      <c r="H638" s="19">
        <v>85</v>
      </c>
      <c r="J638">
        <f>(G638+H638)/2</f>
        <v>66</v>
      </c>
      <c r="Q638"/>
    </row>
    <row r="639" spans="1:17" x14ac:dyDescent="0.2">
      <c r="A639" s="3" t="s">
        <v>1972</v>
      </c>
      <c r="B639" t="s">
        <v>2651</v>
      </c>
      <c r="C639" t="s">
        <v>2411</v>
      </c>
      <c r="D639" t="s">
        <v>2651</v>
      </c>
      <c r="E639" t="str">
        <f>SUBSTITUTE(D639, "$", "  ")</f>
        <v xml:space="preserve">  47K-  85K </v>
      </c>
      <c r="F639" t="str">
        <f>SUBSTITUTE(E639, "K", " ")</f>
        <v xml:space="preserve">  47 -  85  </v>
      </c>
      <c r="G639" s="24">
        <v>47</v>
      </c>
      <c r="H639" s="19">
        <v>85</v>
      </c>
      <c r="J639">
        <f>(G639+H639)/2</f>
        <v>66</v>
      </c>
      <c r="Q639"/>
    </row>
    <row r="640" spans="1:17" x14ac:dyDescent="0.2">
      <c r="A640" s="3" t="s">
        <v>1753</v>
      </c>
      <c r="B640" t="s">
        <v>2649</v>
      </c>
      <c r="C640" t="s">
        <v>2411</v>
      </c>
      <c r="D640" t="s">
        <v>2649</v>
      </c>
      <c r="E640" t="str">
        <f>SUBSTITUTE(D640, "$", "  ")</f>
        <v xml:space="preserve">  48K-  85K </v>
      </c>
      <c r="F640" t="str">
        <f>SUBSTITUTE(E640, "K", " ")</f>
        <v xml:space="preserve">  48 -  85  </v>
      </c>
      <c r="G640" s="24">
        <v>48</v>
      </c>
      <c r="H640" s="19">
        <v>85</v>
      </c>
      <c r="J640">
        <f>(G640+H640)/2</f>
        <v>66.5</v>
      </c>
      <c r="Q640"/>
    </row>
    <row r="641" spans="1:17" x14ac:dyDescent="0.2">
      <c r="A641" s="3" t="s">
        <v>1753</v>
      </c>
      <c r="B641" t="s">
        <v>2649</v>
      </c>
      <c r="C641" t="s">
        <v>2411</v>
      </c>
      <c r="D641" t="s">
        <v>2649</v>
      </c>
      <c r="E641" t="str">
        <f>SUBSTITUTE(D641, "$", "  ")</f>
        <v xml:space="preserve">  48K-  85K </v>
      </c>
      <c r="F641" t="str">
        <f>SUBSTITUTE(E641, "K", " ")</f>
        <v xml:space="preserve">  48 -  85  </v>
      </c>
      <c r="G641" s="24">
        <v>48</v>
      </c>
      <c r="H641" s="19">
        <v>85</v>
      </c>
      <c r="J641">
        <f>(G641+H641)/2</f>
        <v>66.5</v>
      </c>
      <c r="Q641"/>
    </row>
    <row r="642" spans="1:17" x14ac:dyDescent="0.2">
      <c r="A642" s="3" t="s">
        <v>376</v>
      </c>
      <c r="B642" t="s">
        <v>2643</v>
      </c>
      <c r="C642" t="s">
        <v>2411</v>
      </c>
      <c r="D642" t="s">
        <v>2643</v>
      </c>
      <c r="E642" t="str">
        <f>SUBSTITUTE(D642, "$", "  ")</f>
        <v xml:space="preserve">  49K-  85K </v>
      </c>
      <c r="F642" t="str">
        <f>SUBSTITUTE(E642, "K", " ")</f>
        <v xml:space="preserve">  49 -  85  </v>
      </c>
      <c r="G642" s="24">
        <v>49</v>
      </c>
      <c r="H642" s="19">
        <v>85</v>
      </c>
      <c r="J642">
        <f>(G642+H642)/2</f>
        <v>67</v>
      </c>
      <c r="Q642"/>
    </row>
    <row r="643" spans="1:17" x14ac:dyDescent="0.2">
      <c r="A643" s="3" t="s">
        <v>376</v>
      </c>
      <c r="B643" t="s">
        <v>2643</v>
      </c>
      <c r="C643" t="s">
        <v>2411</v>
      </c>
      <c r="D643" t="s">
        <v>2643</v>
      </c>
      <c r="E643" t="str">
        <f>SUBSTITUTE(D643, "$", "  ")</f>
        <v xml:space="preserve">  49K-  85K </v>
      </c>
      <c r="F643" t="str">
        <f>SUBSTITUTE(E643, "K", " ")</f>
        <v xml:space="preserve">  49 -  85  </v>
      </c>
      <c r="G643" s="24">
        <v>49</v>
      </c>
      <c r="H643" s="19">
        <v>85</v>
      </c>
      <c r="J643">
        <f>(G643+H643)/2</f>
        <v>67</v>
      </c>
      <c r="Q643"/>
    </row>
    <row r="644" spans="1:17" x14ac:dyDescent="0.2">
      <c r="A644" s="3" t="s">
        <v>376</v>
      </c>
      <c r="B644" t="s">
        <v>2643</v>
      </c>
      <c r="C644" t="s">
        <v>2411</v>
      </c>
      <c r="D644" t="s">
        <v>2643</v>
      </c>
      <c r="E644" t="str">
        <f>SUBSTITUTE(D644, "$", "  ")</f>
        <v xml:space="preserve">  49K-  85K </v>
      </c>
      <c r="F644" t="str">
        <f>SUBSTITUTE(E644, "K", " ")</f>
        <v xml:space="preserve">  49 -  85  </v>
      </c>
      <c r="G644" s="24">
        <v>49</v>
      </c>
      <c r="H644" s="19">
        <v>85</v>
      </c>
      <c r="J644">
        <f>(G644+H644)/2</f>
        <v>67</v>
      </c>
      <c r="Q644"/>
    </row>
    <row r="645" spans="1:17" x14ac:dyDescent="0.2">
      <c r="A645" s="3" t="s">
        <v>1709</v>
      </c>
      <c r="B645" t="s">
        <v>2631</v>
      </c>
      <c r="C645" t="s">
        <v>2411</v>
      </c>
      <c r="D645" t="s">
        <v>2631</v>
      </c>
      <c r="E645" t="str">
        <f>SUBSTITUTE(D645, "$", "  ")</f>
        <v xml:space="preserve">  52K-  85K </v>
      </c>
      <c r="F645" t="str">
        <f>SUBSTITUTE(E645, "K", " ")</f>
        <v xml:space="preserve">  52 -  85  </v>
      </c>
      <c r="G645" s="24">
        <v>52</v>
      </c>
      <c r="H645" s="19">
        <v>85</v>
      </c>
      <c r="J645">
        <f>(G645+H645)/2</f>
        <v>68.5</v>
      </c>
      <c r="Q645"/>
    </row>
    <row r="646" spans="1:17" x14ac:dyDescent="0.2">
      <c r="A646" s="3" t="s">
        <v>1709</v>
      </c>
      <c r="B646" t="s">
        <v>2631</v>
      </c>
      <c r="C646" t="s">
        <v>2411</v>
      </c>
      <c r="D646" t="s">
        <v>2631</v>
      </c>
      <c r="E646" t="str">
        <f>SUBSTITUTE(D646, "$", "  ")</f>
        <v xml:space="preserve">  52K-  85K </v>
      </c>
      <c r="F646" t="str">
        <f>SUBSTITUTE(E646, "K", " ")</f>
        <v xml:space="preserve">  52 -  85  </v>
      </c>
      <c r="G646" s="24">
        <v>52</v>
      </c>
      <c r="H646" s="19">
        <v>85</v>
      </c>
      <c r="J646">
        <f>(G646+H646)/2</f>
        <v>68.5</v>
      </c>
      <c r="Q646"/>
    </row>
    <row r="647" spans="1:17" x14ac:dyDescent="0.2">
      <c r="A647" s="3" t="s">
        <v>82</v>
      </c>
      <c r="B647" t="s">
        <v>2688</v>
      </c>
      <c r="C647" t="s">
        <v>2411</v>
      </c>
      <c r="D647" t="s">
        <v>2688</v>
      </c>
      <c r="E647" t="str">
        <f>SUBSTITUTE(D647, "$", "  ")</f>
        <v xml:space="preserve">  38K-  84K </v>
      </c>
      <c r="F647" t="str">
        <f>SUBSTITUTE(E647, "K", " ")</f>
        <v xml:space="preserve">  38 -  84  </v>
      </c>
      <c r="G647" s="24">
        <v>38</v>
      </c>
      <c r="H647" s="19">
        <v>84</v>
      </c>
      <c r="J647">
        <f>(G647+H647)/2</f>
        <v>61</v>
      </c>
      <c r="Q647"/>
    </row>
    <row r="648" spans="1:17" x14ac:dyDescent="0.2">
      <c r="A648" s="3" t="s">
        <v>1371</v>
      </c>
      <c r="B648" t="s">
        <v>2689</v>
      </c>
      <c r="C648" t="s">
        <v>2411</v>
      </c>
      <c r="D648" t="s">
        <v>2689</v>
      </c>
      <c r="E648" t="str">
        <f>SUBSTITUTE(D648, "$", "  ")</f>
        <v xml:space="preserve">  38K-  82K </v>
      </c>
      <c r="F648" t="str">
        <f>SUBSTITUTE(E648, "K", " ")</f>
        <v xml:space="preserve">  38 -  82  </v>
      </c>
      <c r="G648" s="24">
        <v>38</v>
      </c>
      <c r="H648" s="19">
        <v>82</v>
      </c>
      <c r="J648">
        <f>(G648+H648)/2</f>
        <v>60</v>
      </c>
      <c r="Q648"/>
    </row>
    <row r="649" spans="1:17" x14ac:dyDescent="0.2">
      <c r="A649" s="3" t="s">
        <v>1344</v>
      </c>
      <c r="B649" t="s">
        <v>2681</v>
      </c>
      <c r="C649" t="s">
        <v>2411</v>
      </c>
      <c r="D649" t="s">
        <v>2681</v>
      </c>
      <c r="E649" t="str">
        <f>SUBSTITUTE(D649, "$", "  ")</f>
        <v xml:space="preserve">  39K-  82K </v>
      </c>
      <c r="F649" t="str">
        <f>SUBSTITUTE(E649, "K", " ")</f>
        <v xml:space="preserve">  39 -  82  </v>
      </c>
      <c r="G649" s="24">
        <v>39</v>
      </c>
      <c r="H649" s="19">
        <v>82</v>
      </c>
      <c r="J649">
        <f>(G649+H649)/2</f>
        <v>60.5</v>
      </c>
      <c r="Q649"/>
    </row>
    <row r="650" spans="1:17" x14ac:dyDescent="0.2">
      <c r="A650" s="3" t="s">
        <v>894</v>
      </c>
      <c r="B650" t="s">
        <v>2669</v>
      </c>
      <c r="C650" t="s">
        <v>2411</v>
      </c>
      <c r="D650" t="s">
        <v>2669</v>
      </c>
      <c r="E650" t="str">
        <f>SUBSTITUTE(D650, "$", "  ")</f>
        <v xml:space="preserve">  42K-  82K </v>
      </c>
      <c r="F650" t="str">
        <f>SUBSTITUTE(E650, "K", " ")</f>
        <v xml:space="preserve">  42 -  82  </v>
      </c>
      <c r="G650" s="24">
        <v>42</v>
      </c>
      <c r="H650" s="19">
        <v>82</v>
      </c>
      <c r="J650">
        <f>(G650+H650)/2</f>
        <v>62</v>
      </c>
      <c r="Q650"/>
    </row>
    <row r="651" spans="1:17" x14ac:dyDescent="0.2">
      <c r="A651" s="3" t="s">
        <v>894</v>
      </c>
      <c r="B651" t="s">
        <v>2669</v>
      </c>
      <c r="C651" t="s">
        <v>2411</v>
      </c>
      <c r="D651" t="s">
        <v>2669</v>
      </c>
      <c r="E651" t="str">
        <f>SUBSTITUTE(D651, "$", "  ")</f>
        <v xml:space="preserve">  42K-  82K </v>
      </c>
      <c r="F651" t="str">
        <f>SUBSTITUTE(E651, "K", " ")</f>
        <v xml:space="preserve">  42 -  82  </v>
      </c>
      <c r="G651" s="24">
        <v>42</v>
      </c>
      <c r="H651" s="19">
        <v>82</v>
      </c>
      <c r="J651">
        <f>(G651+H651)/2</f>
        <v>62</v>
      </c>
      <c r="Q651"/>
    </row>
    <row r="652" spans="1:17" x14ac:dyDescent="0.2">
      <c r="A652" s="3" t="s">
        <v>1655</v>
      </c>
      <c r="B652" t="s">
        <v>2664</v>
      </c>
      <c r="C652" t="s">
        <v>2411</v>
      </c>
      <c r="D652" t="s">
        <v>2664</v>
      </c>
      <c r="E652" t="str">
        <f>SUBSTITUTE(D652, "$", "  ")</f>
        <v xml:space="preserve">  43K-  82K </v>
      </c>
      <c r="F652" t="str">
        <f>SUBSTITUTE(E652, "K", " ")</f>
        <v xml:space="preserve">  43 -  82  </v>
      </c>
      <c r="G652" s="24">
        <v>43</v>
      </c>
      <c r="H652" s="19">
        <v>82</v>
      </c>
      <c r="J652">
        <f>(G652+H652)/2</f>
        <v>62.5</v>
      </c>
      <c r="Q652"/>
    </row>
    <row r="653" spans="1:17" x14ac:dyDescent="0.2">
      <c r="A653" s="3" t="s">
        <v>1655</v>
      </c>
      <c r="B653" t="s">
        <v>2664</v>
      </c>
      <c r="C653" t="s">
        <v>2411</v>
      </c>
      <c r="D653" t="s">
        <v>2664</v>
      </c>
      <c r="E653" t="str">
        <f>SUBSTITUTE(D653, "$", "  ")</f>
        <v xml:space="preserve">  43K-  82K </v>
      </c>
      <c r="F653" t="str">
        <f>SUBSTITUTE(E653, "K", " ")</f>
        <v xml:space="preserve">  43 -  82  </v>
      </c>
      <c r="G653" s="24">
        <v>43</v>
      </c>
      <c r="H653" s="19">
        <v>82</v>
      </c>
      <c r="J653">
        <f>(G653+H653)/2</f>
        <v>62.5</v>
      </c>
      <c r="Q653"/>
    </row>
    <row r="654" spans="1:17" x14ac:dyDescent="0.2">
      <c r="A654" s="3" t="s">
        <v>1262</v>
      </c>
      <c r="B654" t="s">
        <v>2655</v>
      </c>
      <c r="C654" t="s">
        <v>2411</v>
      </c>
      <c r="D654" t="s">
        <v>2655</v>
      </c>
      <c r="E654" t="str">
        <f>SUBSTITUTE(D654, "$", "  ")</f>
        <v xml:space="preserve">  45K-  82K </v>
      </c>
      <c r="F654" t="str">
        <f>SUBSTITUTE(E654, "K", " ")</f>
        <v xml:space="preserve">  45 -  82  </v>
      </c>
      <c r="G654" s="24">
        <v>45</v>
      </c>
      <c r="H654" s="19">
        <v>82</v>
      </c>
      <c r="J654">
        <f>(G654+H654)/2</f>
        <v>63.5</v>
      </c>
      <c r="Q654"/>
    </row>
    <row r="655" spans="1:17" x14ac:dyDescent="0.2">
      <c r="A655" s="3" t="s">
        <v>686</v>
      </c>
      <c r="B655" t="s">
        <v>2665</v>
      </c>
      <c r="C655" t="s">
        <v>2411</v>
      </c>
      <c r="D655" t="s">
        <v>2665</v>
      </c>
      <c r="E655" t="str">
        <f>SUBSTITUTE(D655, "$", "  ")</f>
        <v xml:space="preserve">  43K-  81K </v>
      </c>
      <c r="F655" t="str">
        <f>SUBSTITUTE(E655, "K", " ")</f>
        <v xml:space="preserve">  43 -  81  </v>
      </c>
      <c r="G655" s="24">
        <v>43</v>
      </c>
      <c r="H655" s="19">
        <v>81</v>
      </c>
      <c r="J655">
        <f>(G655+H655)/2</f>
        <v>62</v>
      </c>
      <c r="Q655"/>
    </row>
    <row r="656" spans="1:17" x14ac:dyDescent="0.2">
      <c r="A656" s="3" t="s">
        <v>418</v>
      </c>
      <c r="B656" t="s">
        <v>2632</v>
      </c>
      <c r="C656" t="s">
        <v>2411</v>
      </c>
      <c r="D656" t="s">
        <v>2632</v>
      </c>
      <c r="E656" t="str">
        <f>SUBSTITUTE(D656, "$", "  ")</f>
        <v xml:space="preserve">  52K-  81K </v>
      </c>
      <c r="F656" t="str">
        <f>SUBSTITUTE(E656, "K", " ")</f>
        <v xml:space="preserve">  52 -  81  </v>
      </c>
      <c r="G656" s="24">
        <v>52</v>
      </c>
      <c r="H656" s="19">
        <v>81</v>
      </c>
      <c r="J656">
        <f>(G656+H656)/2</f>
        <v>66.5</v>
      </c>
      <c r="Q656"/>
    </row>
    <row r="657" spans="1:17" x14ac:dyDescent="0.2">
      <c r="A657" s="3" t="s">
        <v>418</v>
      </c>
      <c r="B657" t="s">
        <v>2632</v>
      </c>
      <c r="C657" t="s">
        <v>2411</v>
      </c>
      <c r="D657" t="s">
        <v>2632</v>
      </c>
      <c r="E657" t="str">
        <f>SUBSTITUTE(D657, "$", "  ")</f>
        <v xml:space="preserve">  52K-  81K </v>
      </c>
      <c r="F657" t="str">
        <f>SUBSTITUTE(E657, "K", " ")</f>
        <v xml:space="preserve">  52 -  81  </v>
      </c>
      <c r="G657" s="24">
        <v>52</v>
      </c>
      <c r="H657" s="19">
        <v>81</v>
      </c>
      <c r="J657">
        <f>(G657+H657)/2</f>
        <v>66.5</v>
      </c>
      <c r="Q657"/>
    </row>
    <row r="658" spans="1:17" x14ac:dyDescent="0.2">
      <c r="A658" s="3" t="s">
        <v>418</v>
      </c>
      <c r="B658" t="s">
        <v>2632</v>
      </c>
      <c r="C658" t="s">
        <v>2411</v>
      </c>
      <c r="D658" t="s">
        <v>2632</v>
      </c>
      <c r="E658" t="str">
        <f>SUBSTITUTE(D658, "$", "  ")</f>
        <v xml:space="preserve">  52K-  81K </v>
      </c>
      <c r="F658" t="str">
        <f>SUBSTITUTE(E658, "K", " ")</f>
        <v xml:space="preserve">  52 -  81  </v>
      </c>
      <c r="G658" s="24">
        <v>52</v>
      </c>
      <c r="H658" s="19">
        <v>81</v>
      </c>
      <c r="J658">
        <f>(G658+H658)/2</f>
        <v>66.5</v>
      </c>
      <c r="Q658"/>
    </row>
    <row r="659" spans="1:17" x14ac:dyDescent="0.2">
      <c r="A659" s="3" t="s">
        <v>1455</v>
      </c>
      <c r="B659" t="s">
        <v>2670</v>
      </c>
      <c r="C659" t="s">
        <v>2411</v>
      </c>
      <c r="D659" t="s">
        <v>2670</v>
      </c>
      <c r="E659" t="str">
        <f>SUBSTITUTE(D659, "$", "  ")</f>
        <v xml:space="preserve">  42K-  80K </v>
      </c>
      <c r="F659" t="str">
        <f>SUBSTITUTE(E659, "K", " ")</f>
        <v xml:space="preserve">  42 -  80  </v>
      </c>
      <c r="G659" s="24">
        <v>42</v>
      </c>
      <c r="H659" s="19">
        <v>80</v>
      </c>
      <c r="J659">
        <f>(G659+H659)/2</f>
        <v>61</v>
      </c>
      <c r="Q659"/>
    </row>
    <row r="660" spans="1:17" x14ac:dyDescent="0.2">
      <c r="A660" s="3" t="s">
        <v>1455</v>
      </c>
      <c r="B660" t="s">
        <v>2670</v>
      </c>
      <c r="C660" t="s">
        <v>2411</v>
      </c>
      <c r="D660" t="s">
        <v>2670</v>
      </c>
      <c r="E660" t="str">
        <f>SUBSTITUTE(D660, "$", "  ")</f>
        <v xml:space="preserve">  42K-  80K </v>
      </c>
      <c r="F660" t="str">
        <f>SUBSTITUTE(E660, "K", " ")</f>
        <v xml:space="preserve">  42 -  80  </v>
      </c>
      <c r="G660" s="24">
        <v>42</v>
      </c>
      <c r="H660" s="19">
        <v>80</v>
      </c>
      <c r="J660">
        <f>(G660+H660)/2</f>
        <v>61</v>
      </c>
      <c r="Q660"/>
    </row>
    <row r="661" spans="1:17" x14ac:dyDescent="0.2">
      <c r="A661" s="3" t="s">
        <v>872</v>
      </c>
      <c r="B661" t="s">
        <v>2666</v>
      </c>
      <c r="C661" t="s">
        <v>2411</v>
      </c>
      <c r="D661" t="s">
        <v>2666</v>
      </c>
      <c r="E661" t="str">
        <f>SUBSTITUTE(D661, "$", "  ")</f>
        <v xml:space="preserve">  43K-  80K </v>
      </c>
      <c r="F661" t="str">
        <f>SUBSTITUTE(E661, "K", " ")</f>
        <v xml:space="preserve">  43 -  80  </v>
      </c>
      <c r="G661" s="24">
        <v>43</v>
      </c>
      <c r="H661" s="19">
        <v>80</v>
      </c>
      <c r="J661">
        <f>(G661+H661)/2</f>
        <v>61.5</v>
      </c>
      <c r="Q661"/>
    </row>
    <row r="662" spans="1:17" x14ac:dyDescent="0.2">
      <c r="A662" s="3" t="s">
        <v>872</v>
      </c>
      <c r="B662" t="s">
        <v>2666</v>
      </c>
      <c r="C662" t="s">
        <v>2411</v>
      </c>
      <c r="D662" t="s">
        <v>2666</v>
      </c>
      <c r="E662" t="str">
        <f>SUBSTITUTE(D662, "$", "  ")</f>
        <v xml:space="preserve">  43K-  80K </v>
      </c>
      <c r="F662" t="str">
        <f>SUBSTITUTE(E662, "K", " ")</f>
        <v xml:space="preserve">  43 -  80  </v>
      </c>
      <c r="G662" s="24">
        <v>43</v>
      </c>
      <c r="H662" s="19">
        <v>80</v>
      </c>
      <c r="J662">
        <f>(G662+H662)/2</f>
        <v>61.5</v>
      </c>
      <c r="Q662"/>
    </row>
    <row r="663" spans="1:17" x14ac:dyDescent="0.2">
      <c r="A663" s="3" t="s">
        <v>2005</v>
      </c>
      <c r="B663" t="s">
        <v>2603</v>
      </c>
      <c r="C663" t="s">
        <v>2411</v>
      </c>
      <c r="D663" t="s">
        <v>2603</v>
      </c>
      <c r="E663" t="str">
        <f>SUBSTITUTE(D663, "$", "  ")</f>
        <v xml:space="preserve">  57K-  80K </v>
      </c>
      <c r="F663" t="str">
        <f>SUBSTITUTE(E663, "K", " ")</f>
        <v xml:space="preserve">  57 -  80  </v>
      </c>
      <c r="G663" s="24">
        <v>57</v>
      </c>
      <c r="H663" s="19">
        <v>80</v>
      </c>
      <c r="J663">
        <f>(G663+H663)/2</f>
        <v>68.5</v>
      </c>
      <c r="Q663"/>
    </row>
    <row r="664" spans="1:17" x14ac:dyDescent="0.2">
      <c r="A664" s="3" t="s">
        <v>2005</v>
      </c>
      <c r="B664" t="s">
        <v>2603</v>
      </c>
      <c r="C664" t="s">
        <v>2411</v>
      </c>
      <c r="D664" t="s">
        <v>2603</v>
      </c>
      <c r="E664" t="str">
        <f>SUBSTITUTE(D664, "$", "  ")</f>
        <v xml:space="preserve">  57K-  80K </v>
      </c>
      <c r="F664" t="str">
        <f>SUBSTITUTE(E664, "K", " ")</f>
        <v xml:space="preserve">  57 -  80  </v>
      </c>
      <c r="G664" s="24">
        <v>57</v>
      </c>
      <c r="H664" s="19">
        <v>80</v>
      </c>
      <c r="J664">
        <f>(G664+H664)/2</f>
        <v>68.5</v>
      </c>
      <c r="Q664"/>
    </row>
    <row r="665" spans="1:17" x14ac:dyDescent="0.2">
      <c r="A665" s="3" t="s">
        <v>2160</v>
      </c>
      <c r="B665" t="s">
        <v>2671</v>
      </c>
      <c r="C665" t="s">
        <v>2411</v>
      </c>
      <c r="D665" t="s">
        <v>2671</v>
      </c>
      <c r="E665" t="str">
        <f>SUBSTITUTE(D665, "$", "  ")</f>
        <v xml:space="preserve">  42K-  79K </v>
      </c>
      <c r="F665" t="str">
        <f>SUBSTITUTE(E665, "K", " ")</f>
        <v xml:space="preserve">  42 -  79  </v>
      </c>
      <c r="G665" s="24">
        <v>42</v>
      </c>
      <c r="H665" s="19">
        <v>79</v>
      </c>
      <c r="J665">
        <f>(G665+H665)/2</f>
        <v>60.5</v>
      </c>
      <c r="Q665"/>
    </row>
    <row r="666" spans="1:17" x14ac:dyDescent="0.2">
      <c r="A666" s="3" t="s">
        <v>819</v>
      </c>
      <c r="B666" t="s">
        <v>2659</v>
      </c>
      <c r="C666" t="s">
        <v>2411</v>
      </c>
      <c r="D666" t="s">
        <v>2659</v>
      </c>
      <c r="E666" t="str">
        <f>SUBSTITUTE(D666, "$", "  ")</f>
        <v xml:space="preserve">  44K-  78K </v>
      </c>
      <c r="F666" t="str">
        <f>SUBSTITUTE(E666, "K", " ")</f>
        <v xml:space="preserve">  44 -  78  </v>
      </c>
      <c r="G666" s="24">
        <v>44</v>
      </c>
      <c r="H666" s="19">
        <v>78</v>
      </c>
      <c r="J666">
        <f>(G666+H666)/2</f>
        <v>61</v>
      </c>
      <c r="Q666"/>
    </row>
    <row r="667" spans="1:17" x14ac:dyDescent="0.2">
      <c r="A667" s="3" t="s">
        <v>819</v>
      </c>
      <c r="B667" t="s">
        <v>2659</v>
      </c>
      <c r="C667" t="s">
        <v>2411</v>
      </c>
      <c r="D667" t="s">
        <v>2659</v>
      </c>
      <c r="E667" t="str">
        <f>SUBSTITUTE(D667, "$", "  ")</f>
        <v xml:space="preserve">  44K-  78K </v>
      </c>
      <c r="F667" t="str">
        <f>SUBSTITUTE(E667, "K", " ")</f>
        <v xml:space="preserve">  44 -  78  </v>
      </c>
      <c r="G667" s="24">
        <v>44</v>
      </c>
      <c r="H667" s="19">
        <v>78</v>
      </c>
      <c r="J667">
        <f>(G667+H667)/2</f>
        <v>61</v>
      </c>
      <c r="Q667"/>
    </row>
    <row r="668" spans="1:17" x14ac:dyDescent="0.2">
      <c r="A668" s="3" t="s">
        <v>819</v>
      </c>
      <c r="B668" t="s">
        <v>2659</v>
      </c>
      <c r="C668" t="s">
        <v>2411</v>
      </c>
      <c r="D668" t="s">
        <v>2659</v>
      </c>
      <c r="E668" t="str">
        <f>SUBSTITUTE(D668, "$", "  ")</f>
        <v xml:space="preserve">  44K-  78K </v>
      </c>
      <c r="F668" t="str">
        <f>SUBSTITUTE(E668, "K", " ")</f>
        <v xml:space="preserve">  44 -  78  </v>
      </c>
      <c r="G668" s="24">
        <v>44</v>
      </c>
      <c r="H668" s="19">
        <v>78</v>
      </c>
      <c r="J668">
        <f>(G668+H668)/2</f>
        <v>61</v>
      </c>
      <c r="Q668"/>
    </row>
    <row r="669" spans="1:17" x14ac:dyDescent="0.2">
      <c r="A669" s="3" t="s">
        <v>819</v>
      </c>
      <c r="B669" t="s">
        <v>2659</v>
      </c>
      <c r="C669" t="s">
        <v>2411</v>
      </c>
      <c r="D669" t="s">
        <v>2659</v>
      </c>
      <c r="E669" t="str">
        <f>SUBSTITUTE(D669, "$", "  ")</f>
        <v xml:space="preserve">  44K-  78K </v>
      </c>
      <c r="F669" t="str">
        <f>SUBSTITUTE(E669, "K", " ")</f>
        <v xml:space="preserve">  44 -  78  </v>
      </c>
      <c r="G669" s="24">
        <v>44</v>
      </c>
      <c r="H669" s="19">
        <v>78</v>
      </c>
      <c r="J669">
        <f>(G669+H669)/2</f>
        <v>61</v>
      </c>
      <c r="Q669"/>
    </row>
    <row r="670" spans="1:17" x14ac:dyDescent="0.2">
      <c r="A670" s="3" t="s">
        <v>1580</v>
      </c>
      <c r="B670" t="s">
        <v>2656</v>
      </c>
      <c r="C670" t="s">
        <v>2411</v>
      </c>
      <c r="D670" t="s">
        <v>2656</v>
      </c>
      <c r="E670" t="str">
        <f>SUBSTITUTE(D670, "$", "  ")</f>
        <v xml:space="preserve">  45K-  78K </v>
      </c>
      <c r="F670" t="str">
        <f>SUBSTITUTE(E670, "K", " ")</f>
        <v xml:space="preserve">  45 -  78  </v>
      </c>
      <c r="G670" s="24">
        <v>45</v>
      </c>
      <c r="H670" s="19">
        <v>78</v>
      </c>
      <c r="J670">
        <f>(G670+H670)/2</f>
        <v>61.5</v>
      </c>
      <c r="Q670"/>
    </row>
    <row r="671" spans="1:17" x14ac:dyDescent="0.2">
      <c r="A671" s="3" t="s">
        <v>1580</v>
      </c>
      <c r="B671" t="s">
        <v>2656</v>
      </c>
      <c r="C671" t="s">
        <v>2411</v>
      </c>
      <c r="D671" t="s">
        <v>2656</v>
      </c>
      <c r="E671" t="str">
        <f>SUBSTITUTE(D671, "$", "  ")</f>
        <v xml:space="preserve">  45K-  78K </v>
      </c>
      <c r="F671" t="str">
        <f>SUBSTITUTE(E671, "K", " ")</f>
        <v xml:space="preserve">  45 -  78  </v>
      </c>
      <c r="G671" s="24">
        <v>45</v>
      </c>
      <c r="H671" s="19">
        <v>78</v>
      </c>
      <c r="J671">
        <f>(G671+H671)/2</f>
        <v>61.5</v>
      </c>
      <c r="Q671"/>
    </row>
    <row r="672" spans="1:17" x14ac:dyDescent="0.2">
      <c r="A672" s="3" t="s">
        <v>1580</v>
      </c>
      <c r="B672" t="s">
        <v>2656</v>
      </c>
      <c r="C672" t="s">
        <v>2411</v>
      </c>
      <c r="D672" t="s">
        <v>2656</v>
      </c>
      <c r="E672" t="str">
        <f>SUBSTITUTE(D672, "$", "  ")</f>
        <v xml:space="preserve">  45K-  78K </v>
      </c>
      <c r="F672" t="str">
        <f>SUBSTITUTE(E672, "K", " ")</f>
        <v xml:space="preserve">  45 -  78  </v>
      </c>
      <c r="G672" s="24">
        <v>45</v>
      </c>
      <c r="H672" s="19">
        <v>78</v>
      </c>
      <c r="J672">
        <f>(G672+H672)/2</f>
        <v>61.5</v>
      </c>
      <c r="Q672"/>
    </row>
    <row r="673" spans="1:17" x14ac:dyDescent="0.2">
      <c r="A673" s="3" t="s">
        <v>1966</v>
      </c>
      <c r="B673" t="s">
        <v>2672</v>
      </c>
      <c r="C673" t="s">
        <v>2411</v>
      </c>
      <c r="D673" t="s">
        <v>2672</v>
      </c>
      <c r="E673" t="str">
        <f>SUBSTITUTE(D673, "$", "  ")</f>
        <v xml:space="preserve">  42K-  77K </v>
      </c>
      <c r="F673" t="str">
        <f>SUBSTITUTE(E673, "K", " ")</f>
        <v xml:space="preserve">  42 -  77  </v>
      </c>
      <c r="G673" s="24">
        <v>42</v>
      </c>
      <c r="H673" s="19">
        <v>77</v>
      </c>
      <c r="J673">
        <f>(G673+H673)/2</f>
        <v>59.5</v>
      </c>
      <c r="Q673"/>
    </row>
    <row r="674" spans="1:17" x14ac:dyDescent="0.2">
      <c r="A674" s="3" t="s">
        <v>1624</v>
      </c>
      <c r="B674" t="s">
        <v>2667</v>
      </c>
      <c r="C674" t="s">
        <v>2411</v>
      </c>
      <c r="D674" t="s">
        <v>2667</v>
      </c>
      <c r="E674" t="str">
        <f>SUBSTITUTE(D674, "$", "  ")</f>
        <v xml:space="preserve">  43K-  77K </v>
      </c>
      <c r="F674" t="str">
        <f>SUBSTITUTE(E674, "K", " ")</f>
        <v xml:space="preserve">  43 -  77  </v>
      </c>
      <c r="G674" s="24">
        <v>43</v>
      </c>
      <c r="H674" s="19">
        <v>77</v>
      </c>
      <c r="J674">
        <f>(G674+H674)/2</f>
        <v>60</v>
      </c>
      <c r="Q674"/>
    </row>
    <row r="675" spans="1:17" x14ac:dyDescent="0.2">
      <c r="A675" s="3" t="s">
        <v>1624</v>
      </c>
      <c r="B675" t="s">
        <v>2667</v>
      </c>
      <c r="C675" t="s">
        <v>2411</v>
      </c>
      <c r="D675" t="s">
        <v>2667</v>
      </c>
      <c r="E675" t="str">
        <f>SUBSTITUTE(D675, "$", "  ")</f>
        <v xml:space="preserve">  43K-  77K </v>
      </c>
      <c r="F675" t="str">
        <f>SUBSTITUTE(E675, "K", " ")</f>
        <v xml:space="preserve">  43 -  77  </v>
      </c>
      <c r="G675" s="24">
        <v>43</v>
      </c>
      <c r="H675" s="19">
        <v>77</v>
      </c>
      <c r="J675">
        <f>(G675+H675)/2</f>
        <v>60</v>
      </c>
      <c r="Q675"/>
    </row>
    <row r="676" spans="1:17" x14ac:dyDescent="0.2">
      <c r="A676" s="3" t="s">
        <v>467</v>
      </c>
      <c r="B676" t="s">
        <v>2691</v>
      </c>
      <c r="C676" t="s">
        <v>2411</v>
      </c>
      <c r="D676" t="s">
        <v>2691</v>
      </c>
      <c r="E676" t="str">
        <f>SUBSTITUTE(D676, "$", "  ")</f>
        <v xml:space="preserve">  37K-  76K </v>
      </c>
      <c r="F676" t="str">
        <f>SUBSTITUTE(E676, "K", " ")</f>
        <v xml:space="preserve">  37 -  76  </v>
      </c>
      <c r="G676" s="24">
        <v>37</v>
      </c>
      <c r="H676" s="19">
        <v>76</v>
      </c>
      <c r="J676">
        <f>(G676+H676)/2</f>
        <v>56.5</v>
      </c>
      <c r="Q676"/>
    </row>
    <row r="677" spans="1:17" x14ac:dyDescent="0.2">
      <c r="A677" s="3" t="s">
        <v>966</v>
      </c>
      <c r="B677" t="s">
        <v>2673</v>
      </c>
      <c r="C677" t="s">
        <v>2411</v>
      </c>
      <c r="D677" t="s">
        <v>2673</v>
      </c>
      <c r="E677" t="str">
        <f>SUBSTITUTE(D677, "$", "  ")</f>
        <v xml:space="preserve">  42K-  76K </v>
      </c>
      <c r="F677" t="str">
        <f>SUBSTITUTE(E677, "K", " ")</f>
        <v xml:space="preserve">  42 -  76  </v>
      </c>
      <c r="G677" s="24">
        <v>42</v>
      </c>
      <c r="H677" s="19">
        <v>76</v>
      </c>
      <c r="J677">
        <f>(G677+H677)/2</f>
        <v>59</v>
      </c>
      <c r="Q677"/>
    </row>
    <row r="678" spans="1:17" x14ac:dyDescent="0.2">
      <c r="A678" s="3" t="s">
        <v>966</v>
      </c>
      <c r="B678" t="s">
        <v>2673</v>
      </c>
      <c r="C678" t="s">
        <v>2411</v>
      </c>
      <c r="D678" t="s">
        <v>2673</v>
      </c>
      <c r="E678" t="str">
        <f>SUBSTITUTE(D678, "$", "  ")</f>
        <v xml:space="preserve">  42K-  76K </v>
      </c>
      <c r="F678" t="str">
        <f>SUBSTITUTE(E678, "K", " ")</f>
        <v xml:space="preserve">  42 -  76  </v>
      </c>
      <c r="G678" s="24">
        <v>42</v>
      </c>
      <c r="H678" s="19">
        <v>76</v>
      </c>
      <c r="J678">
        <f>(G678+H678)/2</f>
        <v>59</v>
      </c>
      <c r="Q678"/>
    </row>
    <row r="679" spans="1:17" x14ac:dyDescent="0.2">
      <c r="A679" s="3" t="s">
        <v>966</v>
      </c>
      <c r="B679" t="s">
        <v>2673</v>
      </c>
      <c r="C679" t="s">
        <v>2411</v>
      </c>
      <c r="D679" t="s">
        <v>2673</v>
      </c>
      <c r="E679" t="str">
        <f>SUBSTITUTE(D679, "$", "  ")</f>
        <v xml:space="preserve">  42K-  76K </v>
      </c>
      <c r="F679" t="str">
        <f>SUBSTITUTE(E679, "K", " ")</f>
        <v xml:space="preserve">  42 -  76  </v>
      </c>
      <c r="G679" s="24">
        <v>42</v>
      </c>
      <c r="H679" s="19">
        <v>76</v>
      </c>
      <c r="J679">
        <f>(G679+H679)/2</f>
        <v>59</v>
      </c>
      <c r="Q679"/>
    </row>
    <row r="680" spans="1:17" x14ac:dyDescent="0.2">
      <c r="A680" s="3" t="s">
        <v>1793</v>
      </c>
      <c r="B680" t="s">
        <v>2644</v>
      </c>
      <c r="C680" t="s">
        <v>2411</v>
      </c>
      <c r="D680" t="s">
        <v>2644</v>
      </c>
      <c r="E680" t="str">
        <f>SUBSTITUTE(D680, "$", "  ")</f>
        <v xml:space="preserve">  49K-  76K </v>
      </c>
      <c r="F680" t="str">
        <f>SUBSTITUTE(E680, "K", " ")</f>
        <v xml:space="preserve">  49 -  76  </v>
      </c>
      <c r="G680" s="24">
        <v>49</v>
      </c>
      <c r="H680" s="19">
        <v>76</v>
      </c>
      <c r="J680">
        <f>(G680+H680)/2</f>
        <v>62.5</v>
      </c>
      <c r="Q680"/>
    </row>
    <row r="681" spans="1:17" x14ac:dyDescent="0.2">
      <c r="A681" s="3" t="s">
        <v>1793</v>
      </c>
      <c r="B681" t="s">
        <v>2644</v>
      </c>
      <c r="C681" t="s">
        <v>2411</v>
      </c>
      <c r="D681" t="s">
        <v>2644</v>
      </c>
      <c r="E681" t="str">
        <f>SUBSTITUTE(D681, "$", "  ")</f>
        <v xml:space="preserve">  49K-  76K </v>
      </c>
      <c r="F681" t="str">
        <f>SUBSTITUTE(E681, "K", " ")</f>
        <v xml:space="preserve">  49 -  76  </v>
      </c>
      <c r="G681" s="24">
        <v>49</v>
      </c>
      <c r="H681" s="19">
        <v>76</v>
      </c>
      <c r="J681">
        <f>(G681+H681)/2</f>
        <v>62.5</v>
      </c>
      <c r="Q681"/>
    </row>
    <row r="682" spans="1:17" x14ac:dyDescent="0.2">
      <c r="A682" s="3" t="s">
        <v>1303</v>
      </c>
      <c r="B682" t="s">
        <v>2674</v>
      </c>
      <c r="C682" t="s">
        <v>2411</v>
      </c>
      <c r="D682" t="s">
        <v>2674</v>
      </c>
      <c r="E682" t="str">
        <f>SUBSTITUTE(D682, "$", "  ")</f>
        <v xml:space="preserve">  42K-  74K </v>
      </c>
      <c r="F682" t="str">
        <f>SUBSTITUTE(E682, "K", " ")</f>
        <v xml:space="preserve">  42 -  74  </v>
      </c>
      <c r="G682" s="24">
        <v>42</v>
      </c>
      <c r="H682" s="19">
        <v>74</v>
      </c>
      <c r="J682">
        <f>(G682+H682)/2</f>
        <v>58</v>
      </c>
      <c r="Q682"/>
    </row>
    <row r="683" spans="1:17" x14ac:dyDescent="0.2">
      <c r="A683" s="3" t="s">
        <v>548</v>
      </c>
      <c r="B683" t="s">
        <v>2678</v>
      </c>
      <c r="C683" t="s">
        <v>2411</v>
      </c>
      <c r="D683" t="s">
        <v>2678</v>
      </c>
      <c r="E683" t="str">
        <f>SUBSTITUTE(D683, "$", "  ")</f>
        <v xml:space="preserve">  40K-  73K </v>
      </c>
      <c r="F683" t="str">
        <f>SUBSTITUTE(E683, "K", " ")</f>
        <v xml:space="preserve">  40 -  73  </v>
      </c>
      <c r="G683" s="24">
        <v>40</v>
      </c>
      <c r="H683" s="19">
        <v>73</v>
      </c>
      <c r="J683">
        <f>(G683+H683)/2</f>
        <v>56.5</v>
      </c>
      <c r="Q683"/>
    </row>
    <row r="684" spans="1:17" x14ac:dyDescent="0.2">
      <c r="A684" s="3" t="s">
        <v>2167</v>
      </c>
      <c r="B684" t="s">
        <v>2660</v>
      </c>
      <c r="C684" t="s">
        <v>2411</v>
      </c>
      <c r="D684" t="s">
        <v>2660</v>
      </c>
      <c r="E684" t="str">
        <f>SUBSTITUTE(D684, "$", "  ")</f>
        <v xml:space="preserve">  44K-  73K </v>
      </c>
      <c r="F684" t="str">
        <f>SUBSTITUTE(E684, "K", " ")</f>
        <v xml:space="preserve">  44 -  73  </v>
      </c>
      <c r="G684" s="24">
        <v>44</v>
      </c>
      <c r="H684" s="19">
        <v>73</v>
      </c>
      <c r="J684">
        <f>(G684+H684)/2</f>
        <v>58.5</v>
      </c>
      <c r="Q684"/>
    </row>
    <row r="685" spans="1:17" x14ac:dyDescent="0.2">
      <c r="A685" s="3" t="s">
        <v>910</v>
      </c>
      <c r="B685" t="s">
        <v>2710</v>
      </c>
      <c r="C685" t="s">
        <v>2411</v>
      </c>
      <c r="D685" t="s">
        <v>2710</v>
      </c>
      <c r="E685" t="str">
        <f>SUBSTITUTE(D685, "$", "  ")</f>
        <v xml:space="preserve">  31K-  72K </v>
      </c>
      <c r="F685" t="str">
        <f>SUBSTITUTE(E685, "K", " ")</f>
        <v xml:space="preserve">  31 -  72  </v>
      </c>
      <c r="G685" s="24">
        <v>31</v>
      </c>
      <c r="H685" s="19">
        <v>72</v>
      </c>
      <c r="J685">
        <f>(G685+H685)/2</f>
        <v>51.5</v>
      </c>
      <c r="Q685"/>
    </row>
    <row r="686" spans="1:17" x14ac:dyDescent="0.2">
      <c r="A686" s="3" t="s">
        <v>910</v>
      </c>
      <c r="B686" t="s">
        <v>2710</v>
      </c>
      <c r="C686" t="s">
        <v>2411</v>
      </c>
      <c r="D686" t="s">
        <v>2710</v>
      </c>
      <c r="E686" t="str">
        <f>SUBSTITUTE(D686, "$", "  ")</f>
        <v xml:space="preserve">  31K-  72K </v>
      </c>
      <c r="F686" t="str">
        <f>SUBSTITUTE(E686, "K", " ")</f>
        <v xml:space="preserve">  31 -  72  </v>
      </c>
      <c r="G686" s="24">
        <v>31</v>
      </c>
      <c r="H686" s="19">
        <v>72</v>
      </c>
      <c r="J686">
        <f>(G686+H686)/2</f>
        <v>51.5</v>
      </c>
      <c r="Q686"/>
    </row>
    <row r="687" spans="1:17" x14ac:dyDescent="0.2">
      <c r="A687" s="3" t="s">
        <v>1227</v>
      </c>
      <c r="B687" t="s">
        <v>2704</v>
      </c>
      <c r="C687" t="s">
        <v>2411</v>
      </c>
      <c r="D687" t="s">
        <v>2704</v>
      </c>
      <c r="E687" t="str">
        <f>SUBSTITUTE(D687, "$", "  ")</f>
        <v xml:space="preserve">  33K-  72K </v>
      </c>
      <c r="F687" t="str">
        <f>SUBSTITUTE(E687, "K", " ")</f>
        <v xml:space="preserve">  33 -  72  </v>
      </c>
      <c r="G687" s="24">
        <v>33</v>
      </c>
      <c r="H687" s="19">
        <v>72</v>
      </c>
      <c r="J687">
        <f>(G687+H687)/2</f>
        <v>52.5</v>
      </c>
      <c r="Q687"/>
    </row>
    <row r="688" spans="1:17" x14ac:dyDescent="0.2">
      <c r="A688" s="3" t="s">
        <v>402</v>
      </c>
      <c r="B688" t="s">
        <v>2676</v>
      </c>
      <c r="C688" t="s">
        <v>2411</v>
      </c>
      <c r="D688" t="s">
        <v>2676</v>
      </c>
      <c r="E688" t="str">
        <f>SUBSTITUTE(D688, "$", "  ")</f>
        <v xml:space="preserve">  41K-  72K </v>
      </c>
      <c r="F688" t="str">
        <f>SUBSTITUTE(E688, "K", " ")</f>
        <v xml:space="preserve">  41 -  72  </v>
      </c>
      <c r="G688" s="24">
        <v>41</v>
      </c>
      <c r="H688" s="19">
        <v>72</v>
      </c>
      <c r="J688">
        <f>(G688+H688)/2</f>
        <v>56.5</v>
      </c>
      <c r="Q688"/>
    </row>
    <row r="689" spans="1:17" x14ac:dyDescent="0.2">
      <c r="A689" s="3" t="s">
        <v>402</v>
      </c>
      <c r="B689" t="s">
        <v>2676</v>
      </c>
      <c r="C689" t="s">
        <v>2411</v>
      </c>
      <c r="D689" t="s">
        <v>2676</v>
      </c>
      <c r="E689" t="str">
        <f>SUBSTITUTE(D689, "$", "  ")</f>
        <v xml:space="preserve">  41K-  72K </v>
      </c>
      <c r="F689" t="str">
        <f>SUBSTITUTE(E689, "K", " ")</f>
        <v xml:space="preserve">  41 -  72  </v>
      </c>
      <c r="G689" s="24">
        <v>41</v>
      </c>
      <c r="H689" s="19">
        <v>72</v>
      </c>
      <c r="J689">
        <f>(G689+H689)/2</f>
        <v>56.5</v>
      </c>
      <c r="Q689"/>
    </row>
    <row r="690" spans="1:17" x14ac:dyDescent="0.2">
      <c r="A690" s="3" t="s">
        <v>2092</v>
      </c>
      <c r="B690" t="s">
        <v>2696</v>
      </c>
      <c r="C690" t="s">
        <v>2411</v>
      </c>
      <c r="D690" t="s">
        <v>2696</v>
      </c>
      <c r="E690" t="str">
        <f>SUBSTITUTE(D690, "$", "  ")</f>
        <v xml:space="preserve">  36K-  71K </v>
      </c>
      <c r="F690" t="str">
        <f>SUBSTITUTE(E690, "K", " ")</f>
        <v xml:space="preserve">  36 -  71  </v>
      </c>
      <c r="G690" s="24">
        <v>36</v>
      </c>
      <c r="H690" s="19">
        <v>71</v>
      </c>
      <c r="J690">
        <f>(G690+H690)/2</f>
        <v>53.5</v>
      </c>
      <c r="Q690"/>
    </row>
    <row r="691" spans="1:17" x14ac:dyDescent="0.2">
      <c r="A691" s="3" t="s">
        <v>2092</v>
      </c>
      <c r="B691" t="s">
        <v>2696</v>
      </c>
      <c r="C691" t="s">
        <v>2411</v>
      </c>
      <c r="D691" t="s">
        <v>2696</v>
      </c>
      <c r="E691" t="str">
        <f>SUBSTITUTE(D691, "$", "  ")</f>
        <v xml:space="preserve">  36K-  71K </v>
      </c>
      <c r="F691" t="str">
        <f>SUBSTITUTE(E691, "K", " ")</f>
        <v xml:space="preserve">  36 -  71  </v>
      </c>
      <c r="G691" s="24">
        <v>36</v>
      </c>
      <c r="H691" s="19">
        <v>71</v>
      </c>
      <c r="J691">
        <f>(G691+H691)/2</f>
        <v>53.5</v>
      </c>
      <c r="Q691"/>
    </row>
    <row r="692" spans="1:17" x14ac:dyDescent="0.2">
      <c r="A692" s="3" t="s">
        <v>609</v>
      </c>
      <c r="B692" t="s">
        <v>2682</v>
      </c>
      <c r="C692" t="s">
        <v>2411</v>
      </c>
      <c r="D692" t="s">
        <v>2682</v>
      </c>
      <c r="E692" t="str">
        <f>SUBSTITUTE(D692, "$", "  ")</f>
        <v xml:space="preserve">  39K-  71K </v>
      </c>
      <c r="F692" t="str">
        <f>SUBSTITUTE(E692, "K", " ")</f>
        <v xml:space="preserve">  39 -  71  </v>
      </c>
      <c r="G692" s="24">
        <v>39</v>
      </c>
      <c r="H692" s="19">
        <v>71</v>
      </c>
      <c r="J692">
        <f>(G692+H692)/2</f>
        <v>55</v>
      </c>
      <c r="Q692"/>
    </row>
    <row r="693" spans="1:17" x14ac:dyDescent="0.2">
      <c r="A693" s="3" t="s">
        <v>1469</v>
      </c>
      <c r="B693" t="s">
        <v>2619</v>
      </c>
      <c r="C693" t="s">
        <v>2411</v>
      </c>
      <c r="D693" t="s">
        <v>2619</v>
      </c>
      <c r="E693" t="str">
        <f>SUBSTITUTE(D693, "$", "  ")</f>
        <v xml:space="preserve">  54K-  71K </v>
      </c>
      <c r="F693" t="str">
        <f>SUBSTITUTE(E693, "K", " ")</f>
        <v xml:space="preserve">  54 -  71  </v>
      </c>
      <c r="G693" s="24">
        <v>54</v>
      </c>
      <c r="H693" s="19">
        <v>71</v>
      </c>
      <c r="J693">
        <f>(G693+H693)/2</f>
        <v>62.5</v>
      </c>
      <c r="Q693"/>
    </row>
    <row r="694" spans="1:17" x14ac:dyDescent="0.2">
      <c r="A694" s="3" t="s">
        <v>1469</v>
      </c>
      <c r="B694" t="s">
        <v>2619</v>
      </c>
      <c r="C694" t="s">
        <v>2411</v>
      </c>
      <c r="D694" t="s">
        <v>2619</v>
      </c>
      <c r="E694" t="str">
        <f>SUBSTITUTE(D694, "$", "  ")</f>
        <v xml:space="preserve">  54K-  71K </v>
      </c>
      <c r="F694" t="str">
        <f>SUBSTITUTE(E694, "K", " ")</f>
        <v xml:space="preserve">  54 -  71  </v>
      </c>
      <c r="G694" s="24">
        <v>54</v>
      </c>
      <c r="H694" s="19">
        <v>71</v>
      </c>
      <c r="J694">
        <f>(G694+H694)/2</f>
        <v>62.5</v>
      </c>
      <c r="Q694"/>
    </row>
    <row r="695" spans="1:17" x14ac:dyDescent="0.2">
      <c r="A695" s="3" t="s">
        <v>1469</v>
      </c>
      <c r="B695" t="s">
        <v>2619</v>
      </c>
      <c r="C695" t="s">
        <v>2411</v>
      </c>
      <c r="D695" t="s">
        <v>2619</v>
      </c>
      <c r="E695" t="str">
        <f>SUBSTITUTE(D695, "$", "  ")</f>
        <v xml:space="preserve">  54K-  71K </v>
      </c>
      <c r="F695" t="str">
        <f>SUBSTITUTE(E695, "K", " ")</f>
        <v xml:space="preserve">  54 -  71  </v>
      </c>
      <c r="G695" s="24">
        <v>54</v>
      </c>
      <c r="H695" s="19">
        <v>71</v>
      </c>
      <c r="J695">
        <f>(G695+H695)/2</f>
        <v>62.5</v>
      </c>
      <c r="Q695"/>
    </row>
    <row r="696" spans="1:17" x14ac:dyDescent="0.2">
      <c r="A696" s="3" t="s">
        <v>2085</v>
      </c>
      <c r="B696" t="s">
        <v>2683</v>
      </c>
      <c r="C696" t="s">
        <v>2411</v>
      </c>
      <c r="D696" t="s">
        <v>2683</v>
      </c>
      <c r="E696" t="str">
        <f>SUBSTITUTE(D696, "$", "  ")</f>
        <v xml:space="preserve">  39K-  69K </v>
      </c>
      <c r="F696" t="str">
        <f>SUBSTITUTE(E696, "K", " ")</f>
        <v xml:space="preserve">  39 -  69  </v>
      </c>
      <c r="G696" s="24">
        <v>39</v>
      </c>
      <c r="H696" s="19">
        <v>69</v>
      </c>
      <c r="J696">
        <f>(G696+H696)/2</f>
        <v>54</v>
      </c>
      <c r="Q696"/>
    </row>
    <row r="697" spans="1:17" x14ac:dyDescent="0.2">
      <c r="A697" s="3" t="s">
        <v>2085</v>
      </c>
      <c r="B697" t="s">
        <v>2683</v>
      </c>
      <c r="C697" t="s">
        <v>2411</v>
      </c>
      <c r="D697" t="s">
        <v>2683</v>
      </c>
      <c r="E697" t="str">
        <f>SUBSTITUTE(D697, "$", "  ")</f>
        <v xml:space="preserve">  39K-  69K </v>
      </c>
      <c r="F697" t="str">
        <f>SUBSTITUTE(E697, "K", " ")</f>
        <v xml:space="preserve">  39 -  69  </v>
      </c>
      <c r="G697" s="24">
        <v>39</v>
      </c>
      <c r="H697" s="19">
        <v>69</v>
      </c>
      <c r="J697">
        <f>(G697+H697)/2</f>
        <v>54</v>
      </c>
      <c r="Q697"/>
    </row>
    <row r="698" spans="1:17" x14ac:dyDescent="0.2">
      <c r="A698" s="3" t="s">
        <v>1325</v>
      </c>
      <c r="B698" t="s">
        <v>2692</v>
      </c>
      <c r="C698" t="s">
        <v>2411</v>
      </c>
      <c r="D698" t="s">
        <v>2692</v>
      </c>
      <c r="E698" t="str">
        <f>SUBSTITUTE(D698, "$", "  ")</f>
        <v xml:space="preserve">  37K-  68K </v>
      </c>
      <c r="F698" t="str">
        <f>SUBSTITUTE(E698, "K", " ")</f>
        <v xml:space="preserve">  37 -  68  </v>
      </c>
      <c r="G698" s="24">
        <v>37</v>
      </c>
      <c r="H698" s="19">
        <v>68</v>
      </c>
      <c r="J698">
        <f>(G698+H698)/2</f>
        <v>52.5</v>
      </c>
      <c r="Q698"/>
    </row>
    <row r="699" spans="1:17" x14ac:dyDescent="0.2">
      <c r="A699" s="3" t="s">
        <v>484</v>
      </c>
      <c r="B699" t="s">
        <v>2684</v>
      </c>
      <c r="C699" t="s">
        <v>2411</v>
      </c>
      <c r="D699" t="s">
        <v>2684</v>
      </c>
      <c r="E699" t="str">
        <f>SUBSTITUTE(D699, "$", "  ")</f>
        <v xml:space="preserve">  39K-  68K </v>
      </c>
      <c r="F699" t="str">
        <f>SUBSTITUTE(E699, "K", " ")</f>
        <v xml:space="preserve">  39 -  68  </v>
      </c>
      <c r="G699" s="24">
        <v>39</v>
      </c>
      <c r="H699" s="19">
        <v>68</v>
      </c>
      <c r="J699">
        <f>(G699+H699)/2</f>
        <v>53.5</v>
      </c>
      <c r="Q699"/>
    </row>
    <row r="700" spans="1:17" x14ac:dyDescent="0.2">
      <c r="A700" s="3" t="s">
        <v>1082</v>
      </c>
      <c r="B700" t="s">
        <v>2679</v>
      </c>
      <c r="C700" t="s">
        <v>2411</v>
      </c>
      <c r="D700" t="s">
        <v>2679</v>
      </c>
      <c r="E700" t="str">
        <f>SUBSTITUTE(D700, "$", "  ")</f>
        <v xml:space="preserve">  40K-  68K </v>
      </c>
      <c r="F700" t="str">
        <f>SUBSTITUTE(E700, "K", " ")</f>
        <v xml:space="preserve">  40 -  68  </v>
      </c>
      <c r="G700" s="24">
        <v>40</v>
      </c>
      <c r="H700" s="19">
        <v>68</v>
      </c>
      <c r="J700">
        <f>(G700+H700)/2</f>
        <v>54</v>
      </c>
      <c r="Q700"/>
    </row>
    <row r="701" spans="1:17" x14ac:dyDescent="0.2">
      <c r="A701" s="3" t="s">
        <v>1082</v>
      </c>
      <c r="B701" t="s">
        <v>2679</v>
      </c>
      <c r="C701" t="s">
        <v>2411</v>
      </c>
      <c r="D701" t="s">
        <v>2679</v>
      </c>
      <c r="E701" t="str">
        <f>SUBSTITUTE(D701, "$", "  ")</f>
        <v xml:space="preserve">  40K-  68K </v>
      </c>
      <c r="F701" t="str">
        <f>SUBSTITUTE(E701, "K", " ")</f>
        <v xml:space="preserve">  40 -  68  </v>
      </c>
      <c r="G701" s="24">
        <v>40</v>
      </c>
      <c r="H701" s="19">
        <v>68</v>
      </c>
      <c r="J701">
        <f>(G701+H701)/2</f>
        <v>54</v>
      </c>
      <c r="Q701"/>
    </row>
    <row r="702" spans="1:17" x14ac:dyDescent="0.2">
      <c r="A702" s="3" t="s">
        <v>1082</v>
      </c>
      <c r="B702" t="s">
        <v>2679</v>
      </c>
      <c r="C702" t="s">
        <v>2411</v>
      </c>
      <c r="D702" t="s">
        <v>2679</v>
      </c>
      <c r="E702" t="str">
        <f>SUBSTITUTE(D702, "$", "  ")</f>
        <v xml:space="preserve">  40K-  68K </v>
      </c>
      <c r="F702" t="str">
        <f>SUBSTITUTE(E702, "K", " ")</f>
        <v xml:space="preserve">  40 -  68  </v>
      </c>
      <c r="G702" s="24">
        <v>40</v>
      </c>
      <c r="H702" s="19">
        <v>68</v>
      </c>
      <c r="J702">
        <f>(G702+H702)/2</f>
        <v>54</v>
      </c>
      <c r="Q702"/>
    </row>
    <row r="703" spans="1:17" x14ac:dyDescent="0.2">
      <c r="A703" s="3" t="s">
        <v>1082</v>
      </c>
      <c r="B703" t="s">
        <v>2679</v>
      </c>
      <c r="C703" t="s">
        <v>2411</v>
      </c>
      <c r="D703" t="s">
        <v>2679</v>
      </c>
      <c r="E703" t="str">
        <f>SUBSTITUTE(D703, "$", "  ")</f>
        <v xml:space="preserve">  40K-  68K </v>
      </c>
      <c r="F703" t="str">
        <f>SUBSTITUTE(E703, "K", " ")</f>
        <v xml:space="preserve">  40 -  68  </v>
      </c>
      <c r="G703" s="24">
        <v>40</v>
      </c>
      <c r="H703" s="19">
        <v>68</v>
      </c>
      <c r="J703">
        <f>(G703+H703)/2</f>
        <v>54</v>
      </c>
      <c r="Q703"/>
    </row>
    <row r="704" spans="1:17" x14ac:dyDescent="0.2">
      <c r="A704" s="3" t="s">
        <v>2282</v>
      </c>
      <c r="B704" t="s">
        <v>2685</v>
      </c>
      <c r="C704" t="s">
        <v>2411</v>
      </c>
      <c r="D704" t="s">
        <v>2685</v>
      </c>
      <c r="E704" t="str">
        <f>SUBSTITUTE(D704, "$", "  ")</f>
        <v xml:space="preserve">  39K-  67K </v>
      </c>
      <c r="F704" t="str">
        <f>SUBSTITUTE(E704, "K", " ")</f>
        <v xml:space="preserve">  39 -  67  </v>
      </c>
      <c r="G704" s="24">
        <v>39</v>
      </c>
      <c r="H704" s="19">
        <v>67</v>
      </c>
      <c r="J704">
        <f>(G704+H704)/2</f>
        <v>53</v>
      </c>
      <c r="Q704"/>
    </row>
    <row r="705" spans="1:17" x14ac:dyDescent="0.2">
      <c r="A705" s="3" t="s">
        <v>1646</v>
      </c>
      <c r="B705" t="s">
        <v>2693</v>
      </c>
      <c r="C705" t="s">
        <v>2411</v>
      </c>
      <c r="D705" t="s">
        <v>2693</v>
      </c>
      <c r="E705" t="str">
        <f>SUBSTITUTE(D705, "$", "  ")</f>
        <v xml:space="preserve">  37K-  66K </v>
      </c>
      <c r="F705" t="str">
        <f>SUBSTITUTE(E705, "K", " ")</f>
        <v xml:space="preserve">  37 -  66  </v>
      </c>
      <c r="G705" s="24">
        <v>37</v>
      </c>
      <c r="H705" s="19">
        <v>66</v>
      </c>
      <c r="J705">
        <f>(G705+H705)/2</f>
        <v>51.5</v>
      </c>
      <c r="Q705"/>
    </row>
    <row r="706" spans="1:17" x14ac:dyDescent="0.2">
      <c r="A706" s="3" t="s">
        <v>1646</v>
      </c>
      <c r="B706" t="s">
        <v>2693</v>
      </c>
      <c r="C706" t="s">
        <v>2411</v>
      </c>
      <c r="D706" t="s">
        <v>2693</v>
      </c>
      <c r="E706" t="str">
        <f>SUBSTITUTE(D706, "$", "  ")</f>
        <v xml:space="preserve">  37K-  66K </v>
      </c>
      <c r="F706" t="str">
        <f>SUBSTITUTE(E706, "K", " ")</f>
        <v xml:space="preserve">  37 -  66  </v>
      </c>
      <c r="G706" s="24">
        <v>37</v>
      </c>
      <c r="H706" s="19">
        <v>66</v>
      </c>
      <c r="J706">
        <f>(G706+H706)/2</f>
        <v>51.5</v>
      </c>
      <c r="Q706"/>
    </row>
    <row r="707" spans="1:17" x14ac:dyDescent="0.2">
      <c r="A707" s="3" t="s">
        <v>1055</v>
      </c>
      <c r="B707" t="s">
        <v>2686</v>
      </c>
      <c r="C707" t="s">
        <v>2411</v>
      </c>
      <c r="D707" t="s">
        <v>2686</v>
      </c>
      <c r="E707" t="str">
        <f>SUBSTITUTE(D707, "$", "  ")</f>
        <v xml:space="preserve">  39K-  66K </v>
      </c>
      <c r="F707" t="str">
        <f>SUBSTITUTE(E707, "K", " ")</f>
        <v xml:space="preserve">  39 -  66  </v>
      </c>
      <c r="G707" s="24">
        <v>39</v>
      </c>
      <c r="H707" s="19">
        <v>66</v>
      </c>
      <c r="J707">
        <f>(G707+H707)/2</f>
        <v>52.5</v>
      </c>
      <c r="Q707"/>
    </row>
    <row r="708" spans="1:17" x14ac:dyDescent="0.2">
      <c r="A708" s="3" t="s">
        <v>1055</v>
      </c>
      <c r="B708" t="s">
        <v>2686</v>
      </c>
      <c r="C708" t="s">
        <v>2411</v>
      </c>
      <c r="D708" t="s">
        <v>2686</v>
      </c>
      <c r="E708" t="str">
        <f>SUBSTITUTE(D708, "$", "  ")</f>
        <v xml:space="preserve">  39K-  66K </v>
      </c>
      <c r="F708" t="str">
        <f>SUBSTITUTE(E708, "K", " ")</f>
        <v xml:space="preserve">  39 -  66  </v>
      </c>
      <c r="G708" s="24">
        <v>39</v>
      </c>
      <c r="H708" s="19">
        <v>66</v>
      </c>
      <c r="J708">
        <f>(G708+H708)/2</f>
        <v>52.5</v>
      </c>
      <c r="Q708"/>
    </row>
    <row r="709" spans="1:17" x14ac:dyDescent="0.2">
      <c r="A709" s="3" t="s">
        <v>1055</v>
      </c>
      <c r="B709" t="s">
        <v>2686</v>
      </c>
      <c r="C709" t="s">
        <v>2411</v>
      </c>
      <c r="D709" t="s">
        <v>2686</v>
      </c>
      <c r="E709" t="str">
        <f>SUBSTITUTE(D709, "$", "  ")</f>
        <v xml:space="preserve">  39K-  66K </v>
      </c>
      <c r="F709" t="str">
        <f>SUBSTITUTE(E709, "K", " ")</f>
        <v xml:space="preserve">  39 -  66  </v>
      </c>
      <c r="G709" s="24">
        <v>39</v>
      </c>
      <c r="H709" s="19">
        <v>66</v>
      </c>
      <c r="J709">
        <f>(G709+H709)/2</f>
        <v>52.5</v>
      </c>
      <c r="Q709"/>
    </row>
    <row r="710" spans="1:17" x14ac:dyDescent="0.2">
      <c r="A710" s="3" t="s">
        <v>1055</v>
      </c>
      <c r="B710" t="s">
        <v>2686</v>
      </c>
      <c r="C710" t="s">
        <v>2411</v>
      </c>
      <c r="D710" t="s">
        <v>2686</v>
      </c>
      <c r="E710" t="str">
        <f>SUBSTITUTE(D710, "$", "  ")</f>
        <v xml:space="preserve">  39K-  66K </v>
      </c>
      <c r="F710" t="str">
        <f>SUBSTITUTE(E710, "K", " ")</f>
        <v xml:space="preserve">  39 -  66  </v>
      </c>
      <c r="G710" s="24">
        <v>39</v>
      </c>
      <c r="H710" s="19">
        <v>66</v>
      </c>
      <c r="J710">
        <f>(G710+H710)/2</f>
        <v>52.5</v>
      </c>
      <c r="Q710"/>
    </row>
    <row r="711" spans="1:17" x14ac:dyDescent="0.2">
      <c r="A711" s="3" t="s">
        <v>493</v>
      </c>
      <c r="B711" t="s">
        <v>2711</v>
      </c>
      <c r="C711" t="s">
        <v>2411</v>
      </c>
      <c r="D711" t="s">
        <v>2711</v>
      </c>
      <c r="E711" t="str">
        <f>SUBSTITUTE(D711, "$", "  ")</f>
        <v xml:space="preserve">  31K-  65K </v>
      </c>
      <c r="F711" t="str">
        <f>SUBSTITUTE(E711, "K", " ")</f>
        <v xml:space="preserve">  31 -  65  </v>
      </c>
      <c r="G711" s="24">
        <v>31</v>
      </c>
      <c r="H711" s="19">
        <v>65</v>
      </c>
      <c r="J711">
        <f>(G711+H711)/2</f>
        <v>48</v>
      </c>
      <c r="Q711"/>
    </row>
    <row r="712" spans="1:17" x14ac:dyDescent="0.2">
      <c r="A712" s="3" t="s">
        <v>2040</v>
      </c>
      <c r="B712" t="s">
        <v>2698</v>
      </c>
      <c r="C712" t="s">
        <v>2411</v>
      </c>
      <c r="D712" t="s">
        <v>2698</v>
      </c>
      <c r="E712" t="str">
        <f>SUBSTITUTE(D712, "$", "  ")</f>
        <v xml:space="preserve">  35K-  65K </v>
      </c>
      <c r="F712" t="str">
        <f>SUBSTITUTE(E712, "K", " ")</f>
        <v xml:space="preserve">  35 -  65  </v>
      </c>
      <c r="G712" s="24">
        <v>35</v>
      </c>
      <c r="H712" s="19">
        <v>65</v>
      </c>
      <c r="J712">
        <f>(G712+H712)/2</f>
        <v>50</v>
      </c>
      <c r="Q712"/>
    </row>
    <row r="713" spans="1:17" x14ac:dyDescent="0.2">
      <c r="A713" s="3" t="s">
        <v>2040</v>
      </c>
      <c r="B713" t="s">
        <v>2698</v>
      </c>
      <c r="C713" t="s">
        <v>2411</v>
      </c>
      <c r="D713" t="s">
        <v>2698</v>
      </c>
      <c r="E713" t="str">
        <f>SUBSTITUTE(D713, "$", "  ")</f>
        <v xml:space="preserve">  35K-  65K </v>
      </c>
      <c r="F713" t="str">
        <f>SUBSTITUTE(E713, "K", " ")</f>
        <v xml:space="preserve">  35 -  65  </v>
      </c>
      <c r="G713" s="24">
        <v>35</v>
      </c>
      <c r="H713" s="19">
        <v>65</v>
      </c>
      <c r="J713">
        <f>(G713+H713)/2</f>
        <v>50</v>
      </c>
      <c r="Q713"/>
    </row>
    <row r="714" spans="1:17" x14ac:dyDescent="0.2">
      <c r="A714" s="3" t="s">
        <v>1148</v>
      </c>
      <c r="B714" t="s">
        <v>2701</v>
      </c>
      <c r="C714" t="s">
        <v>2411</v>
      </c>
      <c r="D714" t="s">
        <v>2701</v>
      </c>
      <c r="E714" t="str">
        <f>SUBSTITUTE(D714, "$", "  ")</f>
        <v xml:space="preserve">  34K-  64K </v>
      </c>
      <c r="F714" t="str">
        <f>SUBSTITUTE(E714, "K", " ")</f>
        <v xml:space="preserve">  34 -  64  </v>
      </c>
      <c r="G714" s="24">
        <v>34</v>
      </c>
      <c r="H714" s="19">
        <v>64</v>
      </c>
      <c r="J714">
        <f>(G714+H714)/2</f>
        <v>49</v>
      </c>
      <c r="Q714"/>
    </row>
    <row r="715" spans="1:17" x14ac:dyDescent="0.2">
      <c r="A715" s="3" t="s">
        <v>1649</v>
      </c>
      <c r="B715" t="s">
        <v>2690</v>
      </c>
      <c r="C715" t="s">
        <v>2411</v>
      </c>
      <c r="D715" t="s">
        <v>2690</v>
      </c>
      <c r="E715" t="str">
        <f>SUBSTITUTE(D715, "$", "  ")</f>
        <v xml:space="preserve">  38K-  64K </v>
      </c>
      <c r="F715" t="str">
        <f>SUBSTITUTE(E715, "K", " ")</f>
        <v xml:space="preserve">  38 -  64  </v>
      </c>
      <c r="G715" s="24">
        <v>38</v>
      </c>
      <c r="H715" s="19">
        <v>64</v>
      </c>
      <c r="J715">
        <f>(G715+H715)/2</f>
        <v>51</v>
      </c>
      <c r="Q715"/>
    </row>
    <row r="716" spans="1:17" x14ac:dyDescent="0.2">
      <c r="A716" s="3" t="s">
        <v>1649</v>
      </c>
      <c r="B716" t="s">
        <v>2690</v>
      </c>
      <c r="C716" t="s">
        <v>2411</v>
      </c>
      <c r="D716" t="s">
        <v>2690</v>
      </c>
      <c r="E716" t="str">
        <f>SUBSTITUTE(D716, "$", "  ")</f>
        <v xml:space="preserve">  38K-  64K </v>
      </c>
      <c r="F716" t="str">
        <f>SUBSTITUTE(E716, "K", " ")</f>
        <v xml:space="preserve">  38 -  64  </v>
      </c>
      <c r="G716" s="24">
        <v>38</v>
      </c>
      <c r="H716" s="19">
        <v>64</v>
      </c>
      <c r="J716">
        <f>(G716+H716)/2</f>
        <v>51</v>
      </c>
      <c r="Q716"/>
    </row>
    <row r="717" spans="1:17" x14ac:dyDescent="0.2">
      <c r="A717" s="3" t="s">
        <v>1232</v>
      </c>
      <c r="B717" t="s">
        <v>2694</v>
      </c>
      <c r="C717" t="s">
        <v>2411</v>
      </c>
      <c r="D717" t="s">
        <v>2694</v>
      </c>
      <c r="E717" t="str">
        <f>SUBSTITUTE(D717, "$", "  ")</f>
        <v xml:space="preserve">  37K-  63K </v>
      </c>
      <c r="F717" t="str">
        <f>SUBSTITUTE(E717, "K", " ")</f>
        <v xml:space="preserve">  37 -  63  </v>
      </c>
      <c r="G717" s="24">
        <v>37</v>
      </c>
      <c r="H717" s="19">
        <v>63</v>
      </c>
      <c r="J717">
        <f>(G717+H717)/2</f>
        <v>50</v>
      </c>
      <c r="Q717"/>
    </row>
    <row r="718" spans="1:17" x14ac:dyDescent="0.2">
      <c r="A718" s="3" t="s">
        <v>2061</v>
      </c>
      <c r="B718" t="s">
        <v>2707</v>
      </c>
      <c r="C718" t="s">
        <v>2411</v>
      </c>
      <c r="D718" t="s">
        <v>2707</v>
      </c>
      <c r="E718" t="str">
        <f>SUBSTITUTE(D718, "$", "  ")</f>
        <v xml:space="preserve">  32K-  62K </v>
      </c>
      <c r="F718" t="str">
        <f>SUBSTITUTE(E718, "K", " ")</f>
        <v xml:space="preserve">  32 -  62  </v>
      </c>
      <c r="G718" s="24">
        <v>32</v>
      </c>
      <c r="H718" s="19">
        <v>62</v>
      </c>
      <c r="J718">
        <f>(G718+H718)/2</f>
        <v>47</v>
      </c>
      <c r="Q718"/>
    </row>
    <row r="719" spans="1:17" x14ac:dyDescent="0.2">
      <c r="A719" s="3" t="s">
        <v>2061</v>
      </c>
      <c r="B719" t="s">
        <v>2707</v>
      </c>
      <c r="C719" t="s">
        <v>2411</v>
      </c>
      <c r="D719" t="s">
        <v>2707</v>
      </c>
      <c r="E719" t="str">
        <f>SUBSTITUTE(D719, "$", "  ")</f>
        <v xml:space="preserve">  32K-  62K </v>
      </c>
      <c r="F719" t="str">
        <f>SUBSTITUTE(E719, "K", " ")</f>
        <v xml:space="preserve">  32 -  62  </v>
      </c>
      <c r="G719" s="24">
        <v>32</v>
      </c>
      <c r="H719" s="19">
        <v>62</v>
      </c>
      <c r="J719">
        <f>(G719+H719)/2</f>
        <v>47</v>
      </c>
      <c r="Q719"/>
    </row>
    <row r="720" spans="1:17" x14ac:dyDescent="0.2">
      <c r="A720" s="3" t="s">
        <v>1139</v>
      </c>
      <c r="B720" t="s">
        <v>2705</v>
      </c>
      <c r="C720" t="s">
        <v>2411</v>
      </c>
      <c r="D720" t="s">
        <v>2705</v>
      </c>
      <c r="E720" t="str">
        <f>SUBSTITUTE(D720, "$", "  ")</f>
        <v xml:space="preserve">  33K-  62K </v>
      </c>
      <c r="F720" t="str">
        <f>SUBSTITUTE(E720, "K", " ")</f>
        <v xml:space="preserve">  33 -  62  </v>
      </c>
      <c r="G720" s="24">
        <v>33</v>
      </c>
      <c r="H720" s="19">
        <v>62</v>
      </c>
      <c r="J720">
        <f>(G720+H720)/2</f>
        <v>47.5</v>
      </c>
      <c r="Q720"/>
    </row>
    <row r="721" spans="1:18" x14ac:dyDescent="0.2">
      <c r="A721" s="3" t="s">
        <v>500</v>
      </c>
      <c r="B721" t="s">
        <v>2702</v>
      </c>
      <c r="C721" t="s">
        <v>2411</v>
      </c>
      <c r="D721" t="s">
        <v>2702</v>
      </c>
      <c r="E721" t="str">
        <f>SUBSTITUTE(D721, "$", "  ")</f>
        <v xml:space="preserve">  34K-  62K </v>
      </c>
      <c r="F721" t="str">
        <f>SUBSTITUTE(E721, "K", " ")</f>
        <v xml:space="preserve">  34 -  62  </v>
      </c>
      <c r="G721" s="24">
        <v>34</v>
      </c>
      <c r="H721" s="19">
        <v>62</v>
      </c>
      <c r="J721">
        <f>(G721+H721)/2</f>
        <v>48</v>
      </c>
      <c r="Q721"/>
    </row>
    <row r="722" spans="1:18" x14ac:dyDescent="0.2">
      <c r="A722" s="3" t="s">
        <v>1039</v>
      </c>
      <c r="B722" t="s">
        <v>2699</v>
      </c>
      <c r="C722" t="s">
        <v>2411</v>
      </c>
      <c r="D722" t="s">
        <v>2699</v>
      </c>
      <c r="E722" t="str">
        <f>SUBSTITUTE(D722, "$", "  ")</f>
        <v xml:space="preserve">  35K-  62K </v>
      </c>
      <c r="F722" t="str">
        <f>SUBSTITUTE(E722, "K", " ")</f>
        <v xml:space="preserve">  35 -  62  </v>
      </c>
      <c r="G722" s="24">
        <v>35</v>
      </c>
      <c r="H722" s="19">
        <v>62</v>
      </c>
      <c r="J722">
        <f>(G722+H722)/2</f>
        <v>48.5</v>
      </c>
      <c r="Q722"/>
    </row>
    <row r="723" spans="1:18" x14ac:dyDescent="0.2">
      <c r="A723" s="3" t="s">
        <v>1039</v>
      </c>
      <c r="B723" t="s">
        <v>2699</v>
      </c>
      <c r="C723" t="s">
        <v>2411</v>
      </c>
      <c r="D723" t="s">
        <v>2699</v>
      </c>
      <c r="E723" t="str">
        <f>SUBSTITUTE(D723, "$", "  ")</f>
        <v xml:space="preserve">  35K-  62K </v>
      </c>
      <c r="F723" t="str">
        <f>SUBSTITUTE(E723, "K", " ")</f>
        <v xml:space="preserve">  35 -  62  </v>
      </c>
      <c r="G723" s="24">
        <v>35</v>
      </c>
      <c r="H723" s="19">
        <v>62</v>
      </c>
      <c r="J723">
        <f>(G723+H723)/2</f>
        <v>48.5</v>
      </c>
      <c r="Q723"/>
    </row>
    <row r="724" spans="1:18" x14ac:dyDescent="0.2">
      <c r="A724" s="3" t="s">
        <v>1039</v>
      </c>
      <c r="B724" t="s">
        <v>2699</v>
      </c>
      <c r="C724" t="s">
        <v>2411</v>
      </c>
      <c r="D724" t="s">
        <v>2699</v>
      </c>
      <c r="E724" t="str">
        <f>SUBSTITUTE(D724, "$", "  ")</f>
        <v xml:space="preserve">  35K-  62K </v>
      </c>
      <c r="F724" t="str">
        <f>SUBSTITUTE(E724, "K", " ")</f>
        <v xml:space="preserve">  35 -  62  </v>
      </c>
      <c r="G724" s="24">
        <v>35</v>
      </c>
      <c r="H724" s="19">
        <v>62</v>
      </c>
      <c r="J724">
        <f>(G724+H724)/2</f>
        <v>48.5</v>
      </c>
      <c r="Q724"/>
    </row>
    <row r="725" spans="1:18" x14ac:dyDescent="0.2">
      <c r="A725" s="3" t="s">
        <v>1039</v>
      </c>
      <c r="B725" t="s">
        <v>2699</v>
      </c>
      <c r="C725" t="s">
        <v>2411</v>
      </c>
      <c r="D725" t="s">
        <v>2699</v>
      </c>
      <c r="E725" t="str">
        <f>SUBSTITUTE(D725, "$", "  ")</f>
        <v xml:space="preserve">  35K-  62K </v>
      </c>
      <c r="F725" t="str">
        <f>SUBSTITUTE(E725, "K", " ")</f>
        <v xml:space="preserve">  35 -  62  </v>
      </c>
      <c r="G725" s="24">
        <v>35</v>
      </c>
      <c r="H725" s="19">
        <v>62</v>
      </c>
      <c r="J725">
        <f>(G725+H725)/2</f>
        <v>48.5</v>
      </c>
      <c r="Q725"/>
    </row>
    <row r="726" spans="1:18" x14ac:dyDescent="0.2">
      <c r="A726" s="3" t="s">
        <v>1443</v>
      </c>
      <c r="B726" t="s">
        <v>2697</v>
      </c>
      <c r="C726" t="s">
        <v>2411</v>
      </c>
      <c r="D726" t="s">
        <v>2697</v>
      </c>
      <c r="E726" t="str">
        <f>SUBSTITUTE(D726, "$", "  ")</f>
        <v xml:space="preserve">  36K-  62K </v>
      </c>
      <c r="F726" t="str">
        <f>SUBSTITUTE(E726, "K", " ")</f>
        <v xml:space="preserve">  36 -  62  </v>
      </c>
      <c r="G726" s="24">
        <v>36</v>
      </c>
      <c r="H726" s="19">
        <v>62</v>
      </c>
      <c r="J726">
        <f>(G726+H726)/2</f>
        <v>49</v>
      </c>
      <c r="Q726"/>
    </row>
    <row r="727" spans="1:18" x14ac:dyDescent="0.2">
      <c r="A727" s="3" t="s">
        <v>1443</v>
      </c>
      <c r="B727" t="s">
        <v>2697</v>
      </c>
      <c r="C727" t="s">
        <v>2411</v>
      </c>
      <c r="D727" t="s">
        <v>2697</v>
      </c>
      <c r="E727" t="str">
        <f>SUBSTITUTE(D727, "$", "  ")</f>
        <v xml:space="preserve">  36K-  62K </v>
      </c>
      <c r="F727" t="str">
        <f>SUBSTITUTE(E727, "K", " ")</f>
        <v xml:space="preserve">  36 -  62  </v>
      </c>
      <c r="G727" s="24">
        <v>36</v>
      </c>
      <c r="H727" s="19">
        <v>62</v>
      </c>
      <c r="J727">
        <f>(G727+H727)/2</f>
        <v>49</v>
      </c>
      <c r="Q727"/>
    </row>
    <row r="728" spans="1:18" x14ac:dyDescent="0.2">
      <c r="A728" s="3" t="s">
        <v>2125</v>
      </c>
      <c r="B728" t="s">
        <v>2706</v>
      </c>
      <c r="C728" t="s">
        <v>2411</v>
      </c>
      <c r="D728" t="s">
        <v>2706</v>
      </c>
      <c r="E728" t="str">
        <f>SUBSTITUTE(D728, "$", "  ")</f>
        <v xml:space="preserve">  33K-  61K </v>
      </c>
      <c r="F728" t="str">
        <f>SUBSTITUTE(E728, "K", " ")</f>
        <v xml:space="preserve">  33 -  61  </v>
      </c>
      <c r="G728" s="24">
        <v>33</v>
      </c>
      <c r="H728" s="19">
        <v>61</v>
      </c>
      <c r="J728">
        <f>(G728+H728)/2</f>
        <v>47</v>
      </c>
      <c r="Q728"/>
    </row>
    <row r="729" spans="1:18" x14ac:dyDescent="0.2">
      <c r="A729" s="3" t="s">
        <v>199</v>
      </c>
      <c r="B729" t="s">
        <v>2703</v>
      </c>
      <c r="C729" t="s">
        <v>2411</v>
      </c>
      <c r="D729" t="s">
        <v>2703</v>
      </c>
      <c r="E729" t="str">
        <f>SUBSTITUTE(D729, "$", "  ")</f>
        <v xml:space="preserve">  34K-  61K </v>
      </c>
      <c r="F729" t="str">
        <f>SUBSTITUTE(E729, "K", " ")</f>
        <v xml:space="preserve">  34 -  61  </v>
      </c>
      <c r="G729" s="24">
        <v>34</v>
      </c>
      <c r="H729" s="19">
        <v>61</v>
      </c>
      <c r="J729">
        <f>(G729+H729)/2</f>
        <v>47.5</v>
      </c>
      <c r="Q729"/>
    </row>
    <row r="730" spans="1:18" x14ac:dyDescent="0.2">
      <c r="A730" s="3" t="s">
        <v>1550</v>
      </c>
      <c r="B730" t="s">
        <v>2708</v>
      </c>
      <c r="C730" t="s">
        <v>2411</v>
      </c>
      <c r="D730" t="s">
        <v>2708</v>
      </c>
      <c r="E730" t="str">
        <f>SUBSTITUTE(D730, "$", "  ")</f>
        <v xml:space="preserve">  32K-  59K </v>
      </c>
      <c r="F730" t="str">
        <f>SUBSTITUTE(E730, "K", " ")</f>
        <v xml:space="preserve">  32 -  59  </v>
      </c>
      <c r="G730" s="24">
        <v>32</v>
      </c>
      <c r="H730" s="19">
        <v>59</v>
      </c>
      <c r="J730">
        <f>(G730+H730)/2</f>
        <v>45.5</v>
      </c>
      <c r="Q730"/>
    </row>
    <row r="731" spans="1:18" x14ac:dyDescent="0.2">
      <c r="A731" s="3" t="s">
        <v>1550</v>
      </c>
      <c r="B731" t="s">
        <v>2708</v>
      </c>
      <c r="C731" t="s">
        <v>2411</v>
      </c>
      <c r="D731" t="s">
        <v>2708</v>
      </c>
      <c r="E731" t="str">
        <f>SUBSTITUTE(D731, "$", "  ")</f>
        <v xml:space="preserve">  32K-  59K </v>
      </c>
      <c r="F731" t="str">
        <f>SUBSTITUTE(E731, "K", " ")</f>
        <v xml:space="preserve">  32 -  59  </v>
      </c>
      <c r="G731" s="24">
        <v>32</v>
      </c>
      <c r="H731" s="19">
        <v>59</v>
      </c>
      <c r="J731">
        <f>(G731+H731)/2</f>
        <v>45.5</v>
      </c>
      <c r="Q731"/>
    </row>
    <row r="732" spans="1:18" x14ac:dyDescent="0.2">
      <c r="A732" s="3" t="s">
        <v>1550</v>
      </c>
      <c r="B732" t="s">
        <v>2708</v>
      </c>
      <c r="C732" t="s">
        <v>2411</v>
      </c>
      <c r="D732" t="s">
        <v>2708</v>
      </c>
      <c r="E732" t="str">
        <f>SUBSTITUTE(D732, "$", "  ")</f>
        <v xml:space="preserve">  32K-  59K </v>
      </c>
      <c r="F732" t="str">
        <f>SUBSTITUTE(E732, "K", " ")</f>
        <v xml:space="preserve">  32 -  59  </v>
      </c>
      <c r="G732" s="24">
        <v>32</v>
      </c>
      <c r="H732" s="19">
        <v>59</v>
      </c>
      <c r="J732">
        <f>(G732+H732)/2</f>
        <v>45.5</v>
      </c>
      <c r="Q732"/>
    </row>
    <row r="733" spans="1:18" x14ac:dyDescent="0.2">
      <c r="A733" s="3" t="s">
        <v>1415</v>
      </c>
      <c r="B733" t="s">
        <v>2712</v>
      </c>
      <c r="C733" t="s">
        <v>2411</v>
      </c>
      <c r="D733" t="s">
        <v>2712</v>
      </c>
      <c r="E733" t="str">
        <f>SUBSTITUTE(D733, "$", "  ")</f>
        <v xml:space="preserve">  31K-  57K </v>
      </c>
      <c r="F733" t="str">
        <f>SUBSTITUTE(E733, "K", " ")</f>
        <v xml:space="preserve">  31 -  57  </v>
      </c>
      <c r="G733" s="24">
        <v>31</v>
      </c>
      <c r="H733" s="19">
        <v>57</v>
      </c>
      <c r="J733">
        <f>(G733+H733)/2</f>
        <v>44</v>
      </c>
      <c r="Q733"/>
    </row>
    <row r="734" spans="1:18" x14ac:dyDescent="0.2">
      <c r="A734" s="3" t="s">
        <v>1415</v>
      </c>
      <c r="B734" t="s">
        <v>2712</v>
      </c>
      <c r="C734" t="s">
        <v>2411</v>
      </c>
      <c r="D734" t="s">
        <v>2712</v>
      </c>
      <c r="E734" t="str">
        <f>SUBSTITUTE(D734, "$", "  ")</f>
        <v xml:space="preserve">  31K-  57K </v>
      </c>
      <c r="F734" t="str">
        <f>SUBSTITUTE(E734, "K", " ")</f>
        <v xml:space="preserve">  31 -  57  </v>
      </c>
      <c r="G734" s="24">
        <v>31</v>
      </c>
      <c r="H734" s="19">
        <v>57</v>
      </c>
      <c r="J734">
        <f>(G734+H734)/2</f>
        <v>44</v>
      </c>
      <c r="Q734"/>
    </row>
    <row r="735" spans="1:18" x14ac:dyDescent="0.2">
      <c r="A735" s="3" t="s">
        <v>2252</v>
      </c>
      <c r="B735" t="s">
        <v>2709</v>
      </c>
      <c r="C735" t="s">
        <v>2411</v>
      </c>
      <c r="D735" t="s">
        <v>2709</v>
      </c>
      <c r="E735" t="str">
        <f>SUBSTITUTE(D735, "$", "  ")</f>
        <v xml:space="preserve">  32K-  57K </v>
      </c>
      <c r="F735" t="str">
        <f>SUBSTITUTE(E735, "K", " ")</f>
        <v xml:space="preserve">  32 -  57  </v>
      </c>
      <c r="G735" s="24">
        <v>32</v>
      </c>
      <c r="H735" s="19">
        <v>57</v>
      </c>
      <c r="J735">
        <f>(G735+H735)/2</f>
        <v>44.5</v>
      </c>
      <c r="K735" s="15"/>
      <c r="L735" s="15"/>
      <c r="M735" s="15"/>
      <c r="N735" s="15"/>
      <c r="O735" s="15"/>
      <c r="P735" s="15"/>
      <c r="Q735"/>
    </row>
    <row r="736" spans="1:18" x14ac:dyDescent="0.2">
      <c r="A736" s="3" t="s">
        <v>704</v>
      </c>
      <c r="B736" t="s">
        <v>2717</v>
      </c>
      <c r="C736" t="s">
        <v>2411</v>
      </c>
      <c r="D736" t="s">
        <v>2717</v>
      </c>
      <c r="E736" t="str">
        <f>SUBSTITUTE(D736, "$", "  ")</f>
        <v xml:space="preserve">  26K-  55K </v>
      </c>
      <c r="F736" t="str">
        <f>SUBSTITUTE(E736, "K", " ")</f>
        <v xml:space="preserve">  26 -  55  </v>
      </c>
      <c r="G736" s="24">
        <v>26</v>
      </c>
      <c r="H736" s="19">
        <v>55</v>
      </c>
      <c r="J736">
        <f>(G736+H736)/2</f>
        <v>40.5</v>
      </c>
      <c r="K736" s="15"/>
      <c r="L736" s="15"/>
      <c r="M736" s="15"/>
      <c r="N736" s="15"/>
      <c r="O736" s="15"/>
      <c r="P736" s="15"/>
      <c r="Q736" s="15"/>
      <c r="R736" s="15"/>
    </row>
    <row r="737" spans="1:19" x14ac:dyDescent="0.2">
      <c r="A737" s="3" t="s">
        <v>1741</v>
      </c>
      <c r="B737" t="s">
        <v>2713</v>
      </c>
      <c r="C737" t="s">
        <v>2411</v>
      </c>
      <c r="D737" t="s">
        <v>2713</v>
      </c>
      <c r="E737" t="str">
        <f>SUBSTITUTE(D737, "$", "  ")</f>
        <v xml:space="preserve">  31K-  55K </v>
      </c>
      <c r="F737" t="str">
        <f>SUBSTITUTE(E737, "K", " ")</f>
        <v xml:space="preserve">  31 -  55  </v>
      </c>
      <c r="G737" s="24">
        <v>31</v>
      </c>
      <c r="H737" s="19">
        <v>55</v>
      </c>
      <c r="J737">
        <f>(G737+H737)/2</f>
        <v>43</v>
      </c>
      <c r="K737" s="15"/>
      <c r="L737" s="15"/>
      <c r="M737" s="15"/>
      <c r="N737" s="15"/>
      <c r="O737" s="15"/>
      <c r="P737" s="15"/>
      <c r="Q737" s="15"/>
      <c r="R737" s="15"/>
    </row>
    <row r="738" spans="1:19" x14ac:dyDescent="0.2">
      <c r="A738" s="3" t="s">
        <v>1741</v>
      </c>
      <c r="B738" t="s">
        <v>2713</v>
      </c>
      <c r="C738" t="s">
        <v>2411</v>
      </c>
      <c r="D738" t="s">
        <v>2713</v>
      </c>
      <c r="E738" t="str">
        <f>SUBSTITUTE(D738, "$", "  ")</f>
        <v xml:space="preserve">  31K-  55K </v>
      </c>
      <c r="F738" t="str">
        <f>SUBSTITUTE(E738, "K", " ")</f>
        <v xml:space="preserve">  31 -  55  </v>
      </c>
      <c r="G738" s="24">
        <v>31</v>
      </c>
      <c r="H738" s="19">
        <v>55</v>
      </c>
      <c r="J738">
        <f>(G738+H738)/2</f>
        <v>43</v>
      </c>
      <c r="K738" s="15"/>
      <c r="L738" s="15"/>
      <c r="M738" s="15"/>
      <c r="N738" s="15"/>
      <c r="O738" s="15"/>
      <c r="P738" s="15"/>
      <c r="Q738"/>
    </row>
    <row r="739" spans="1:19" x14ac:dyDescent="0.2">
      <c r="A739" s="3" t="s">
        <v>690</v>
      </c>
      <c r="B739" t="s">
        <v>2714</v>
      </c>
      <c r="C739" t="s">
        <v>2411</v>
      </c>
      <c r="D739" t="s">
        <v>2714</v>
      </c>
      <c r="E739" t="str">
        <f>SUBSTITUTE(D739, "$", "  ")</f>
        <v xml:space="preserve">  29K-  50K </v>
      </c>
      <c r="F739" t="str">
        <f>SUBSTITUTE(E739, "K", " ")</f>
        <v xml:space="preserve">  29 -  50  </v>
      </c>
      <c r="G739" s="24">
        <v>29</v>
      </c>
      <c r="H739" s="19">
        <v>50</v>
      </c>
      <c r="J739">
        <f>(G739+H739)/2</f>
        <v>39.5</v>
      </c>
      <c r="K739" s="15"/>
      <c r="L739" s="15"/>
      <c r="M739" s="15"/>
      <c r="N739" s="15"/>
      <c r="O739" s="15"/>
      <c r="P739" s="15"/>
      <c r="Q739"/>
    </row>
    <row r="740" spans="1:19" x14ac:dyDescent="0.2">
      <c r="A740" s="3" t="s">
        <v>2087</v>
      </c>
      <c r="B740" t="s">
        <v>2715</v>
      </c>
      <c r="C740" t="s">
        <v>2411</v>
      </c>
      <c r="D740" t="s">
        <v>2715</v>
      </c>
      <c r="E740" t="str">
        <f>SUBSTITUTE(D740, "$", "  ")</f>
        <v xml:space="preserve">  27K-  48K </v>
      </c>
      <c r="F740" t="str">
        <f>SUBSTITUTE(E740, "K", " ")</f>
        <v xml:space="preserve">  27 -  48  </v>
      </c>
      <c r="G740" s="24">
        <v>27</v>
      </c>
      <c r="H740" s="19">
        <v>48</v>
      </c>
      <c r="J740">
        <f>(G740+H740)/2</f>
        <v>37.5</v>
      </c>
      <c r="K740" s="15"/>
      <c r="L740" s="15"/>
      <c r="M740" s="15"/>
      <c r="N740" s="15"/>
      <c r="O740" s="15"/>
      <c r="P740" s="15"/>
      <c r="Q740"/>
    </row>
    <row r="741" spans="1:19" x14ac:dyDescent="0.2">
      <c r="A741" s="3" t="s">
        <v>2087</v>
      </c>
      <c r="B741" t="s">
        <v>2715</v>
      </c>
      <c r="C741" t="s">
        <v>2411</v>
      </c>
      <c r="D741" t="s">
        <v>2715</v>
      </c>
      <c r="E741" t="str">
        <f>SUBSTITUTE(D741, "$", "  ")</f>
        <v xml:space="preserve">  27K-  48K </v>
      </c>
      <c r="F741" t="str">
        <f>SUBSTITUTE(E741, "K", " ")</f>
        <v xml:space="preserve">  27 -  48  </v>
      </c>
      <c r="G741" s="24">
        <v>27</v>
      </c>
      <c r="H741" s="19">
        <v>48</v>
      </c>
      <c r="J741">
        <f>(G741+H741)/2</f>
        <v>37.5</v>
      </c>
      <c r="K741" s="15"/>
      <c r="L741" s="15"/>
      <c r="M741" s="15"/>
      <c r="N741" s="15"/>
      <c r="O741" s="15"/>
      <c r="P741" s="15"/>
      <c r="Q741"/>
      <c r="R741" s="15"/>
      <c r="S741" s="15"/>
    </row>
    <row r="742" spans="1:19" x14ac:dyDescent="0.2">
      <c r="A742" s="3" t="s">
        <v>297</v>
      </c>
      <c r="B742" t="s">
        <v>2721</v>
      </c>
      <c r="C742" t="s">
        <v>2411</v>
      </c>
      <c r="D742" t="s">
        <v>2721</v>
      </c>
      <c r="E742" t="str">
        <f>SUBSTITUTE(D742, "$", "  ")</f>
        <v xml:space="preserve">  20K-  39K </v>
      </c>
      <c r="F742" t="str">
        <f>SUBSTITUTE(E742, "K", " ")</f>
        <v xml:space="preserve">  20 -  39  </v>
      </c>
      <c r="G742" s="24">
        <v>20</v>
      </c>
      <c r="H742" s="19">
        <v>39</v>
      </c>
      <c r="J742">
        <f>(G742+H742)/2</f>
        <v>29.5</v>
      </c>
      <c r="K742" s="15"/>
      <c r="L742" s="15"/>
      <c r="M742" s="15"/>
      <c r="N742" s="15"/>
      <c r="O742" s="15"/>
      <c r="P742" s="15"/>
      <c r="Q742" s="15"/>
      <c r="R742" s="15"/>
      <c r="S742" s="15"/>
    </row>
    <row r="743" spans="1:19" x14ac:dyDescent="0.2">
      <c r="A743" s="9" t="s">
        <v>1202</v>
      </c>
      <c r="B743" t="s">
        <v>2395</v>
      </c>
      <c r="C743" t="s">
        <v>2427</v>
      </c>
      <c r="D743" t="s">
        <v>2395</v>
      </c>
      <c r="E743" t="str">
        <f>SUBSTITUTE(D743, "$", "  ")</f>
        <v xml:space="preserve">  15K-  16K</v>
      </c>
      <c r="F743" t="str">
        <f>SUBSTITUTE(E743, "K", " ")</f>
        <v xml:space="preserve">  15 -  16 </v>
      </c>
      <c r="G743" s="24">
        <v>15</v>
      </c>
      <c r="H743" s="19">
        <v>16</v>
      </c>
      <c r="J743">
        <f>(G743+H743)/2</f>
        <v>15.5</v>
      </c>
      <c r="K743" s="15"/>
      <c r="L743" s="15"/>
      <c r="M743" s="15"/>
      <c r="N743" s="15"/>
      <c r="O743" s="15"/>
      <c r="P743" s="15"/>
      <c r="Q743" s="15"/>
      <c r="R743" s="15"/>
      <c r="S743" s="15"/>
    </row>
    <row r="744" spans="1:19" x14ac:dyDescent="0.2">
      <c r="K744" s="15"/>
      <c r="L744" s="15"/>
      <c r="M744" s="15"/>
      <c r="N744" s="15"/>
      <c r="O744" s="15"/>
      <c r="P744" s="15"/>
      <c r="R744" s="15"/>
      <c r="S744" s="15"/>
    </row>
  </sheetData>
  <sortState xmlns:xlrd2="http://schemas.microsoft.com/office/spreadsheetml/2017/richdata2" ref="A2:J743">
    <sortCondition descending="1" ref="H4"/>
  </sortState>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AEB3-E09D-F54A-8C0D-649BA6FFBCEA}">
  <dimension ref="A1:AB957"/>
  <sheetViews>
    <sheetView workbookViewId="0">
      <selection activeCell="D7" sqref="D7"/>
    </sheetView>
  </sheetViews>
  <sheetFormatPr baseColWidth="10" defaultRowHeight="15" x14ac:dyDescent="0.2"/>
  <cols>
    <col min="1" max="2" width="10.83203125" style="3"/>
    <col min="3" max="3" width="12.6640625" style="3" bestFit="1" customWidth="1"/>
    <col min="4" max="4" width="19.33203125" style="3" bestFit="1" customWidth="1"/>
    <col min="5" max="5" width="16.33203125" style="3" bestFit="1" customWidth="1"/>
    <col min="6" max="6" width="4.1640625" style="3" bestFit="1" customWidth="1"/>
    <col min="7" max="7" width="13.1640625" style="3" customWidth="1"/>
    <col min="8" max="8" width="11.1640625" style="3" bestFit="1" customWidth="1"/>
    <col min="9" max="9" width="11.1640625" style="3" customWidth="1"/>
    <col min="10" max="10" width="22.83203125" style="3" bestFit="1" customWidth="1"/>
    <col min="11" max="11" width="18" style="3" bestFit="1" customWidth="1"/>
    <col min="12" max="12" width="13.83203125" style="3" bestFit="1" customWidth="1"/>
    <col min="13" max="13" width="15.6640625" style="3" bestFit="1" customWidth="1"/>
    <col min="14" max="14" width="8.83203125" style="3"/>
    <col min="15" max="15" width="11.1640625" style="3" bestFit="1" customWidth="1"/>
    <col min="16" max="16" width="11" style="3" bestFit="1" customWidth="1"/>
    <col min="17" max="18" width="13.6640625" style="4" customWidth="1"/>
    <col min="19" max="19" width="21" style="3" bestFit="1" customWidth="1"/>
    <col min="20" max="20" width="19" style="3" bestFit="1" customWidth="1"/>
    <col min="21" max="21" width="24.83203125" style="3" bestFit="1" customWidth="1"/>
    <col min="22" max="22" width="24.83203125" style="3" customWidth="1"/>
    <col min="23" max="23" width="33.6640625" style="3" bestFit="1" customWidth="1"/>
    <col min="24" max="24" width="33.6640625" style="3" customWidth="1"/>
    <col min="25" max="25" width="29.1640625" style="3" bestFit="1" customWidth="1"/>
    <col min="26" max="26" width="29.1640625" style="3" customWidth="1"/>
    <col min="27" max="28" width="25.5" style="3" bestFit="1" customWidth="1"/>
    <col min="29" max="16384" width="10.83203125" style="3"/>
  </cols>
  <sheetData>
    <row r="1" spans="1:28" ht="16" x14ac:dyDescent="0.2">
      <c r="B1" s="3" t="s">
        <v>3</v>
      </c>
      <c r="C1" s="22" t="s">
        <v>2407</v>
      </c>
      <c r="D1" s="8" t="s">
        <v>5</v>
      </c>
      <c r="E1" s="6"/>
      <c r="F1" s="6"/>
      <c r="G1" s="6"/>
      <c r="I1" s="22" t="s">
        <v>2822</v>
      </c>
      <c r="J1" s="3" t="s">
        <v>6</v>
      </c>
      <c r="K1" s="3" t="s">
        <v>6</v>
      </c>
      <c r="L1" s="6"/>
      <c r="M1" s="21" t="s">
        <v>3138</v>
      </c>
      <c r="N1" s="3" t="s">
        <v>8</v>
      </c>
      <c r="P1" s="22" t="s">
        <v>3139</v>
      </c>
      <c r="Q1" s="4" t="s">
        <v>13</v>
      </c>
      <c r="R1" s="23" t="s">
        <v>13</v>
      </c>
      <c r="S1" s="3" t="s">
        <v>7</v>
      </c>
      <c r="T1" s="22" t="s">
        <v>7</v>
      </c>
      <c r="U1" s="3" t="s">
        <v>9</v>
      </c>
      <c r="V1" s="22" t="s">
        <v>3140</v>
      </c>
      <c r="W1" s="3" t="s">
        <v>10</v>
      </c>
      <c r="X1" s="22" t="s">
        <v>10</v>
      </c>
      <c r="Y1" s="3" t="s">
        <v>11</v>
      </c>
      <c r="Z1" s="22" t="s">
        <v>3141</v>
      </c>
      <c r="AA1" s="3" t="s">
        <v>12</v>
      </c>
      <c r="AB1" s="22" t="s">
        <v>3142</v>
      </c>
    </row>
    <row r="2" spans="1:28" ht="16" x14ac:dyDescent="0.2">
      <c r="A2" s="3">
        <v>1</v>
      </c>
      <c r="B2" s="3">
        <v>-1</v>
      </c>
      <c r="C2" s="3" t="str">
        <f>SUBSTITUTE(B2, -1, "NOT AVAILABLE")</f>
        <v>NOT AVAILABLE</v>
      </c>
      <c r="D2" s="3" t="s">
        <v>777</v>
      </c>
      <c r="E2" s="3" t="s">
        <v>2823</v>
      </c>
      <c r="F2" s="3" t="s">
        <v>2824</v>
      </c>
      <c r="H2" s="3" t="str">
        <f>IF(F2="", "Not Available", F2)</f>
        <v xml:space="preserve"> UT</v>
      </c>
      <c r="I2" s="3" t="str">
        <f>IF(H2="Los Angeles", "CA", H2)</f>
        <v xml:space="preserve"> UT</v>
      </c>
      <c r="J2" s="3" t="s">
        <v>778</v>
      </c>
      <c r="K2" s="3" t="s">
        <v>2959</v>
      </c>
      <c r="L2" s="3" t="s">
        <v>2824</v>
      </c>
      <c r="M2" s="3" t="str">
        <f>IF(L2="", "Not Available", L2)</f>
        <v xml:space="preserve"> UT</v>
      </c>
      <c r="N2" s="3">
        <v>-1</v>
      </c>
      <c r="O2" s="3" t="str">
        <f>IF(N2=-1, "Not Available", N2)</f>
        <v>Not Available</v>
      </c>
      <c r="P2" s="3" t="str">
        <f>IF(O2=N2, 2020-O2, O2)</f>
        <v>Not Available</v>
      </c>
      <c r="Q2" s="4">
        <v>-1</v>
      </c>
      <c r="R2" s="4" t="str">
        <f>IF(Q2=-1, "Not Available", Q2)</f>
        <v>Not Available</v>
      </c>
      <c r="S2" s="3" t="s">
        <v>20</v>
      </c>
      <c r="T2" s="3" t="str">
        <f>IF(S2=-1,"Not Available",S2)</f>
        <v>501 to 1000 employees</v>
      </c>
      <c r="U2" s="3" t="s">
        <v>21</v>
      </c>
      <c r="V2" s="3" t="str">
        <f>IF(U2=-1,"Not Available", U2)</f>
        <v>Company - Private</v>
      </c>
      <c r="W2" s="3" t="s">
        <v>22</v>
      </c>
      <c r="X2" s="3" t="str">
        <f>IF(W2=-1,"Not Available",W2)</f>
        <v>Aerospace &amp; Defense</v>
      </c>
      <c r="Y2" s="3" t="s">
        <v>22</v>
      </c>
      <c r="Z2" s="3" t="str">
        <f>IF(Y2=-1,"Not Available",Y2)</f>
        <v>Aerospace &amp; Defense</v>
      </c>
      <c r="AA2" s="3" t="s">
        <v>23</v>
      </c>
      <c r="AB2" s="3" t="str">
        <f>IF(AA2=-1,"Not Available",AA2)</f>
        <v>$50 to $100 million (USD)</v>
      </c>
    </row>
    <row r="3" spans="1:28" ht="16" x14ac:dyDescent="0.2">
      <c r="A3" s="3">
        <v>2</v>
      </c>
      <c r="B3" s="3">
        <v>3.2</v>
      </c>
      <c r="C3" s="3" t="str">
        <f t="shared" ref="C3:C66" si="0">SUBSTITUTE(B3, -1, "NOT AVAILABLE")</f>
        <v>3.2</v>
      </c>
      <c r="D3" s="3" t="s">
        <v>96</v>
      </c>
      <c r="E3" s="3" t="s">
        <v>2825</v>
      </c>
      <c r="F3" s="3" t="s">
        <v>2826</v>
      </c>
      <c r="H3" s="3" t="str">
        <f t="shared" ref="H3:H66" si="1">IF(F3="", "Not Available", F3)</f>
        <v xml:space="preserve"> CA</v>
      </c>
      <c r="I3" s="3" t="str">
        <f t="shared" ref="I3:I66" si="2">IF(H3="Los Angeles", "CA", H3)</f>
        <v xml:space="preserve"> CA</v>
      </c>
      <c r="J3" s="3" t="s">
        <v>1016</v>
      </c>
      <c r="K3" s="3" t="s">
        <v>3052</v>
      </c>
      <c r="L3" s="3" t="s">
        <v>2826</v>
      </c>
      <c r="M3" s="3" t="str">
        <f t="shared" ref="M3:M66" si="3">IF(L3="", "Not Available", L3)</f>
        <v xml:space="preserve"> CA</v>
      </c>
      <c r="N3" s="3">
        <v>2010</v>
      </c>
      <c r="O3" s="3">
        <f t="shared" ref="O3:O66" si="4">IF(N3=-1, "Not Available", N3)</f>
        <v>2010</v>
      </c>
      <c r="P3" s="3">
        <f t="shared" ref="P3:P66" si="5">IF(O3=N3, 2020-O3, O3)</f>
        <v>10</v>
      </c>
      <c r="Q3" s="4">
        <v>-1</v>
      </c>
      <c r="R3" s="4" t="str">
        <f t="shared" ref="R3:R66" si="6">IF(Q3=-1, "Not Available", Q3)</f>
        <v>Not Available</v>
      </c>
      <c r="S3" s="3" t="s">
        <v>30</v>
      </c>
      <c r="T3" s="3" t="str">
        <f t="shared" ref="T3:T66" si="7">IF(S3=-1,"Not Available",S3)</f>
        <v>10000+ employees</v>
      </c>
      <c r="U3" s="3" t="s">
        <v>31</v>
      </c>
      <c r="V3" s="3" t="str">
        <f t="shared" ref="V3:V66" si="8">IF(U3=-1,"Not Available", U3)</f>
        <v>Other Organization</v>
      </c>
      <c r="W3" s="3" t="s">
        <v>32</v>
      </c>
      <c r="X3" s="3" t="str">
        <f t="shared" ref="X3:X66" si="9">IF(W3=-1,"Not Available",W3)</f>
        <v>Health Care Services &amp; Hospitals</v>
      </c>
      <c r="Y3" s="3" t="s">
        <v>33</v>
      </c>
      <c r="Z3" s="3" t="str">
        <f t="shared" ref="Z3:Z66" si="10">IF(Y3=-1,"Not Available",Y3)</f>
        <v>Health Care</v>
      </c>
      <c r="AA3" s="3" t="s">
        <v>34</v>
      </c>
      <c r="AB3" s="3" t="str">
        <f t="shared" ref="AB3:AB66" si="11">IF(AA3=-1,"Not Available",AA3)</f>
        <v>$2 to $5 billion (USD)</v>
      </c>
    </row>
    <row r="4" spans="1:28" ht="32" x14ac:dyDescent="0.2">
      <c r="A4" s="3">
        <v>3</v>
      </c>
      <c r="B4" s="3">
        <v>3.9</v>
      </c>
      <c r="C4" s="3" t="str">
        <f t="shared" si="0"/>
        <v>3.9</v>
      </c>
      <c r="D4" s="3" t="s">
        <v>96</v>
      </c>
      <c r="E4" s="3" t="s">
        <v>2825</v>
      </c>
      <c r="F4" s="3" t="s">
        <v>2826</v>
      </c>
      <c r="H4" s="3" t="str">
        <f t="shared" si="1"/>
        <v xml:space="preserve"> CA</v>
      </c>
      <c r="I4" s="3" t="str">
        <f t="shared" si="2"/>
        <v xml:space="preserve"> CA</v>
      </c>
      <c r="J4" s="3" t="s">
        <v>96</v>
      </c>
      <c r="K4" s="3" t="s">
        <v>2825</v>
      </c>
      <c r="L4" s="3" t="s">
        <v>2826</v>
      </c>
      <c r="M4" s="3" t="str">
        <f t="shared" si="3"/>
        <v xml:space="preserve"> CA</v>
      </c>
      <c r="N4" s="3">
        <v>2007</v>
      </c>
      <c r="O4" s="3">
        <f t="shared" si="4"/>
        <v>2007</v>
      </c>
      <c r="P4" s="3">
        <f t="shared" si="5"/>
        <v>13</v>
      </c>
      <c r="Q4" s="4" t="s">
        <v>1021</v>
      </c>
      <c r="R4" s="4" t="str">
        <f t="shared" si="6"/>
        <v>FLURRY, Chartboost</v>
      </c>
      <c r="S4" s="3" t="s">
        <v>20</v>
      </c>
      <c r="T4" s="3" t="str">
        <f t="shared" si="7"/>
        <v>501 to 1000 employees</v>
      </c>
      <c r="U4" s="3" t="s">
        <v>21</v>
      </c>
      <c r="V4" s="3" t="str">
        <f t="shared" si="8"/>
        <v>Company - Private</v>
      </c>
      <c r="W4" s="3" t="s">
        <v>39</v>
      </c>
      <c r="X4" s="3" t="str">
        <f t="shared" si="9"/>
        <v>Security Services</v>
      </c>
      <c r="Y4" s="3" t="s">
        <v>40</v>
      </c>
      <c r="Z4" s="3" t="str">
        <f t="shared" si="10"/>
        <v>Business Services</v>
      </c>
      <c r="AA4" s="3" t="s">
        <v>41</v>
      </c>
      <c r="AB4" s="3" t="str">
        <f t="shared" si="11"/>
        <v>$100 to $500 million (USD)</v>
      </c>
    </row>
    <row r="5" spans="1:28" ht="16" x14ac:dyDescent="0.2">
      <c r="A5" s="3">
        <v>4</v>
      </c>
      <c r="B5" s="3">
        <v>4.7</v>
      </c>
      <c r="C5" s="3" t="str">
        <f t="shared" si="0"/>
        <v>4.7</v>
      </c>
      <c r="D5" s="3" t="s">
        <v>85</v>
      </c>
      <c r="E5" s="3" t="s">
        <v>2827</v>
      </c>
      <c r="F5" s="3" t="s">
        <v>2828</v>
      </c>
      <c r="H5" s="3" t="str">
        <f t="shared" si="1"/>
        <v xml:space="preserve"> NY</v>
      </c>
      <c r="I5" s="3" t="str">
        <f t="shared" si="2"/>
        <v xml:space="preserve"> NY</v>
      </c>
      <c r="J5" s="3" t="s">
        <v>85</v>
      </c>
      <c r="K5" s="3" t="s">
        <v>2827</v>
      </c>
      <c r="L5" s="3" t="s">
        <v>2828</v>
      </c>
      <c r="M5" s="3" t="str">
        <f t="shared" si="3"/>
        <v xml:space="preserve"> NY</v>
      </c>
      <c r="N5" s="3">
        <v>2014</v>
      </c>
      <c r="O5" s="3">
        <f t="shared" si="4"/>
        <v>2014</v>
      </c>
      <c r="P5" s="3">
        <f t="shared" si="5"/>
        <v>6</v>
      </c>
      <c r="Q5" s="4">
        <v>-1</v>
      </c>
      <c r="R5" s="4" t="str">
        <f t="shared" si="6"/>
        <v>Not Available</v>
      </c>
      <c r="S5" s="3" t="s">
        <v>46</v>
      </c>
      <c r="T5" s="3" t="str">
        <f t="shared" si="7"/>
        <v>1001 to 5000 employees</v>
      </c>
      <c r="U5" s="3" t="s">
        <v>47</v>
      </c>
      <c r="V5" s="3" t="str">
        <f t="shared" si="8"/>
        <v>Government</v>
      </c>
      <c r="W5" s="3" t="s">
        <v>48</v>
      </c>
      <c r="X5" s="3" t="str">
        <f t="shared" si="9"/>
        <v>Energy</v>
      </c>
      <c r="Y5" s="3" t="s">
        <v>49</v>
      </c>
      <c r="Z5" s="3" t="str">
        <f t="shared" si="10"/>
        <v>Oil, Gas, Energy &amp; Utilities</v>
      </c>
      <c r="AA5" s="3" t="s">
        <v>50</v>
      </c>
      <c r="AB5" s="3" t="str">
        <f t="shared" si="11"/>
        <v>$500 million to $1 billion (USD)</v>
      </c>
    </row>
    <row r="6" spans="1:28" ht="32" x14ac:dyDescent="0.2">
      <c r="A6" s="3">
        <v>5</v>
      </c>
      <c r="B6" s="3">
        <v>4</v>
      </c>
      <c r="C6" s="3" t="str">
        <f t="shared" si="0"/>
        <v>4</v>
      </c>
      <c r="D6" s="3" t="s">
        <v>144</v>
      </c>
      <c r="E6" s="3" t="s">
        <v>2829</v>
      </c>
      <c r="F6" s="3" t="s">
        <v>2826</v>
      </c>
      <c r="H6" s="3" t="str">
        <f t="shared" si="1"/>
        <v xml:space="preserve"> CA</v>
      </c>
      <c r="I6" s="3" t="str">
        <f t="shared" si="2"/>
        <v xml:space="preserve"> CA</v>
      </c>
      <c r="J6" s="3" t="s">
        <v>144</v>
      </c>
      <c r="K6" s="3" t="s">
        <v>2829</v>
      </c>
      <c r="L6" s="3" t="s">
        <v>2826</v>
      </c>
      <c r="M6" s="3" t="str">
        <f t="shared" si="3"/>
        <v xml:space="preserve"> CA</v>
      </c>
      <c r="N6" s="3">
        <v>2010</v>
      </c>
      <c r="O6" s="3">
        <f t="shared" si="4"/>
        <v>2010</v>
      </c>
      <c r="P6" s="3">
        <f t="shared" si="5"/>
        <v>10</v>
      </c>
      <c r="Q6" s="4" t="s">
        <v>1028</v>
      </c>
      <c r="R6" s="4" t="str">
        <f t="shared" si="6"/>
        <v>Credit Karma, LendUp, SoFi</v>
      </c>
      <c r="S6" s="3" t="s">
        <v>56</v>
      </c>
      <c r="T6" s="3" t="str">
        <f t="shared" si="7"/>
        <v>51 to 200 employees</v>
      </c>
      <c r="U6" s="3" t="s">
        <v>21</v>
      </c>
      <c r="V6" s="3" t="str">
        <f t="shared" si="8"/>
        <v>Company - Private</v>
      </c>
      <c r="W6" s="3" t="s">
        <v>57</v>
      </c>
      <c r="X6" s="3" t="str">
        <f t="shared" si="9"/>
        <v>Advertising &amp; Marketing</v>
      </c>
      <c r="Y6" s="3" t="s">
        <v>40</v>
      </c>
      <c r="Z6" s="3" t="str">
        <f t="shared" si="10"/>
        <v>Business Services</v>
      </c>
      <c r="AA6" s="3" t="s">
        <v>58</v>
      </c>
      <c r="AB6" s="3" t="str">
        <f t="shared" si="11"/>
        <v>Unknown / Non-Applicable</v>
      </c>
    </row>
    <row r="7" spans="1:28" ht="16" x14ac:dyDescent="0.2">
      <c r="A7" s="3">
        <v>6</v>
      </c>
      <c r="B7" s="3">
        <v>4.0999999999999996</v>
      </c>
      <c r="C7" s="3" t="str">
        <f t="shared" si="0"/>
        <v>4.1</v>
      </c>
      <c r="D7" s="3" t="s">
        <v>579</v>
      </c>
      <c r="E7" s="3" t="s">
        <v>2830</v>
      </c>
      <c r="F7" s="3" t="s">
        <v>2831</v>
      </c>
      <c r="H7" s="3" t="str">
        <f t="shared" si="1"/>
        <v xml:space="preserve"> TX</v>
      </c>
      <c r="I7" s="3" t="str">
        <f t="shared" si="2"/>
        <v xml:space="preserve"> TX</v>
      </c>
      <c r="J7" s="3" t="s">
        <v>55</v>
      </c>
      <c r="K7" s="3" t="s">
        <v>2833</v>
      </c>
      <c r="L7" s="3" t="s">
        <v>2828</v>
      </c>
      <c r="M7" s="3" t="str">
        <f t="shared" si="3"/>
        <v xml:space="preserve"> NY</v>
      </c>
      <c r="N7" s="3">
        <v>2014</v>
      </c>
      <c r="O7" s="3">
        <f t="shared" si="4"/>
        <v>2014</v>
      </c>
      <c r="P7" s="3">
        <f t="shared" si="5"/>
        <v>6</v>
      </c>
      <c r="Q7" s="4">
        <v>-1</v>
      </c>
      <c r="R7" s="4" t="str">
        <f t="shared" si="6"/>
        <v>Not Available</v>
      </c>
      <c r="S7" s="3" t="s">
        <v>64</v>
      </c>
      <c r="T7" s="3" t="str">
        <f t="shared" si="7"/>
        <v>201 to 500 employees</v>
      </c>
      <c r="U7" s="3" t="s">
        <v>65</v>
      </c>
      <c r="V7" s="3" t="str">
        <f t="shared" si="8"/>
        <v>Company - Public</v>
      </c>
      <c r="W7" s="3" t="s">
        <v>66</v>
      </c>
      <c r="X7" s="3" t="str">
        <f t="shared" si="9"/>
        <v>Real Estate</v>
      </c>
      <c r="Y7" s="3" t="s">
        <v>66</v>
      </c>
      <c r="Z7" s="3" t="str">
        <f t="shared" si="10"/>
        <v>Real Estate</v>
      </c>
      <c r="AA7" s="3" t="s">
        <v>67</v>
      </c>
      <c r="AB7" s="3" t="str">
        <f t="shared" si="11"/>
        <v>$1 to $2 billion (USD)</v>
      </c>
    </row>
    <row r="8" spans="1:28" ht="16" x14ac:dyDescent="0.2">
      <c r="A8" s="3">
        <v>7</v>
      </c>
      <c r="B8" s="3">
        <v>4.5</v>
      </c>
      <c r="C8" s="3" t="str">
        <f t="shared" si="0"/>
        <v>4.5</v>
      </c>
      <c r="D8" s="3" t="s">
        <v>1034</v>
      </c>
      <c r="E8" s="3" t="s">
        <v>2832</v>
      </c>
      <c r="F8" s="3" t="s">
        <v>2826</v>
      </c>
      <c r="H8" s="3" t="str">
        <f t="shared" si="1"/>
        <v xml:space="preserve"> CA</v>
      </c>
      <c r="I8" s="3" t="str">
        <f t="shared" si="2"/>
        <v xml:space="preserve"> CA</v>
      </c>
      <c r="J8" s="3" t="s">
        <v>1034</v>
      </c>
      <c r="K8" s="3" t="s">
        <v>2832</v>
      </c>
      <c r="L8" s="3" t="s">
        <v>2826</v>
      </c>
      <c r="M8" s="3" t="str">
        <f t="shared" si="3"/>
        <v xml:space="preserve"> CA</v>
      </c>
      <c r="N8" s="3">
        <v>2013</v>
      </c>
      <c r="O8" s="3">
        <f t="shared" si="4"/>
        <v>2013</v>
      </c>
      <c r="P8" s="3">
        <f t="shared" si="5"/>
        <v>7</v>
      </c>
      <c r="Q8" s="4">
        <v>-1</v>
      </c>
      <c r="R8" s="4" t="str">
        <f t="shared" si="6"/>
        <v>Not Available</v>
      </c>
      <c r="S8" s="3" t="s">
        <v>20</v>
      </c>
      <c r="T8" s="3" t="str">
        <f t="shared" si="7"/>
        <v>501 to 1000 employees</v>
      </c>
      <c r="U8" s="3" t="s">
        <v>21</v>
      </c>
      <c r="V8" s="3" t="str">
        <f t="shared" si="8"/>
        <v>Company - Private</v>
      </c>
      <c r="W8" s="3" t="s">
        <v>72</v>
      </c>
      <c r="X8" s="3" t="str">
        <f t="shared" si="9"/>
        <v>Banks &amp; Credit Unions</v>
      </c>
      <c r="Y8" s="3" t="s">
        <v>73</v>
      </c>
      <c r="Z8" s="3" t="str">
        <f t="shared" si="10"/>
        <v>Finance</v>
      </c>
      <c r="AA8" s="3" t="s">
        <v>58</v>
      </c>
      <c r="AB8" s="3" t="str">
        <f t="shared" si="11"/>
        <v>Unknown / Non-Applicable</v>
      </c>
    </row>
    <row r="9" spans="1:28" ht="16" x14ac:dyDescent="0.2">
      <c r="A9" s="3">
        <v>8</v>
      </c>
      <c r="B9" s="3">
        <v>3.7</v>
      </c>
      <c r="C9" s="3" t="str">
        <f t="shared" si="0"/>
        <v>3.7</v>
      </c>
      <c r="D9" s="3" t="s">
        <v>55</v>
      </c>
      <c r="E9" s="3" t="s">
        <v>2833</v>
      </c>
      <c r="F9" s="3" t="s">
        <v>2828</v>
      </c>
      <c r="H9" s="3" t="str">
        <f t="shared" si="1"/>
        <v xml:space="preserve"> NY</v>
      </c>
      <c r="I9" s="3" t="str">
        <f t="shared" si="2"/>
        <v xml:space="preserve"> NY</v>
      </c>
      <c r="J9" s="3" t="s">
        <v>55</v>
      </c>
      <c r="K9" s="3" t="s">
        <v>2833</v>
      </c>
      <c r="L9" s="3" t="s">
        <v>2828</v>
      </c>
      <c r="M9" s="3" t="str">
        <f t="shared" si="3"/>
        <v xml:space="preserve"> NY</v>
      </c>
      <c r="N9" s="3">
        <v>-1</v>
      </c>
      <c r="O9" s="3" t="str">
        <f t="shared" si="4"/>
        <v>Not Available</v>
      </c>
      <c r="P9" s="3" t="str">
        <f t="shared" si="5"/>
        <v>Not Available</v>
      </c>
      <c r="Q9" s="4">
        <v>-1</v>
      </c>
      <c r="R9" s="4" t="str">
        <f t="shared" si="6"/>
        <v>Not Available</v>
      </c>
      <c r="S9" s="3" t="s">
        <v>64</v>
      </c>
      <c r="T9" s="3" t="str">
        <f t="shared" si="7"/>
        <v>201 to 500 employees</v>
      </c>
      <c r="U9" s="3" t="s">
        <v>21</v>
      </c>
      <c r="V9" s="3" t="str">
        <f t="shared" si="8"/>
        <v>Company - Private</v>
      </c>
      <c r="W9" s="3" t="s">
        <v>79</v>
      </c>
      <c r="X9" s="3" t="str">
        <f t="shared" si="9"/>
        <v>Consulting</v>
      </c>
      <c r="Y9" s="3" t="s">
        <v>40</v>
      </c>
      <c r="Z9" s="3" t="str">
        <f t="shared" si="10"/>
        <v>Business Services</v>
      </c>
      <c r="AA9" s="3" t="s">
        <v>80</v>
      </c>
      <c r="AB9" s="3" t="str">
        <f t="shared" si="11"/>
        <v>$25 to $50 million (USD)</v>
      </c>
    </row>
    <row r="10" spans="1:28" ht="16" x14ac:dyDescent="0.2">
      <c r="A10" s="3">
        <v>9</v>
      </c>
      <c r="B10" s="3">
        <v>5</v>
      </c>
      <c r="C10" s="3" t="str">
        <f t="shared" si="0"/>
        <v>5</v>
      </c>
      <c r="D10" s="3" t="s">
        <v>1042</v>
      </c>
      <c r="E10" s="3" t="s">
        <v>2834</v>
      </c>
      <c r="F10" s="3" t="s">
        <v>2826</v>
      </c>
      <c r="H10" s="3" t="str">
        <f t="shared" si="1"/>
        <v xml:space="preserve"> CA</v>
      </c>
      <c r="I10" s="3" t="str">
        <f t="shared" si="2"/>
        <v xml:space="preserve"> CA</v>
      </c>
      <c r="J10" s="3" t="s">
        <v>1042</v>
      </c>
      <c r="K10" s="3" t="s">
        <v>2834</v>
      </c>
      <c r="L10" s="3" t="s">
        <v>2826</v>
      </c>
      <c r="M10" s="3" t="str">
        <f t="shared" si="3"/>
        <v xml:space="preserve"> CA</v>
      </c>
      <c r="N10" s="3">
        <v>1986</v>
      </c>
      <c r="O10" s="3">
        <f t="shared" si="4"/>
        <v>1986</v>
      </c>
      <c r="P10" s="3">
        <f t="shared" si="5"/>
        <v>34</v>
      </c>
      <c r="Q10" s="4">
        <v>-1</v>
      </c>
      <c r="R10" s="4" t="str">
        <f t="shared" si="6"/>
        <v>Not Available</v>
      </c>
      <c r="S10" s="3" t="s">
        <v>30</v>
      </c>
      <c r="T10" s="3" t="str">
        <f t="shared" si="7"/>
        <v>10000+ employees</v>
      </c>
      <c r="U10" s="3" t="s">
        <v>86</v>
      </c>
      <c r="V10" s="3" t="str">
        <f t="shared" si="8"/>
        <v>Hospital</v>
      </c>
      <c r="W10" s="3" t="s">
        <v>32</v>
      </c>
      <c r="X10" s="3" t="str">
        <f t="shared" si="9"/>
        <v>Health Care Services &amp; Hospitals</v>
      </c>
      <c r="Y10" s="3" t="s">
        <v>33</v>
      </c>
      <c r="Z10" s="3" t="str">
        <f t="shared" si="10"/>
        <v>Health Care</v>
      </c>
      <c r="AA10" s="3" t="s">
        <v>50</v>
      </c>
      <c r="AB10" s="3" t="str">
        <f t="shared" si="11"/>
        <v>$500 million to $1 billion (USD)</v>
      </c>
    </row>
    <row r="11" spans="1:28" ht="16" x14ac:dyDescent="0.2">
      <c r="A11" s="3">
        <v>10</v>
      </c>
      <c r="B11" s="3">
        <v>2.9</v>
      </c>
      <c r="C11" s="3" t="str">
        <f t="shared" si="0"/>
        <v>2.9</v>
      </c>
      <c r="D11" s="3" t="s">
        <v>1049</v>
      </c>
      <c r="E11" s="3" t="s">
        <v>2835</v>
      </c>
      <c r="F11" s="3" t="s">
        <v>2831</v>
      </c>
      <c r="H11" s="3" t="str">
        <f t="shared" si="1"/>
        <v xml:space="preserve"> TX</v>
      </c>
      <c r="I11" s="3" t="str">
        <f t="shared" si="2"/>
        <v xml:space="preserve"> TX</v>
      </c>
      <c r="J11" s="3" t="s">
        <v>1050</v>
      </c>
      <c r="K11" s="3" t="s">
        <v>2960</v>
      </c>
      <c r="L11" s="3" t="s">
        <v>2831</v>
      </c>
      <c r="M11" s="3" t="str">
        <f t="shared" si="3"/>
        <v xml:space="preserve"> TX</v>
      </c>
      <c r="N11" s="3">
        <v>1977</v>
      </c>
      <c r="O11" s="3">
        <f t="shared" si="4"/>
        <v>1977</v>
      </c>
      <c r="P11" s="3">
        <f t="shared" si="5"/>
        <v>43</v>
      </c>
      <c r="Q11" s="4">
        <v>-1</v>
      </c>
      <c r="R11" s="4" t="str">
        <f t="shared" si="6"/>
        <v>Not Available</v>
      </c>
      <c r="S11" s="3" t="s">
        <v>56</v>
      </c>
      <c r="T11" s="3" t="str">
        <f t="shared" si="7"/>
        <v>51 to 200 employees</v>
      </c>
      <c r="U11" s="3" t="s">
        <v>21</v>
      </c>
      <c r="V11" s="3" t="str">
        <f t="shared" si="8"/>
        <v>Company - Private</v>
      </c>
      <c r="W11" s="3" t="s">
        <v>90</v>
      </c>
      <c r="X11" s="3" t="str">
        <f t="shared" si="9"/>
        <v>Internet</v>
      </c>
      <c r="Y11" s="3" t="s">
        <v>91</v>
      </c>
      <c r="Z11" s="3" t="str">
        <f t="shared" si="10"/>
        <v>Information Technology</v>
      </c>
      <c r="AA11" s="3" t="s">
        <v>41</v>
      </c>
      <c r="AB11" s="3" t="str">
        <f t="shared" si="11"/>
        <v>$100 to $500 million (USD)</v>
      </c>
    </row>
    <row r="12" spans="1:28" ht="16" x14ac:dyDescent="0.2">
      <c r="A12" s="3">
        <v>11</v>
      </c>
      <c r="B12" s="3">
        <v>3</v>
      </c>
      <c r="C12" s="3" t="str">
        <f t="shared" si="0"/>
        <v>3</v>
      </c>
      <c r="D12" s="3" t="s">
        <v>96</v>
      </c>
      <c r="E12" s="3" t="s">
        <v>2825</v>
      </c>
      <c r="F12" s="3" t="s">
        <v>2826</v>
      </c>
      <c r="H12" s="3" t="str">
        <f t="shared" si="1"/>
        <v xml:space="preserve"> CA</v>
      </c>
      <c r="I12" s="3" t="str">
        <f t="shared" si="2"/>
        <v xml:space="preserve"> CA</v>
      </c>
      <c r="J12" s="3" t="s">
        <v>328</v>
      </c>
      <c r="K12" s="3" t="s">
        <v>2869</v>
      </c>
      <c r="L12" s="3" t="s">
        <v>2864</v>
      </c>
      <c r="M12" s="3" t="str">
        <f t="shared" si="3"/>
        <v xml:space="preserve"> MA</v>
      </c>
      <c r="N12" s="3">
        <v>1999</v>
      </c>
      <c r="O12" s="3">
        <f t="shared" si="4"/>
        <v>1999</v>
      </c>
      <c r="P12" s="3">
        <f t="shared" si="5"/>
        <v>21</v>
      </c>
      <c r="Q12" s="4">
        <v>-1</v>
      </c>
      <c r="R12" s="4" t="str">
        <f t="shared" si="6"/>
        <v>Not Available</v>
      </c>
      <c r="S12" s="3" t="s">
        <v>20</v>
      </c>
      <c r="T12" s="3" t="str">
        <f t="shared" si="7"/>
        <v>501 to 1000 employees</v>
      </c>
      <c r="U12" s="3" t="s">
        <v>21</v>
      </c>
      <c r="V12" s="3" t="str">
        <f t="shared" si="8"/>
        <v>Company - Private</v>
      </c>
      <c r="W12" s="3" t="s">
        <v>97</v>
      </c>
      <c r="X12" s="3" t="str">
        <f t="shared" si="9"/>
        <v>Other Retail Stores</v>
      </c>
      <c r="Y12" s="3" t="s">
        <v>98</v>
      </c>
      <c r="Z12" s="3" t="str">
        <f t="shared" si="10"/>
        <v>Retail</v>
      </c>
      <c r="AA12" s="3" t="s">
        <v>67</v>
      </c>
      <c r="AB12" s="3" t="str">
        <f t="shared" si="11"/>
        <v>$1 to $2 billion (USD)</v>
      </c>
    </row>
    <row r="13" spans="1:28" ht="16" x14ac:dyDescent="0.2">
      <c r="A13" s="3">
        <v>12</v>
      </c>
      <c r="B13" s="3">
        <v>4.7</v>
      </c>
      <c r="C13" s="3" t="str">
        <f t="shared" si="0"/>
        <v>4.7</v>
      </c>
      <c r="D13" s="3" t="s">
        <v>1058</v>
      </c>
      <c r="E13" s="3" t="s">
        <v>2836</v>
      </c>
      <c r="F13" s="3" t="s">
        <v>2837</v>
      </c>
      <c r="H13" s="3" t="str">
        <f t="shared" si="1"/>
        <v xml:space="preserve"> IL</v>
      </c>
      <c r="I13" s="3" t="str">
        <f t="shared" si="2"/>
        <v xml:space="preserve"> IL</v>
      </c>
      <c r="J13" s="3" t="s">
        <v>1059</v>
      </c>
      <c r="K13" s="3" t="s">
        <v>3053</v>
      </c>
      <c r="L13" s="3" t="s">
        <v>2831</v>
      </c>
      <c r="M13" s="3" t="str">
        <f t="shared" si="3"/>
        <v xml:space="preserve"> TX</v>
      </c>
      <c r="N13" s="3">
        <v>-1</v>
      </c>
      <c r="O13" s="3" t="str">
        <f t="shared" si="4"/>
        <v>Not Available</v>
      </c>
      <c r="P13" s="3" t="str">
        <f t="shared" si="5"/>
        <v>Not Available</v>
      </c>
      <c r="Q13" s="4">
        <v>-1</v>
      </c>
      <c r="R13" s="4" t="str">
        <f t="shared" si="6"/>
        <v>Not Available</v>
      </c>
      <c r="S13" s="3" t="s">
        <v>104</v>
      </c>
      <c r="T13" s="3" t="str">
        <f t="shared" si="7"/>
        <v>5001 to 10000 employees</v>
      </c>
      <c r="U13" s="3" t="s">
        <v>65</v>
      </c>
      <c r="V13" s="3" t="str">
        <f t="shared" si="8"/>
        <v>Company - Public</v>
      </c>
      <c r="W13" s="3" t="s">
        <v>105</v>
      </c>
      <c r="X13" s="3" t="str">
        <f t="shared" si="9"/>
        <v>Research &amp; Development</v>
      </c>
      <c r="Y13" s="3" t="s">
        <v>40</v>
      </c>
      <c r="Z13" s="3" t="str">
        <f t="shared" si="10"/>
        <v>Business Services</v>
      </c>
      <c r="AA13" s="3" t="s">
        <v>67</v>
      </c>
      <c r="AB13" s="3" t="str">
        <f t="shared" si="11"/>
        <v>$1 to $2 billion (USD)</v>
      </c>
    </row>
    <row r="14" spans="1:28" ht="16" x14ac:dyDescent="0.2">
      <c r="A14" s="3">
        <v>13</v>
      </c>
      <c r="B14" s="3">
        <v>3.7</v>
      </c>
      <c r="C14" s="3" t="str">
        <f t="shared" si="0"/>
        <v>3.7</v>
      </c>
      <c r="D14" s="3" t="s">
        <v>443</v>
      </c>
      <c r="E14" s="3" t="s">
        <v>2838</v>
      </c>
      <c r="F14" s="3" t="s">
        <v>2839</v>
      </c>
      <c r="H14" s="3" t="str">
        <f t="shared" si="1"/>
        <v xml:space="preserve"> PA</v>
      </c>
      <c r="I14" s="3" t="str">
        <f t="shared" si="2"/>
        <v xml:space="preserve"> PA</v>
      </c>
      <c r="J14" s="3" t="s">
        <v>443</v>
      </c>
      <c r="K14" s="3" t="s">
        <v>2838</v>
      </c>
      <c r="L14" s="3" t="s">
        <v>2839</v>
      </c>
      <c r="M14" s="3" t="str">
        <f t="shared" si="3"/>
        <v xml:space="preserve"> PA</v>
      </c>
      <c r="N14" s="3">
        <v>1984</v>
      </c>
      <c r="O14" s="3">
        <f t="shared" si="4"/>
        <v>1984</v>
      </c>
      <c r="P14" s="3">
        <f t="shared" si="5"/>
        <v>36</v>
      </c>
      <c r="Q14" s="4">
        <v>-1</v>
      </c>
      <c r="R14" s="4" t="str">
        <f t="shared" si="6"/>
        <v>Not Available</v>
      </c>
      <c r="S14" s="3" t="s">
        <v>30</v>
      </c>
      <c r="T14" s="3" t="str">
        <f t="shared" si="7"/>
        <v>10000+ employees</v>
      </c>
      <c r="U14" s="3" t="s">
        <v>65</v>
      </c>
      <c r="V14" s="3" t="str">
        <f t="shared" si="8"/>
        <v>Company - Public</v>
      </c>
      <c r="W14" s="3" t="s">
        <v>112</v>
      </c>
      <c r="X14" s="3" t="str">
        <f t="shared" si="9"/>
        <v>Department, Clothing, &amp; Shoe Stores</v>
      </c>
      <c r="Y14" s="3" t="s">
        <v>98</v>
      </c>
      <c r="Z14" s="3" t="str">
        <f t="shared" si="10"/>
        <v>Retail</v>
      </c>
      <c r="AA14" s="3" t="s">
        <v>113</v>
      </c>
      <c r="AB14" s="3" t="str">
        <f t="shared" si="11"/>
        <v>$10+ billion (USD)</v>
      </c>
    </row>
    <row r="15" spans="1:28" ht="16" x14ac:dyDescent="0.2">
      <c r="A15" s="3">
        <v>14</v>
      </c>
      <c r="B15" s="3">
        <v>3.8</v>
      </c>
      <c r="C15" s="3" t="str">
        <f t="shared" si="0"/>
        <v>3.8</v>
      </c>
      <c r="D15" s="3" t="s">
        <v>1065</v>
      </c>
      <c r="E15" s="3" t="s">
        <v>2840</v>
      </c>
      <c r="F15" s="3" t="s">
        <v>2841</v>
      </c>
      <c r="H15" s="3" t="str">
        <f t="shared" si="1"/>
        <v xml:space="preserve"> GA</v>
      </c>
      <c r="I15" s="3" t="str">
        <f t="shared" si="2"/>
        <v xml:space="preserve"> GA</v>
      </c>
      <c r="J15" s="3" t="s">
        <v>55</v>
      </c>
      <c r="K15" s="3" t="s">
        <v>2833</v>
      </c>
      <c r="L15" s="3" t="s">
        <v>2828</v>
      </c>
      <c r="M15" s="3" t="str">
        <f t="shared" si="3"/>
        <v xml:space="preserve"> NY</v>
      </c>
      <c r="N15" s="3">
        <v>2007</v>
      </c>
      <c r="O15" s="3">
        <f t="shared" si="4"/>
        <v>2007</v>
      </c>
      <c r="P15" s="3">
        <f t="shared" si="5"/>
        <v>13</v>
      </c>
      <c r="Q15" s="4">
        <v>-1</v>
      </c>
      <c r="R15" s="4" t="str">
        <f t="shared" si="6"/>
        <v>Not Available</v>
      </c>
      <c r="S15" s="3" t="s">
        <v>64</v>
      </c>
      <c r="T15" s="3" t="str">
        <f t="shared" si="7"/>
        <v>201 to 500 employees</v>
      </c>
      <c r="U15" s="3" t="s">
        <v>21</v>
      </c>
      <c r="V15" s="3" t="str">
        <f t="shared" si="8"/>
        <v>Company - Private</v>
      </c>
      <c r="W15" s="3" t="s">
        <v>57</v>
      </c>
      <c r="X15" s="3" t="str">
        <f t="shared" si="9"/>
        <v>Advertising &amp; Marketing</v>
      </c>
      <c r="Y15" s="3" t="s">
        <v>40</v>
      </c>
      <c r="Z15" s="3" t="str">
        <f t="shared" si="10"/>
        <v>Business Services</v>
      </c>
      <c r="AA15" s="3" t="s">
        <v>58</v>
      </c>
      <c r="AB15" s="3" t="str">
        <f t="shared" si="11"/>
        <v>Unknown / Non-Applicable</v>
      </c>
    </row>
    <row r="16" spans="1:28" ht="16" x14ac:dyDescent="0.2">
      <c r="A16" s="3">
        <v>15</v>
      </c>
      <c r="B16" s="3">
        <v>3.3</v>
      </c>
      <c r="C16" s="3" t="str">
        <f t="shared" si="0"/>
        <v>3.3</v>
      </c>
      <c r="D16" s="3" t="s">
        <v>1070</v>
      </c>
      <c r="E16" s="3" t="s">
        <v>2842</v>
      </c>
      <c r="F16" s="3" t="s">
        <v>2826</v>
      </c>
      <c r="H16" s="3" t="str">
        <f t="shared" si="1"/>
        <v xml:space="preserve"> CA</v>
      </c>
      <c r="I16" s="3" t="str">
        <f t="shared" si="2"/>
        <v xml:space="preserve"> CA</v>
      </c>
      <c r="J16" s="3" t="s">
        <v>1070</v>
      </c>
      <c r="K16" s="3" t="s">
        <v>2842</v>
      </c>
      <c r="L16" s="3" t="s">
        <v>2826</v>
      </c>
      <c r="M16" s="3" t="str">
        <f t="shared" si="3"/>
        <v xml:space="preserve"> CA</v>
      </c>
      <c r="N16" s="3">
        <v>1996</v>
      </c>
      <c r="O16" s="3">
        <f t="shared" si="4"/>
        <v>1996</v>
      </c>
      <c r="P16" s="3">
        <f t="shared" si="5"/>
        <v>24</v>
      </c>
      <c r="Q16" s="4">
        <v>-1</v>
      </c>
      <c r="R16" s="4" t="str">
        <f t="shared" si="6"/>
        <v>Not Available</v>
      </c>
      <c r="S16" s="3" t="s">
        <v>30</v>
      </c>
      <c r="T16" s="3" t="str">
        <f t="shared" si="7"/>
        <v>10000+ employees</v>
      </c>
      <c r="U16" s="3" t="s">
        <v>65</v>
      </c>
      <c r="V16" s="3" t="str">
        <f t="shared" si="8"/>
        <v>Company - Public</v>
      </c>
      <c r="W16" s="3" t="s">
        <v>124</v>
      </c>
      <c r="X16" s="3" t="str">
        <f t="shared" si="9"/>
        <v>Biotech &amp; Pharmaceuticals</v>
      </c>
      <c r="Y16" s="3" t="s">
        <v>124</v>
      </c>
      <c r="Z16" s="3" t="str">
        <f t="shared" si="10"/>
        <v>Biotech &amp; Pharmaceuticals</v>
      </c>
      <c r="AA16" s="3" t="s">
        <v>113</v>
      </c>
      <c r="AB16" s="3" t="str">
        <f t="shared" si="11"/>
        <v>$10+ billion (USD)</v>
      </c>
    </row>
    <row r="17" spans="1:28" ht="43" customHeight="1" x14ac:dyDescent="0.2">
      <c r="A17" s="3">
        <v>16</v>
      </c>
      <c r="B17" s="3">
        <v>4</v>
      </c>
      <c r="C17" s="3" t="str">
        <f t="shared" si="0"/>
        <v>4</v>
      </c>
      <c r="D17" s="3" t="s">
        <v>1075</v>
      </c>
      <c r="E17" s="3" t="s">
        <v>2843</v>
      </c>
      <c r="F17" s="3" t="s">
        <v>2844</v>
      </c>
      <c r="H17" s="3" t="str">
        <f t="shared" si="1"/>
        <v xml:space="preserve"> TN</v>
      </c>
      <c r="I17" s="3" t="str">
        <f t="shared" si="2"/>
        <v xml:space="preserve"> TN</v>
      </c>
      <c r="J17" s="3" t="s">
        <v>1075</v>
      </c>
      <c r="K17" s="3" t="s">
        <v>2843</v>
      </c>
      <c r="L17" s="3" t="s">
        <v>2844</v>
      </c>
      <c r="M17" s="3" t="str">
        <f t="shared" si="3"/>
        <v xml:space="preserve"> TN</v>
      </c>
      <c r="N17" s="3">
        <v>1958</v>
      </c>
      <c r="O17" s="3">
        <f t="shared" si="4"/>
        <v>1958</v>
      </c>
      <c r="P17" s="3">
        <f t="shared" si="5"/>
        <v>62</v>
      </c>
      <c r="Q17" s="4" t="s">
        <v>1077</v>
      </c>
      <c r="R17" s="4" t="str">
        <f t="shared" si="6"/>
        <v>TravelCenters of America, Love's Travel Stops &amp; Country Stores, Wawa</v>
      </c>
      <c r="S17" s="3" t="s">
        <v>46</v>
      </c>
      <c r="T17" s="3" t="str">
        <f t="shared" si="7"/>
        <v>1001 to 5000 employees</v>
      </c>
      <c r="U17" s="3" t="s">
        <v>131</v>
      </c>
      <c r="V17" s="3" t="str">
        <f t="shared" si="8"/>
        <v>Subsidiary or Business Segment</v>
      </c>
      <c r="W17" s="3" t="s">
        <v>132</v>
      </c>
      <c r="X17" s="3" t="str">
        <f t="shared" si="9"/>
        <v>Motion Picture Production &amp; Distribution</v>
      </c>
      <c r="Y17" s="3" t="s">
        <v>133</v>
      </c>
      <c r="Z17" s="3" t="str">
        <f t="shared" si="10"/>
        <v>Media</v>
      </c>
      <c r="AA17" s="3" t="s">
        <v>58</v>
      </c>
      <c r="AB17" s="3" t="str">
        <f t="shared" si="11"/>
        <v>Unknown / Non-Applicable</v>
      </c>
    </row>
    <row r="18" spans="1:28" ht="16" x14ac:dyDescent="0.2">
      <c r="A18" s="3">
        <v>17</v>
      </c>
      <c r="B18" s="3">
        <v>4.4000000000000004</v>
      </c>
      <c r="C18" s="3" t="str">
        <f t="shared" si="0"/>
        <v>4.4</v>
      </c>
      <c r="D18" s="3" t="s">
        <v>1080</v>
      </c>
      <c r="E18" s="3" t="s">
        <v>2845</v>
      </c>
      <c r="F18" s="3" t="s">
        <v>2846</v>
      </c>
      <c r="H18" s="3" t="str">
        <f t="shared" si="1"/>
        <v xml:space="preserve"> DE</v>
      </c>
      <c r="I18" s="3" t="str">
        <f t="shared" si="2"/>
        <v xml:space="preserve"> DE</v>
      </c>
      <c r="J18" s="3" t="s">
        <v>935</v>
      </c>
      <c r="K18" s="3" t="s">
        <v>2932</v>
      </c>
      <c r="L18" s="3" t="s">
        <v>2846</v>
      </c>
      <c r="M18" s="3" t="str">
        <f t="shared" si="3"/>
        <v xml:space="preserve"> DE</v>
      </c>
      <c r="N18" s="3">
        <v>1935</v>
      </c>
      <c r="O18" s="3">
        <f t="shared" si="4"/>
        <v>1935</v>
      </c>
      <c r="P18" s="3">
        <f t="shared" si="5"/>
        <v>85</v>
      </c>
      <c r="Q18" s="4">
        <v>-1</v>
      </c>
      <c r="R18" s="4" t="str">
        <f t="shared" si="6"/>
        <v>Not Available</v>
      </c>
      <c r="S18" s="3" t="s">
        <v>56</v>
      </c>
      <c r="T18" s="3" t="str">
        <f t="shared" si="7"/>
        <v>51 to 200 employees</v>
      </c>
      <c r="U18" s="3" t="s">
        <v>65</v>
      </c>
      <c r="V18" s="3" t="str">
        <f t="shared" si="8"/>
        <v>Company - Public</v>
      </c>
      <c r="W18" s="3" t="s">
        <v>124</v>
      </c>
      <c r="X18" s="3" t="str">
        <f t="shared" si="9"/>
        <v>Biotech &amp; Pharmaceuticals</v>
      </c>
      <c r="Y18" s="3" t="s">
        <v>124</v>
      </c>
      <c r="Z18" s="3" t="str">
        <f t="shared" si="10"/>
        <v>Biotech &amp; Pharmaceuticals</v>
      </c>
      <c r="AA18" s="3" t="s">
        <v>138</v>
      </c>
      <c r="AB18" s="3" t="str">
        <f t="shared" si="11"/>
        <v>$1 to $5 million (USD)</v>
      </c>
    </row>
    <row r="19" spans="1:28" ht="16" x14ac:dyDescent="0.2">
      <c r="A19" s="3">
        <v>18</v>
      </c>
      <c r="B19" s="3">
        <v>4.2</v>
      </c>
      <c r="C19" s="3" t="str">
        <f t="shared" si="0"/>
        <v>4.2</v>
      </c>
      <c r="D19" s="3" t="s">
        <v>551</v>
      </c>
      <c r="E19" s="3" t="s">
        <v>2847</v>
      </c>
      <c r="F19" s="3" t="s">
        <v>2848</v>
      </c>
      <c r="H19" s="3" t="str">
        <f t="shared" si="1"/>
        <v xml:space="preserve"> WI</v>
      </c>
      <c r="I19" s="3" t="str">
        <f t="shared" si="2"/>
        <v xml:space="preserve"> WI</v>
      </c>
      <c r="J19" s="3" t="s">
        <v>551</v>
      </c>
      <c r="K19" s="3" t="s">
        <v>2847</v>
      </c>
      <c r="L19" s="3" t="s">
        <v>2848</v>
      </c>
      <c r="M19" s="3" t="str">
        <f t="shared" si="3"/>
        <v xml:space="preserve"> WI</v>
      </c>
      <c r="N19" s="3">
        <v>1964</v>
      </c>
      <c r="O19" s="3">
        <f t="shared" si="4"/>
        <v>1964</v>
      </c>
      <c r="P19" s="3">
        <f t="shared" si="5"/>
        <v>56</v>
      </c>
      <c r="Q19" s="4">
        <v>-1</v>
      </c>
      <c r="R19" s="4" t="str">
        <f t="shared" si="6"/>
        <v>Not Available</v>
      </c>
      <c r="S19" s="3" t="s">
        <v>64</v>
      </c>
      <c r="T19" s="3" t="str">
        <f t="shared" si="7"/>
        <v>201 to 500 employees</v>
      </c>
      <c r="U19" s="3" t="s">
        <v>21</v>
      </c>
      <c r="V19" s="3" t="str">
        <f t="shared" si="8"/>
        <v>Company - Private</v>
      </c>
      <c r="W19" s="3" t="s">
        <v>145</v>
      </c>
      <c r="X19" s="3" t="str">
        <f t="shared" si="9"/>
        <v>Enterprise Software &amp; Network Solutions</v>
      </c>
      <c r="Y19" s="3" t="s">
        <v>91</v>
      </c>
      <c r="Z19" s="3" t="str">
        <f t="shared" si="10"/>
        <v>Information Technology</v>
      </c>
      <c r="AA19" s="3" t="s">
        <v>58</v>
      </c>
      <c r="AB19" s="3" t="str">
        <f t="shared" si="11"/>
        <v>Unknown / Non-Applicable</v>
      </c>
    </row>
    <row r="20" spans="1:28" ht="16" x14ac:dyDescent="0.2">
      <c r="A20" s="3">
        <v>19</v>
      </c>
      <c r="B20" s="3">
        <v>4.4000000000000004</v>
      </c>
      <c r="C20" s="3" t="str">
        <f t="shared" si="0"/>
        <v>4.4</v>
      </c>
      <c r="D20" s="3" t="s">
        <v>777</v>
      </c>
      <c r="E20" s="3" t="s">
        <v>2823</v>
      </c>
      <c r="F20" s="3" t="s">
        <v>2824</v>
      </c>
      <c r="H20" s="3" t="str">
        <f t="shared" si="1"/>
        <v xml:space="preserve"> UT</v>
      </c>
      <c r="I20" s="3" t="str">
        <f t="shared" si="2"/>
        <v xml:space="preserve"> UT</v>
      </c>
      <c r="J20" s="3" t="s">
        <v>778</v>
      </c>
      <c r="K20" s="3" t="s">
        <v>2959</v>
      </c>
      <c r="L20" s="3" t="s">
        <v>2824</v>
      </c>
      <c r="M20" s="3" t="str">
        <f t="shared" si="3"/>
        <v xml:space="preserve"> UT</v>
      </c>
      <c r="N20" s="3">
        <v>-1</v>
      </c>
      <c r="O20" s="3" t="str">
        <f t="shared" si="4"/>
        <v>Not Available</v>
      </c>
      <c r="P20" s="3" t="str">
        <f t="shared" si="5"/>
        <v>Not Available</v>
      </c>
      <c r="Q20" s="4">
        <v>-1</v>
      </c>
      <c r="R20" s="4" t="str">
        <f t="shared" si="6"/>
        <v>Not Available</v>
      </c>
      <c r="S20" s="3" t="s">
        <v>56</v>
      </c>
      <c r="T20" s="3" t="str">
        <f t="shared" si="7"/>
        <v>51 to 200 employees</v>
      </c>
      <c r="U20" s="3" t="s">
        <v>21</v>
      </c>
      <c r="V20" s="3" t="str">
        <f t="shared" si="8"/>
        <v>Company - Private</v>
      </c>
      <c r="W20" s="3" t="s">
        <v>145</v>
      </c>
      <c r="X20" s="3" t="str">
        <f t="shared" si="9"/>
        <v>Enterprise Software &amp; Network Solutions</v>
      </c>
      <c r="Y20" s="3" t="s">
        <v>91</v>
      </c>
      <c r="Z20" s="3" t="str">
        <f t="shared" si="10"/>
        <v>Information Technology</v>
      </c>
      <c r="AA20" s="3" t="s">
        <v>58</v>
      </c>
      <c r="AB20" s="3" t="str">
        <f t="shared" si="11"/>
        <v>Unknown / Non-Applicable</v>
      </c>
    </row>
    <row r="21" spans="1:28" ht="16" x14ac:dyDescent="0.2">
      <c r="A21" s="3">
        <v>20</v>
      </c>
      <c r="B21" s="3">
        <v>3.9</v>
      </c>
      <c r="C21" s="3" t="str">
        <f t="shared" si="0"/>
        <v>3.9</v>
      </c>
      <c r="D21" s="3" t="s">
        <v>643</v>
      </c>
      <c r="E21" s="3" t="s">
        <v>2849</v>
      </c>
      <c r="F21" s="3" t="s">
        <v>2850</v>
      </c>
      <c r="H21" s="3" t="str">
        <f t="shared" si="1"/>
        <v xml:space="preserve"> MD</v>
      </c>
      <c r="I21" s="3" t="str">
        <f t="shared" si="2"/>
        <v xml:space="preserve"> MD</v>
      </c>
      <c r="J21" s="3" t="s">
        <v>643</v>
      </c>
      <c r="K21" s="3" t="s">
        <v>2849</v>
      </c>
      <c r="L21" s="3" t="s">
        <v>2850</v>
      </c>
      <c r="M21" s="3" t="str">
        <f t="shared" si="3"/>
        <v xml:space="preserve"> MD</v>
      </c>
      <c r="N21" s="3">
        <v>1961</v>
      </c>
      <c r="O21" s="3">
        <f t="shared" si="4"/>
        <v>1961</v>
      </c>
      <c r="P21" s="3">
        <f t="shared" si="5"/>
        <v>59</v>
      </c>
      <c r="Q21" s="4">
        <v>-1</v>
      </c>
      <c r="R21" s="4" t="str">
        <f t="shared" si="6"/>
        <v>Not Available</v>
      </c>
      <c r="S21" s="3" t="s">
        <v>20</v>
      </c>
      <c r="T21" s="3" t="str">
        <f t="shared" si="7"/>
        <v>501 to 1000 employees</v>
      </c>
      <c r="U21" s="3" t="s">
        <v>154</v>
      </c>
      <c r="V21" s="3" t="str">
        <f t="shared" si="8"/>
        <v>Nonprofit Organization</v>
      </c>
      <c r="W21" s="3" t="s">
        <v>155</v>
      </c>
      <c r="X21" s="3" t="str">
        <f t="shared" si="9"/>
        <v>Insurance Carriers</v>
      </c>
      <c r="Y21" s="3" t="s">
        <v>156</v>
      </c>
      <c r="Z21" s="3" t="str">
        <f t="shared" si="10"/>
        <v>Insurance</v>
      </c>
      <c r="AA21" s="3" t="s">
        <v>50</v>
      </c>
      <c r="AB21" s="3" t="str">
        <f t="shared" si="11"/>
        <v>$500 million to $1 billion (USD)</v>
      </c>
    </row>
    <row r="22" spans="1:28" ht="64" x14ac:dyDescent="0.2">
      <c r="A22" s="3">
        <v>21</v>
      </c>
      <c r="B22" s="3">
        <v>3.3</v>
      </c>
      <c r="C22" s="3" t="str">
        <f t="shared" si="0"/>
        <v>3.3</v>
      </c>
      <c r="D22" s="3" t="s">
        <v>170</v>
      </c>
      <c r="E22" s="3" t="s">
        <v>2851</v>
      </c>
      <c r="F22" s="3" t="s">
        <v>2837</v>
      </c>
      <c r="H22" s="3" t="str">
        <f t="shared" si="1"/>
        <v xml:space="preserve"> IL</v>
      </c>
      <c r="I22" s="3" t="str">
        <f t="shared" si="2"/>
        <v xml:space="preserve"> IL</v>
      </c>
      <c r="J22" s="3" t="s">
        <v>170</v>
      </c>
      <c r="K22" s="3" t="s">
        <v>2851</v>
      </c>
      <c r="L22" s="3" t="s">
        <v>2837</v>
      </c>
      <c r="M22" s="3" t="str">
        <f t="shared" si="3"/>
        <v xml:space="preserve"> IL</v>
      </c>
      <c r="N22" s="3">
        <v>2005</v>
      </c>
      <c r="O22" s="3">
        <f t="shared" si="4"/>
        <v>2005</v>
      </c>
      <c r="P22" s="3">
        <f t="shared" si="5"/>
        <v>15</v>
      </c>
      <c r="Q22" s="4" t="s">
        <v>1096</v>
      </c>
      <c r="R22" s="4" t="str">
        <f t="shared" si="6"/>
        <v>C.H. Robinson, Total Quality Logistics, Coyote Logistics</v>
      </c>
      <c r="S22" s="3" t="s">
        <v>64</v>
      </c>
      <c r="T22" s="3" t="str">
        <f t="shared" si="7"/>
        <v>201 to 500 employees</v>
      </c>
      <c r="U22" s="3" t="s">
        <v>21</v>
      </c>
      <c r="V22" s="3" t="str">
        <f t="shared" si="8"/>
        <v>Company - Private</v>
      </c>
      <c r="W22" s="3" t="s">
        <v>90</v>
      </c>
      <c r="X22" s="3" t="str">
        <f t="shared" si="9"/>
        <v>Internet</v>
      </c>
      <c r="Y22" s="3" t="s">
        <v>91</v>
      </c>
      <c r="Z22" s="3" t="str">
        <f t="shared" si="10"/>
        <v>Information Technology</v>
      </c>
      <c r="AA22" s="3" t="s">
        <v>58</v>
      </c>
      <c r="AB22" s="3" t="str">
        <f t="shared" si="11"/>
        <v>Unknown / Non-Applicable</v>
      </c>
    </row>
    <row r="23" spans="1:28" ht="16" x14ac:dyDescent="0.2">
      <c r="A23" s="3">
        <v>22</v>
      </c>
      <c r="B23" s="3">
        <v>4.0999999999999996</v>
      </c>
      <c r="C23" s="3" t="str">
        <f t="shared" si="0"/>
        <v>4.1</v>
      </c>
      <c r="D23" s="3" t="s">
        <v>182</v>
      </c>
      <c r="E23" s="3" t="s">
        <v>182</v>
      </c>
      <c r="H23" s="3" t="str">
        <f t="shared" si="1"/>
        <v>Not Available</v>
      </c>
      <c r="I23" s="3" t="str">
        <f t="shared" si="2"/>
        <v>Not Available</v>
      </c>
      <c r="J23" s="3" t="s">
        <v>183</v>
      </c>
      <c r="K23" s="3" t="s">
        <v>3054</v>
      </c>
      <c r="L23" s="3" t="s">
        <v>2853</v>
      </c>
      <c r="M23" s="3" t="str">
        <f t="shared" si="3"/>
        <v xml:space="preserve"> VA</v>
      </c>
      <c r="N23" s="3">
        <v>1911</v>
      </c>
      <c r="O23" s="3">
        <f t="shared" si="4"/>
        <v>1911</v>
      </c>
      <c r="P23" s="3">
        <f t="shared" si="5"/>
        <v>109</v>
      </c>
      <c r="Q23" s="4">
        <v>-1</v>
      </c>
      <c r="R23" s="4" t="str">
        <f t="shared" si="6"/>
        <v>Not Available</v>
      </c>
      <c r="S23" s="3" t="s">
        <v>64</v>
      </c>
      <c r="T23" s="3" t="str">
        <f t="shared" si="7"/>
        <v>201 to 500 employees</v>
      </c>
      <c r="U23" s="3" t="s">
        <v>21</v>
      </c>
      <c r="V23" s="3" t="str">
        <f t="shared" si="8"/>
        <v>Company - Private</v>
      </c>
      <c r="W23" s="3" t="s">
        <v>165</v>
      </c>
      <c r="X23" s="3" t="str">
        <f t="shared" si="9"/>
        <v>Insurance Agencies &amp; Brokerages</v>
      </c>
      <c r="Y23" s="3" t="s">
        <v>156</v>
      </c>
      <c r="Z23" s="3" t="str">
        <f t="shared" si="10"/>
        <v>Insurance</v>
      </c>
      <c r="AA23" s="3" t="s">
        <v>58</v>
      </c>
      <c r="AB23" s="3" t="str">
        <f t="shared" si="11"/>
        <v>Unknown / Non-Applicable</v>
      </c>
    </row>
    <row r="24" spans="1:28" ht="16" x14ac:dyDescent="0.2">
      <c r="A24" s="3">
        <v>23</v>
      </c>
      <c r="B24" s="3">
        <v>4.2</v>
      </c>
      <c r="C24" s="3" t="str">
        <f t="shared" si="0"/>
        <v>4.2</v>
      </c>
      <c r="D24" s="3" t="s">
        <v>170</v>
      </c>
      <c r="E24" s="3" t="s">
        <v>2851</v>
      </c>
      <c r="F24" s="3" t="s">
        <v>2837</v>
      </c>
      <c r="H24" s="3" t="str">
        <f t="shared" si="1"/>
        <v xml:space="preserve"> IL</v>
      </c>
      <c r="I24" s="3" t="str">
        <f t="shared" si="2"/>
        <v xml:space="preserve"> IL</v>
      </c>
      <c r="J24" s="3" t="s">
        <v>171</v>
      </c>
      <c r="K24" s="3" t="s">
        <v>3055</v>
      </c>
      <c r="L24" s="3" t="s">
        <v>2876</v>
      </c>
      <c r="M24" s="3" t="str">
        <f t="shared" si="3"/>
        <v xml:space="preserve"> ID</v>
      </c>
      <c r="N24" s="3">
        <v>1995</v>
      </c>
      <c r="O24" s="3">
        <f t="shared" si="4"/>
        <v>1995</v>
      </c>
      <c r="P24" s="3">
        <f t="shared" si="5"/>
        <v>25</v>
      </c>
      <c r="Q24" s="4">
        <v>-1</v>
      </c>
      <c r="R24" s="4" t="str">
        <f t="shared" si="6"/>
        <v>Not Available</v>
      </c>
      <c r="S24" s="3" t="s">
        <v>20</v>
      </c>
      <c r="T24" s="3" t="str">
        <f t="shared" si="7"/>
        <v>501 to 1000 employees</v>
      </c>
      <c r="U24" s="3" t="s">
        <v>21</v>
      </c>
      <c r="V24" s="3" t="str">
        <f t="shared" si="8"/>
        <v>Company - Private</v>
      </c>
      <c r="W24" s="3" t="s">
        <v>172</v>
      </c>
      <c r="X24" s="3" t="str">
        <f t="shared" si="9"/>
        <v>Logistics &amp; Supply Chain</v>
      </c>
      <c r="Y24" s="3" t="s">
        <v>173</v>
      </c>
      <c r="Z24" s="3" t="str">
        <f t="shared" si="10"/>
        <v>Transportation &amp; Logistics</v>
      </c>
      <c r="AA24" s="3" t="s">
        <v>58</v>
      </c>
      <c r="AB24" s="3" t="str">
        <f t="shared" si="11"/>
        <v>Unknown / Non-Applicable</v>
      </c>
    </row>
    <row r="25" spans="1:28" ht="64" x14ac:dyDescent="0.2">
      <c r="A25" s="3">
        <v>24</v>
      </c>
      <c r="B25" s="3">
        <v>4.5999999999999996</v>
      </c>
      <c r="C25" s="3" t="str">
        <f t="shared" si="0"/>
        <v>4.6</v>
      </c>
      <c r="D25" s="3" t="s">
        <v>103</v>
      </c>
      <c r="E25" s="3" t="s">
        <v>2852</v>
      </c>
      <c r="F25" s="3" t="s">
        <v>2853</v>
      </c>
      <c r="H25" s="3" t="str">
        <f t="shared" si="1"/>
        <v xml:space="preserve"> VA</v>
      </c>
      <c r="I25" s="3" t="str">
        <f t="shared" si="2"/>
        <v xml:space="preserve"> VA</v>
      </c>
      <c r="J25" s="3" t="s">
        <v>659</v>
      </c>
      <c r="K25" s="3" t="s">
        <v>3056</v>
      </c>
      <c r="L25" s="3" t="s">
        <v>2850</v>
      </c>
      <c r="M25" s="3" t="str">
        <f t="shared" si="3"/>
        <v xml:space="preserve"> MD</v>
      </c>
      <c r="N25" s="3">
        <v>1995</v>
      </c>
      <c r="O25" s="3">
        <f t="shared" si="4"/>
        <v>1995</v>
      </c>
      <c r="P25" s="3">
        <f t="shared" si="5"/>
        <v>25</v>
      </c>
      <c r="Q25" s="4" t="s">
        <v>1100</v>
      </c>
      <c r="R25" s="4" t="str">
        <f t="shared" si="6"/>
        <v>Boeing, Northrop Grumman, Raytheon</v>
      </c>
      <c r="S25" s="3" t="s">
        <v>56</v>
      </c>
      <c r="T25" s="3" t="str">
        <f t="shared" si="7"/>
        <v>51 to 200 employees</v>
      </c>
      <c r="U25" s="3" t="s">
        <v>154</v>
      </c>
      <c r="V25" s="3" t="str">
        <f t="shared" si="8"/>
        <v>Nonprofit Organization</v>
      </c>
      <c r="W25" s="3" t="s">
        <v>172</v>
      </c>
      <c r="X25" s="3" t="str">
        <f t="shared" si="9"/>
        <v>Logistics &amp; Supply Chain</v>
      </c>
      <c r="Y25" s="3" t="s">
        <v>173</v>
      </c>
      <c r="Z25" s="3" t="str">
        <f t="shared" si="10"/>
        <v>Transportation &amp; Logistics</v>
      </c>
      <c r="AA25" s="3" t="s">
        <v>179</v>
      </c>
      <c r="AB25" s="3" t="str">
        <f t="shared" si="11"/>
        <v>$10 to $25 million (USD)</v>
      </c>
    </row>
    <row r="26" spans="1:28" ht="16" x14ac:dyDescent="0.2">
      <c r="A26" s="3">
        <v>25</v>
      </c>
      <c r="B26" s="3">
        <v>-1</v>
      </c>
      <c r="C26" s="3" t="str">
        <f t="shared" si="0"/>
        <v>NOT AVAILABLE</v>
      </c>
      <c r="D26" s="3" t="s">
        <v>1105</v>
      </c>
      <c r="E26" s="3" t="s">
        <v>2854</v>
      </c>
      <c r="F26" s="3" t="s">
        <v>2848</v>
      </c>
      <c r="H26" s="3" t="str">
        <f t="shared" si="1"/>
        <v xml:space="preserve"> WI</v>
      </c>
      <c r="I26" s="3" t="str">
        <f t="shared" si="2"/>
        <v xml:space="preserve"> WI</v>
      </c>
      <c r="J26" s="3" t="s">
        <v>1105</v>
      </c>
      <c r="K26" s="3" t="s">
        <v>2854</v>
      </c>
      <c r="L26" s="3" t="s">
        <v>2848</v>
      </c>
      <c r="M26" s="3" t="str">
        <f t="shared" si="3"/>
        <v xml:space="preserve"> WI</v>
      </c>
      <c r="N26" s="3">
        <v>1925</v>
      </c>
      <c r="O26" s="3">
        <f t="shared" si="4"/>
        <v>1925</v>
      </c>
      <c r="P26" s="3">
        <f t="shared" si="5"/>
        <v>95</v>
      </c>
      <c r="Q26" s="4">
        <v>-1</v>
      </c>
      <c r="R26" s="4" t="str">
        <f t="shared" si="6"/>
        <v>Not Available</v>
      </c>
      <c r="S26" s="3" t="s">
        <v>30</v>
      </c>
      <c r="T26" s="3" t="str">
        <f t="shared" si="7"/>
        <v>10000+ employees</v>
      </c>
      <c r="U26" s="3" t="s">
        <v>21</v>
      </c>
      <c r="V26" s="3" t="str">
        <f t="shared" si="8"/>
        <v>Company - Private</v>
      </c>
      <c r="W26" s="3" t="s">
        <v>184</v>
      </c>
      <c r="X26" s="3" t="str">
        <f t="shared" si="9"/>
        <v>Food &amp; Beverage Manufacturing</v>
      </c>
      <c r="Y26" s="3" t="s">
        <v>185</v>
      </c>
      <c r="Z26" s="3" t="str">
        <f t="shared" si="10"/>
        <v>Manufacturing</v>
      </c>
      <c r="AA26" s="3" t="s">
        <v>113</v>
      </c>
      <c r="AB26" s="3" t="str">
        <f t="shared" si="11"/>
        <v>$10+ billion (USD)</v>
      </c>
    </row>
    <row r="27" spans="1:28" ht="64" x14ac:dyDescent="0.2">
      <c r="A27" s="3">
        <v>26</v>
      </c>
      <c r="B27" s="3">
        <v>3.6</v>
      </c>
      <c r="C27" s="3" t="str">
        <f t="shared" si="0"/>
        <v>3.6</v>
      </c>
      <c r="D27" s="3" t="s">
        <v>55</v>
      </c>
      <c r="E27" s="3" t="s">
        <v>2833</v>
      </c>
      <c r="F27" s="3" t="s">
        <v>2828</v>
      </c>
      <c r="H27" s="3" t="str">
        <f t="shared" si="1"/>
        <v xml:space="preserve"> NY</v>
      </c>
      <c r="I27" s="3" t="str">
        <f t="shared" si="2"/>
        <v xml:space="preserve"> NY</v>
      </c>
      <c r="J27" s="3" t="s">
        <v>55</v>
      </c>
      <c r="K27" s="3" t="s">
        <v>2833</v>
      </c>
      <c r="L27" s="3" t="s">
        <v>2828</v>
      </c>
      <c r="M27" s="3" t="str">
        <f t="shared" si="3"/>
        <v xml:space="preserve"> NY</v>
      </c>
      <c r="N27" s="3">
        <v>2002</v>
      </c>
      <c r="O27" s="3">
        <f t="shared" si="4"/>
        <v>2002</v>
      </c>
      <c r="P27" s="3">
        <f t="shared" si="5"/>
        <v>18</v>
      </c>
      <c r="Q27" s="4" t="s">
        <v>1110</v>
      </c>
      <c r="R27" s="4" t="str">
        <f t="shared" si="6"/>
        <v>Expedia Group, Orbitz Worldwide, Priceline.com</v>
      </c>
      <c r="S27" s="3" t="s">
        <v>20</v>
      </c>
      <c r="T27" s="3" t="str">
        <f t="shared" si="7"/>
        <v>501 to 1000 employees</v>
      </c>
      <c r="U27" s="3" t="s">
        <v>21</v>
      </c>
      <c r="V27" s="3" t="str">
        <f t="shared" si="8"/>
        <v>Company - Private</v>
      </c>
      <c r="W27" s="3" t="s">
        <v>145</v>
      </c>
      <c r="X27" s="3" t="str">
        <f t="shared" si="9"/>
        <v>Enterprise Software &amp; Network Solutions</v>
      </c>
      <c r="Y27" s="3" t="s">
        <v>91</v>
      </c>
      <c r="Z27" s="3" t="str">
        <f t="shared" si="10"/>
        <v>Information Technology</v>
      </c>
      <c r="AA27" s="3" t="s">
        <v>41</v>
      </c>
      <c r="AB27" s="3" t="str">
        <f t="shared" si="11"/>
        <v>$100 to $500 million (USD)</v>
      </c>
    </row>
    <row r="28" spans="1:28" ht="16" x14ac:dyDescent="0.2">
      <c r="A28" s="3">
        <v>27</v>
      </c>
      <c r="B28" s="3">
        <v>4</v>
      </c>
      <c r="C28" s="3" t="str">
        <f t="shared" si="0"/>
        <v>4</v>
      </c>
      <c r="D28" s="3" t="s">
        <v>503</v>
      </c>
      <c r="E28" s="3" t="s">
        <v>2855</v>
      </c>
      <c r="F28" s="3" t="s">
        <v>2856</v>
      </c>
      <c r="H28" s="3" t="str">
        <f t="shared" si="1"/>
        <v xml:space="preserve"> LA</v>
      </c>
      <c r="I28" s="3" t="str">
        <f t="shared" si="2"/>
        <v xml:space="preserve"> LA</v>
      </c>
      <c r="J28" s="3" t="s">
        <v>287</v>
      </c>
      <c r="K28" s="3" t="s">
        <v>2910</v>
      </c>
      <c r="L28" s="3" t="s">
        <v>2911</v>
      </c>
      <c r="M28" s="3" t="str">
        <f t="shared" si="3"/>
        <v xml:space="preserve"> DC</v>
      </c>
      <c r="N28" s="3">
        <v>1930</v>
      </c>
      <c r="O28" s="3">
        <f t="shared" si="4"/>
        <v>1930</v>
      </c>
      <c r="P28" s="3">
        <f t="shared" si="5"/>
        <v>90</v>
      </c>
      <c r="Q28" s="4">
        <v>-1</v>
      </c>
      <c r="R28" s="4" t="str">
        <f t="shared" si="6"/>
        <v>Not Available</v>
      </c>
      <c r="S28" s="3" t="s">
        <v>30</v>
      </c>
      <c r="T28" s="3" t="str">
        <f t="shared" si="7"/>
        <v>10000+ employees</v>
      </c>
      <c r="U28" s="3" t="s">
        <v>65</v>
      </c>
      <c r="V28" s="3" t="str">
        <f t="shared" si="8"/>
        <v>Company - Public</v>
      </c>
      <c r="W28" s="3" t="s">
        <v>124</v>
      </c>
      <c r="X28" s="3" t="str">
        <f t="shared" si="9"/>
        <v>Biotech &amp; Pharmaceuticals</v>
      </c>
      <c r="Y28" s="3" t="s">
        <v>124</v>
      </c>
      <c r="Z28" s="3" t="str">
        <f t="shared" si="10"/>
        <v>Biotech &amp; Pharmaceuticals</v>
      </c>
      <c r="AA28" s="3" t="s">
        <v>113</v>
      </c>
      <c r="AB28" s="3" t="str">
        <f t="shared" si="11"/>
        <v>$10+ billion (USD)</v>
      </c>
    </row>
    <row r="29" spans="1:28" ht="16" x14ac:dyDescent="0.2">
      <c r="A29" s="3">
        <v>28</v>
      </c>
      <c r="B29" s="3">
        <v>4.5</v>
      </c>
      <c r="C29" s="3" t="str">
        <f t="shared" si="0"/>
        <v>4.5</v>
      </c>
      <c r="D29" s="3" t="s">
        <v>63</v>
      </c>
      <c r="E29" s="3" t="s">
        <v>2857</v>
      </c>
      <c r="F29" s="3" t="s">
        <v>2831</v>
      </c>
      <c r="H29" s="3" t="str">
        <f t="shared" si="1"/>
        <v xml:space="preserve"> TX</v>
      </c>
      <c r="I29" s="3" t="str">
        <f t="shared" si="2"/>
        <v xml:space="preserve"> TX</v>
      </c>
      <c r="J29" s="3" t="s">
        <v>63</v>
      </c>
      <c r="K29" s="3" t="s">
        <v>2857</v>
      </c>
      <c r="L29" s="3" t="s">
        <v>2831</v>
      </c>
      <c r="M29" s="3" t="str">
        <f t="shared" si="3"/>
        <v xml:space="preserve"> TX</v>
      </c>
      <c r="N29" s="3">
        <v>1999</v>
      </c>
      <c r="O29" s="3">
        <f t="shared" si="4"/>
        <v>1999</v>
      </c>
      <c r="P29" s="3">
        <f t="shared" si="5"/>
        <v>21</v>
      </c>
      <c r="Q29" s="4">
        <v>-1</v>
      </c>
      <c r="R29" s="4" t="str">
        <f t="shared" si="6"/>
        <v>Not Available</v>
      </c>
      <c r="S29" s="3" t="s">
        <v>46</v>
      </c>
      <c r="T29" s="3" t="str">
        <f t="shared" si="7"/>
        <v>1001 to 5000 employees</v>
      </c>
      <c r="U29" s="3" t="s">
        <v>21</v>
      </c>
      <c r="V29" s="3" t="str">
        <f t="shared" si="8"/>
        <v>Company - Private</v>
      </c>
      <c r="W29" s="3" t="s">
        <v>72</v>
      </c>
      <c r="X29" s="3" t="str">
        <f t="shared" si="9"/>
        <v>Banks &amp; Credit Unions</v>
      </c>
      <c r="Y29" s="3" t="s">
        <v>73</v>
      </c>
      <c r="Z29" s="3" t="str">
        <f t="shared" si="10"/>
        <v>Finance</v>
      </c>
      <c r="AA29" s="3" t="s">
        <v>41</v>
      </c>
      <c r="AB29" s="3" t="str">
        <f t="shared" si="11"/>
        <v>$100 to $500 million (USD)</v>
      </c>
    </row>
    <row r="30" spans="1:28" ht="16" x14ac:dyDescent="0.2">
      <c r="A30" s="3">
        <v>29</v>
      </c>
      <c r="B30" s="3">
        <v>2.4</v>
      </c>
      <c r="C30" s="3" t="str">
        <f t="shared" si="0"/>
        <v>2.4</v>
      </c>
      <c r="D30" s="3" t="s">
        <v>38</v>
      </c>
      <c r="E30" s="3" t="s">
        <v>2858</v>
      </c>
      <c r="F30" s="3" t="s">
        <v>2859</v>
      </c>
      <c r="H30" s="3" t="str">
        <f t="shared" si="1"/>
        <v xml:space="preserve"> FL</v>
      </c>
      <c r="I30" s="3" t="str">
        <f t="shared" si="2"/>
        <v xml:space="preserve"> FL</v>
      </c>
      <c r="J30" s="3" t="s">
        <v>38</v>
      </c>
      <c r="K30" s="3" t="s">
        <v>2858</v>
      </c>
      <c r="L30" s="3" t="s">
        <v>2859</v>
      </c>
      <c r="M30" s="3" t="str">
        <f t="shared" si="3"/>
        <v xml:space="preserve"> FL</v>
      </c>
      <c r="N30" s="3">
        <v>2010</v>
      </c>
      <c r="O30" s="3">
        <f t="shared" si="4"/>
        <v>2010</v>
      </c>
      <c r="P30" s="3">
        <f t="shared" si="5"/>
        <v>10</v>
      </c>
      <c r="Q30" s="4">
        <v>-1</v>
      </c>
      <c r="R30" s="4" t="str">
        <f t="shared" si="6"/>
        <v>Not Available</v>
      </c>
      <c r="S30" s="3" t="s">
        <v>104</v>
      </c>
      <c r="T30" s="3" t="str">
        <f t="shared" si="7"/>
        <v>5001 to 10000 employees</v>
      </c>
      <c r="U30" s="3" t="s">
        <v>65</v>
      </c>
      <c r="V30" s="3" t="str">
        <f t="shared" si="8"/>
        <v>Company - Public</v>
      </c>
      <c r="W30" s="3" t="s">
        <v>155</v>
      </c>
      <c r="X30" s="3" t="str">
        <f t="shared" si="9"/>
        <v>Insurance Carriers</v>
      </c>
      <c r="Y30" s="3" t="s">
        <v>156</v>
      </c>
      <c r="Z30" s="3" t="str">
        <f t="shared" si="10"/>
        <v>Insurance</v>
      </c>
      <c r="AA30" s="3" t="s">
        <v>203</v>
      </c>
      <c r="AB30" s="3" t="str">
        <f t="shared" si="11"/>
        <v>$5 to $10 billion (USD)</v>
      </c>
    </row>
    <row r="31" spans="1:28" ht="16" x14ac:dyDescent="0.2">
      <c r="A31" s="3">
        <v>30</v>
      </c>
      <c r="B31" s="3">
        <v>2.6</v>
      </c>
      <c r="C31" s="3" t="str">
        <f t="shared" si="0"/>
        <v>2.6</v>
      </c>
      <c r="D31" s="3" t="s">
        <v>832</v>
      </c>
      <c r="E31" s="3" t="s">
        <v>2860</v>
      </c>
      <c r="F31" s="3" t="s">
        <v>2861</v>
      </c>
      <c r="H31" s="3" t="str">
        <f t="shared" si="1"/>
        <v xml:space="preserve"> NJ</v>
      </c>
      <c r="I31" s="3" t="str">
        <f t="shared" si="2"/>
        <v xml:space="preserve"> NJ</v>
      </c>
      <c r="J31" s="3" t="s">
        <v>832</v>
      </c>
      <c r="K31" s="3" t="s">
        <v>2860</v>
      </c>
      <c r="L31" s="3" t="s">
        <v>2861</v>
      </c>
      <c r="M31" s="3" t="str">
        <f t="shared" si="3"/>
        <v xml:space="preserve"> NJ</v>
      </c>
      <c r="N31" s="3">
        <v>1846</v>
      </c>
      <c r="O31" s="3">
        <f t="shared" si="4"/>
        <v>1846</v>
      </c>
      <c r="P31" s="3">
        <f t="shared" si="5"/>
        <v>174</v>
      </c>
      <c r="Q31" s="4">
        <v>-1</v>
      </c>
      <c r="R31" s="4" t="str">
        <f t="shared" si="6"/>
        <v>Not Available</v>
      </c>
      <c r="S31" s="3" t="s">
        <v>30</v>
      </c>
      <c r="T31" s="3" t="str">
        <f t="shared" si="7"/>
        <v>10000+ employees</v>
      </c>
      <c r="U31" s="3" t="s">
        <v>65</v>
      </c>
      <c r="V31" s="3" t="str">
        <f t="shared" si="8"/>
        <v>Company - Public</v>
      </c>
      <c r="W31" s="3" t="s">
        <v>124</v>
      </c>
      <c r="X31" s="3" t="str">
        <f t="shared" si="9"/>
        <v>Biotech &amp; Pharmaceuticals</v>
      </c>
      <c r="Y31" s="3" t="s">
        <v>124</v>
      </c>
      <c r="Z31" s="3" t="str">
        <f t="shared" si="10"/>
        <v>Biotech &amp; Pharmaceuticals</v>
      </c>
      <c r="AA31" s="3" t="s">
        <v>113</v>
      </c>
      <c r="AB31" s="3" t="str">
        <f t="shared" si="11"/>
        <v>$10+ billion (USD)</v>
      </c>
    </row>
    <row r="32" spans="1:28" ht="16" x14ac:dyDescent="0.2">
      <c r="A32" s="3">
        <v>31</v>
      </c>
      <c r="B32" s="3">
        <v>4.0999999999999996</v>
      </c>
      <c r="C32" s="3" t="str">
        <f t="shared" si="0"/>
        <v>4.1</v>
      </c>
      <c r="D32" s="3" t="s">
        <v>396</v>
      </c>
      <c r="E32" s="3" t="s">
        <v>2862</v>
      </c>
      <c r="F32" s="3" t="s">
        <v>2841</v>
      </c>
      <c r="H32" s="3" t="str">
        <f t="shared" si="1"/>
        <v xml:space="preserve"> GA</v>
      </c>
      <c r="I32" s="3" t="str">
        <f t="shared" si="2"/>
        <v xml:space="preserve"> GA</v>
      </c>
      <c r="J32" s="3" t="s">
        <v>355</v>
      </c>
      <c r="K32" s="3" t="s">
        <v>2956</v>
      </c>
      <c r="L32" s="3" t="s">
        <v>2905</v>
      </c>
      <c r="M32" s="3" t="str">
        <f t="shared" si="3"/>
        <v xml:space="preserve"> MO</v>
      </c>
      <c r="N32" s="3">
        <v>1985</v>
      </c>
      <c r="O32" s="3">
        <f t="shared" si="4"/>
        <v>1985</v>
      </c>
      <c r="P32" s="3">
        <f t="shared" si="5"/>
        <v>35</v>
      </c>
      <c r="Q32" s="4">
        <v>-1</v>
      </c>
      <c r="R32" s="4" t="str">
        <f t="shared" si="6"/>
        <v>Not Available</v>
      </c>
      <c r="S32" s="3" t="s">
        <v>20</v>
      </c>
      <c r="T32" s="3" t="str">
        <f t="shared" si="7"/>
        <v>501 to 1000 employees</v>
      </c>
      <c r="U32" s="3" t="s">
        <v>21</v>
      </c>
      <c r="V32" s="3" t="str">
        <f t="shared" si="8"/>
        <v>Company - Private</v>
      </c>
      <c r="W32" s="3" t="s">
        <v>39</v>
      </c>
      <c r="X32" s="3" t="str">
        <f t="shared" si="9"/>
        <v>Security Services</v>
      </c>
      <c r="Y32" s="3" t="s">
        <v>40</v>
      </c>
      <c r="Z32" s="3" t="str">
        <f t="shared" si="10"/>
        <v>Business Services</v>
      </c>
      <c r="AA32" s="3" t="s">
        <v>41</v>
      </c>
      <c r="AB32" s="3" t="str">
        <f t="shared" si="11"/>
        <v>$100 to $500 million (USD)</v>
      </c>
    </row>
    <row r="33" spans="1:28" ht="16" x14ac:dyDescent="0.2">
      <c r="A33" s="3">
        <v>32</v>
      </c>
      <c r="B33" s="3">
        <v>3.5</v>
      </c>
      <c r="C33" s="3" t="str">
        <f t="shared" si="0"/>
        <v>3.5</v>
      </c>
      <c r="D33" s="3" t="s">
        <v>122</v>
      </c>
      <c r="E33" s="3" t="s">
        <v>2863</v>
      </c>
      <c r="F33" s="3" t="s">
        <v>2864</v>
      </c>
      <c r="H33" s="3" t="str">
        <f t="shared" si="1"/>
        <v xml:space="preserve"> MA</v>
      </c>
      <c r="I33" s="3" t="str">
        <f t="shared" si="2"/>
        <v xml:space="preserve"> MA</v>
      </c>
      <c r="J33" s="3" t="s">
        <v>122</v>
      </c>
      <c r="K33" s="3" t="s">
        <v>2863</v>
      </c>
      <c r="L33" s="3" t="s">
        <v>2864</v>
      </c>
      <c r="M33" s="3" t="str">
        <f t="shared" si="3"/>
        <v xml:space="preserve"> MA</v>
      </c>
      <c r="N33" s="3">
        <v>2005</v>
      </c>
      <c r="O33" s="3">
        <f t="shared" si="4"/>
        <v>2005</v>
      </c>
      <c r="P33" s="3">
        <f t="shared" si="5"/>
        <v>15</v>
      </c>
      <c r="Q33" s="4">
        <v>-1</v>
      </c>
      <c r="R33" s="4" t="str">
        <f t="shared" si="6"/>
        <v>Not Available</v>
      </c>
      <c r="S33" s="3" t="s">
        <v>46</v>
      </c>
      <c r="T33" s="3" t="str">
        <f t="shared" si="7"/>
        <v>1001 to 5000 employees</v>
      </c>
      <c r="U33" s="3" t="s">
        <v>47</v>
      </c>
      <c r="V33" s="3" t="str">
        <f t="shared" si="8"/>
        <v>Government</v>
      </c>
      <c r="W33" s="3" t="s">
        <v>48</v>
      </c>
      <c r="X33" s="3" t="str">
        <f t="shared" si="9"/>
        <v>Energy</v>
      </c>
      <c r="Y33" s="3" t="s">
        <v>49</v>
      </c>
      <c r="Z33" s="3" t="str">
        <f t="shared" si="10"/>
        <v>Oil, Gas, Energy &amp; Utilities</v>
      </c>
      <c r="AA33" s="3" t="s">
        <v>50</v>
      </c>
      <c r="AB33" s="3" t="str">
        <f t="shared" si="11"/>
        <v>$500 million to $1 billion (USD)</v>
      </c>
    </row>
    <row r="34" spans="1:28" ht="16" x14ac:dyDescent="0.2">
      <c r="A34" s="3">
        <v>33</v>
      </c>
      <c r="B34" s="3">
        <v>3</v>
      </c>
      <c r="C34" s="3" t="str">
        <f t="shared" si="0"/>
        <v>3</v>
      </c>
      <c r="D34" s="3" t="s">
        <v>170</v>
      </c>
      <c r="E34" s="3" t="s">
        <v>2851</v>
      </c>
      <c r="F34" s="3" t="s">
        <v>2837</v>
      </c>
      <c r="H34" s="3" t="str">
        <f t="shared" si="1"/>
        <v xml:space="preserve"> IL</v>
      </c>
      <c r="I34" s="3" t="str">
        <f t="shared" si="2"/>
        <v xml:space="preserve"> IL</v>
      </c>
      <c r="J34" s="3" t="s">
        <v>170</v>
      </c>
      <c r="K34" s="3" t="s">
        <v>2851</v>
      </c>
      <c r="L34" s="3" t="s">
        <v>2837</v>
      </c>
      <c r="M34" s="3" t="str">
        <f t="shared" si="3"/>
        <v xml:space="preserve"> IL</v>
      </c>
      <c r="N34" s="3">
        <v>1992</v>
      </c>
      <c r="O34" s="3">
        <f t="shared" si="4"/>
        <v>1992</v>
      </c>
      <c r="P34" s="3">
        <f t="shared" si="5"/>
        <v>28</v>
      </c>
      <c r="Q34" s="4">
        <v>-1</v>
      </c>
      <c r="R34" s="4" t="str">
        <f t="shared" si="6"/>
        <v>Not Available</v>
      </c>
      <c r="S34" s="3" t="s">
        <v>46</v>
      </c>
      <c r="T34" s="3" t="str">
        <f t="shared" si="7"/>
        <v>1001 to 5000 employees</v>
      </c>
      <c r="U34" s="3" t="s">
        <v>21</v>
      </c>
      <c r="V34" s="3" t="str">
        <f t="shared" si="8"/>
        <v>Company - Private</v>
      </c>
      <c r="W34" s="3" t="s">
        <v>66</v>
      </c>
      <c r="X34" s="3" t="str">
        <f t="shared" si="9"/>
        <v>Real Estate</v>
      </c>
      <c r="Y34" s="3" t="s">
        <v>66</v>
      </c>
      <c r="Z34" s="3" t="str">
        <f t="shared" si="10"/>
        <v>Real Estate</v>
      </c>
      <c r="AA34" s="3" t="s">
        <v>50</v>
      </c>
      <c r="AB34" s="3" t="str">
        <f t="shared" si="11"/>
        <v>$500 million to $1 billion (USD)</v>
      </c>
    </row>
    <row r="35" spans="1:28" ht="64" x14ac:dyDescent="0.2">
      <c r="A35" s="3">
        <v>34</v>
      </c>
      <c r="B35" s="3">
        <v>3.6</v>
      </c>
      <c r="C35" s="3" t="str">
        <f t="shared" si="0"/>
        <v>3.6</v>
      </c>
      <c r="D35" s="3" t="s">
        <v>1126</v>
      </c>
      <c r="E35" s="3" t="s">
        <v>2865</v>
      </c>
      <c r="F35" s="3" t="s">
        <v>2826</v>
      </c>
      <c r="H35" s="3" t="str">
        <f t="shared" si="1"/>
        <v xml:space="preserve"> CA</v>
      </c>
      <c r="I35" s="3" t="str">
        <f t="shared" si="2"/>
        <v xml:space="preserve"> CA</v>
      </c>
      <c r="J35" s="3" t="s">
        <v>1127</v>
      </c>
      <c r="K35" s="3" t="s">
        <v>3057</v>
      </c>
      <c r="L35" s="3" t="s">
        <v>3058</v>
      </c>
      <c r="M35" s="3" t="str">
        <f t="shared" si="3"/>
        <v xml:space="preserve"> South Korea</v>
      </c>
      <c r="N35" s="3">
        <v>1997</v>
      </c>
      <c r="O35" s="3">
        <f t="shared" si="4"/>
        <v>1997</v>
      </c>
      <c r="P35" s="3">
        <f t="shared" si="5"/>
        <v>23</v>
      </c>
      <c r="Q35" s="4" t="s">
        <v>1128</v>
      </c>
      <c r="R35" s="4" t="str">
        <f t="shared" si="6"/>
        <v>Blizzard Entertainment, Riot Games, Electronic Arts</v>
      </c>
      <c r="S35" s="3" t="s">
        <v>30</v>
      </c>
      <c r="T35" s="3" t="str">
        <f t="shared" si="7"/>
        <v>10000+ employees</v>
      </c>
      <c r="U35" s="3" t="s">
        <v>65</v>
      </c>
      <c r="V35" s="3" t="str">
        <f t="shared" si="8"/>
        <v>Company - Public</v>
      </c>
      <c r="W35" s="3" t="s">
        <v>124</v>
      </c>
      <c r="X35" s="3" t="str">
        <f t="shared" si="9"/>
        <v>Biotech &amp; Pharmaceuticals</v>
      </c>
      <c r="Y35" s="3" t="s">
        <v>124</v>
      </c>
      <c r="Z35" s="3" t="str">
        <f t="shared" si="10"/>
        <v>Biotech &amp; Pharmaceuticals</v>
      </c>
      <c r="AA35" s="3" t="s">
        <v>113</v>
      </c>
      <c r="AB35" s="3" t="str">
        <f t="shared" si="11"/>
        <v>$10+ billion (USD)</v>
      </c>
    </row>
    <row r="36" spans="1:28" ht="32" x14ac:dyDescent="0.2">
      <c r="A36" s="3">
        <v>35</v>
      </c>
      <c r="B36" s="3">
        <v>3.3</v>
      </c>
      <c r="C36" s="3" t="str">
        <f t="shared" si="0"/>
        <v>3.3</v>
      </c>
      <c r="D36" s="3" t="s">
        <v>541</v>
      </c>
      <c r="E36" s="3" t="s">
        <v>2866</v>
      </c>
      <c r="F36" s="3" t="s">
        <v>2853</v>
      </c>
      <c r="H36" s="3" t="str">
        <f t="shared" si="1"/>
        <v xml:space="preserve"> VA</v>
      </c>
      <c r="I36" s="3" t="str">
        <f t="shared" si="2"/>
        <v xml:space="preserve"> VA</v>
      </c>
      <c r="J36" s="3" t="s">
        <v>542</v>
      </c>
      <c r="K36" s="3" t="s">
        <v>2998</v>
      </c>
      <c r="L36" s="3" t="s">
        <v>2864</v>
      </c>
      <c r="M36" s="3" t="str">
        <f t="shared" si="3"/>
        <v xml:space="preserve"> MA</v>
      </c>
      <c r="N36" s="3">
        <v>1958</v>
      </c>
      <c r="O36" s="3">
        <f t="shared" si="4"/>
        <v>1958</v>
      </c>
      <c r="P36" s="3">
        <f t="shared" si="5"/>
        <v>62</v>
      </c>
      <c r="Q36" s="4" t="s">
        <v>544</v>
      </c>
      <c r="R36" s="4" t="str">
        <f t="shared" si="6"/>
        <v>Battelle, General Atomics, SAIC</v>
      </c>
      <c r="S36" s="3" t="s">
        <v>104</v>
      </c>
      <c r="T36" s="3" t="str">
        <f t="shared" si="7"/>
        <v>5001 to 10000 employees</v>
      </c>
      <c r="U36" s="3" t="s">
        <v>65</v>
      </c>
      <c r="V36" s="3" t="str">
        <f t="shared" si="8"/>
        <v>Company - Public</v>
      </c>
      <c r="W36" s="3" t="s">
        <v>219</v>
      </c>
      <c r="X36" s="3" t="str">
        <f t="shared" si="9"/>
        <v>Telecommunications Services</v>
      </c>
      <c r="Y36" s="3" t="s">
        <v>220</v>
      </c>
      <c r="Z36" s="3" t="str">
        <f t="shared" si="10"/>
        <v>Telecommunications</v>
      </c>
      <c r="AA36" s="3" t="s">
        <v>34</v>
      </c>
      <c r="AB36" s="3" t="str">
        <f t="shared" si="11"/>
        <v>$2 to $5 billion (USD)</v>
      </c>
    </row>
    <row r="37" spans="1:28" ht="48" x14ac:dyDescent="0.2">
      <c r="A37" s="3">
        <v>36</v>
      </c>
      <c r="B37" s="3">
        <v>4.2</v>
      </c>
      <c r="C37" s="3" t="str">
        <f t="shared" si="0"/>
        <v>4.2</v>
      </c>
      <c r="D37" s="3" t="s">
        <v>1136</v>
      </c>
      <c r="E37" s="3" t="s">
        <v>2867</v>
      </c>
      <c r="F37" s="3" t="s">
        <v>2868</v>
      </c>
      <c r="H37" s="3" t="str">
        <f t="shared" si="1"/>
        <v xml:space="preserve"> OH</v>
      </c>
      <c r="I37" s="3" t="str">
        <f t="shared" si="2"/>
        <v xml:space="preserve"> OH</v>
      </c>
      <c r="J37" s="3" t="s">
        <v>1136</v>
      </c>
      <c r="K37" s="3" t="s">
        <v>2867</v>
      </c>
      <c r="L37" s="3" t="s">
        <v>2868</v>
      </c>
      <c r="M37" s="3" t="str">
        <f t="shared" si="3"/>
        <v xml:space="preserve"> OH</v>
      </c>
      <c r="N37" s="3">
        <v>1981</v>
      </c>
      <c r="O37" s="3">
        <f t="shared" si="4"/>
        <v>1981</v>
      </c>
      <c r="P37" s="3">
        <f t="shared" si="5"/>
        <v>39</v>
      </c>
      <c r="Q37" s="4" t="s">
        <v>1138</v>
      </c>
      <c r="R37" s="4" t="str">
        <f t="shared" si="6"/>
        <v>Old Dominion Freight, Pitt Ohio Express</v>
      </c>
      <c r="S37" s="3" t="s">
        <v>64</v>
      </c>
      <c r="T37" s="3" t="str">
        <f t="shared" si="7"/>
        <v>201 to 500 employees</v>
      </c>
      <c r="U37" s="3" t="s">
        <v>21</v>
      </c>
      <c r="V37" s="3" t="str">
        <f t="shared" si="8"/>
        <v>Company - Private</v>
      </c>
      <c r="W37" s="3" t="s">
        <v>124</v>
      </c>
      <c r="X37" s="3" t="str">
        <f t="shared" si="9"/>
        <v>Biotech &amp; Pharmaceuticals</v>
      </c>
      <c r="Y37" s="3" t="s">
        <v>124</v>
      </c>
      <c r="Z37" s="3" t="str">
        <f t="shared" si="10"/>
        <v>Biotech &amp; Pharmaceuticals</v>
      </c>
      <c r="AA37" s="3" t="s">
        <v>58</v>
      </c>
      <c r="AB37" s="3" t="str">
        <f t="shared" si="11"/>
        <v>Unknown / Non-Applicable</v>
      </c>
    </row>
    <row r="38" spans="1:28" ht="16" x14ac:dyDescent="0.2">
      <c r="A38" s="3">
        <v>37</v>
      </c>
      <c r="B38" s="3">
        <v>2.7</v>
      </c>
      <c r="C38" s="3" t="str">
        <f t="shared" si="0"/>
        <v>2.7</v>
      </c>
      <c r="D38" s="3" t="s">
        <v>328</v>
      </c>
      <c r="E38" s="3" t="s">
        <v>2869</v>
      </c>
      <c r="F38" s="3" t="s">
        <v>2864</v>
      </c>
      <c r="H38" s="3" t="str">
        <f t="shared" si="1"/>
        <v xml:space="preserve"> MA</v>
      </c>
      <c r="I38" s="3" t="str">
        <f t="shared" si="2"/>
        <v xml:space="preserve"> MA</v>
      </c>
      <c r="J38" s="3" t="s">
        <v>836</v>
      </c>
      <c r="K38" s="3" t="s">
        <v>2937</v>
      </c>
      <c r="L38" s="3" t="s">
        <v>2864</v>
      </c>
      <c r="M38" s="3" t="str">
        <f t="shared" si="3"/>
        <v xml:space="preserve"> MA</v>
      </c>
      <c r="N38" s="3">
        <v>1851</v>
      </c>
      <c r="O38" s="3">
        <f t="shared" si="4"/>
        <v>1851</v>
      </c>
      <c r="P38" s="3">
        <f t="shared" si="5"/>
        <v>169</v>
      </c>
      <c r="Q38" s="4">
        <v>-1</v>
      </c>
      <c r="R38" s="4" t="str">
        <f t="shared" si="6"/>
        <v>Not Available</v>
      </c>
      <c r="S38" s="3" t="s">
        <v>64</v>
      </c>
      <c r="T38" s="3" t="str">
        <f t="shared" si="7"/>
        <v>201 to 500 employees</v>
      </c>
      <c r="U38" s="3" t="s">
        <v>21</v>
      </c>
      <c r="V38" s="3" t="str">
        <f t="shared" si="8"/>
        <v>Company - Private</v>
      </c>
      <c r="W38" s="3" t="s">
        <v>230</v>
      </c>
      <c r="X38" s="3" t="str">
        <f t="shared" si="9"/>
        <v>IT Services</v>
      </c>
      <c r="Y38" s="3" t="s">
        <v>91</v>
      </c>
      <c r="Z38" s="3" t="str">
        <f t="shared" si="10"/>
        <v>Information Technology</v>
      </c>
      <c r="AA38" s="3" t="s">
        <v>58</v>
      </c>
      <c r="AB38" s="3" t="str">
        <f t="shared" si="11"/>
        <v>Unknown / Non-Applicable</v>
      </c>
    </row>
    <row r="39" spans="1:28" ht="16" x14ac:dyDescent="0.2">
      <c r="A39" s="3">
        <v>38</v>
      </c>
      <c r="B39" s="3">
        <v>3.4</v>
      </c>
      <c r="C39" s="3" t="str">
        <f t="shared" si="0"/>
        <v>3.4</v>
      </c>
      <c r="D39" s="3" t="s">
        <v>560</v>
      </c>
      <c r="E39" s="3" t="s">
        <v>2870</v>
      </c>
      <c r="F39" s="3" t="s">
        <v>2826</v>
      </c>
      <c r="H39" s="3" t="str">
        <f t="shared" si="1"/>
        <v xml:space="preserve"> CA</v>
      </c>
      <c r="I39" s="3" t="str">
        <f t="shared" si="2"/>
        <v xml:space="preserve"> CA</v>
      </c>
      <c r="J39" s="3" t="s">
        <v>560</v>
      </c>
      <c r="K39" s="3" t="s">
        <v>2870</v>
      </c>
      <c r="L39" s="3" t="s">
        <v>2826</v>
      </c>
      <c r="M39" s="3" t="str">
        <f t="shared" si="3"/>
        <v xml:space="preserve"> CA</v>
      </c>
      <c r="N39" s="3">
        <v>1976</v>
      </c>
      <c r="O39" s="3">
        <f t="shared" si="4"/>
        <v>1976</v>
      </c>
      <c r="P39" s="3">
        <f t="shared" si="5"/>
        <v>44</v>
      </c>
      <c r="Q39" s="4">
        <v>-1</v>
      </c>
      <c r="R39" s="4" t="str">
        <f t="shared" si="6"/>
        <v>Not Available</v>
      </c>
      <c r="S39" s="3" t="s">
        <v>46</v>
      </c>
      <c r="T39" s="3" t="str">
        <f t="shared" si="7"/>
        <v>1001 to 5000 employees</v>
      </c>
      <c r="U39" s="3" t="s">
        <v>21</v>
      </c>
      <c r="V39" s="3" t="str">
        <f t="shared" si="8"/>
        <v>Company - Private</v>
      </c>
      <c r="W39" s="3" t="s">
        <v>235</v>
      </c>
      <c r="X39" s="3" t="str">
        <f t="shared" si="9"/>
        <v>Computer Hardware &amp; Software</v>
      </c>
      <c r="Y39" s="3" t="s">
        <v>91</v>
      </c>
      <c r="Z39" s="3" t="str">
        <f t="shared" si="10"/>
        <v>Information Technology</v>
      </c>
      <c r="AA39" s="3" t="s">
        <v>67</v>
      </c>
      <c r="AB39" s="3" t="str">
        <f t="shared" si="11"/>
        <v>$1 to $2 billion (USD)</v>
      </c>
    </row>
    <row r="40" spans="1:28" ht="16" x14ac:dyDescent="0.2">
      <c r="A40" s="3">
        <v>39</v>
      </c>
      <c r="B40" s="3">
        <v>3.9</v>
      </c>
      <c r="C40" s="3" t="str">
        <f t="shared" si="0"/>
        <v>3.9</v>
      </c>
      <c r="D40" s="3" t="s">
        <v>843</v>
      </c>
      <c r="E40" s="3" t="s">
        <v>2871</v>
      </c>
      <c r="F40" s="3" t="s">
        <v>2826</v>
      </c>
      <c r="H40" s="3" t="str">
        <f t="shared" si="1"/>
        <v xml:space="preserve"> CA</v>
      </c>
      <c r="I40" s="3" t="str">
        <f t="shared" si="2"/>
        <v xml:space="preserve"> CA</v>
      </c>
      <c r="J40" s="3" t="s">
        <v>218</v>
      </c>
      <c r="K40" s="3" t="s">
        <v>2954</v>
      </c>
      <c r="L40" s="3" t="s">
        <v>2826</v>
      </c>
      <c r="M40" s="3" t="str">
        <f t="shared" si="3"/>
        <v xml:space="preserve"> CA</v>
      </c>
      <c r="N40" s="3">
        <v>1996</v>
      </c>
      <c r="O40" s="3">
        <f t="shared" si="4"/>
        <v>1996</v>
      </c>
      <c r="P40" s="3">
        <f t="shared" si="5"/>
        <v>24</v>
      </c>
      <c r="Q40" s="4">
        <v>-1</v>
      </c>
      <c r="R40" s="4" t="str">
        <f t="shared" si="6"/>
        <v>Not Available</v>
      </c>
      <c r="S40" s="3" t="s">
        <v>64</v>
      </c>
      <c r="T40" s="3" t="str">
        <f t="shared" si="7"/>
        <v>201 to 500 employees</v>
      </c>
      <c r="U40" s="3" t="s">
        <v>21</v>
      </c>
      <c r="V40" s="3" t="str">
        <f t="shared" si="8"/>
        <v>Company - Private</v>
      </c>
      <c r="W40" s="3" t="s">
        <v>22</v>
      </c>
      <c r="X40" s="3" t="str">
        <f t="shared" si="9"/>
        <v>Aerospace &amp; Defense</v>
      </c>
      <c r="Y40" s="3" t="s">
        <v>22</v>
      </c>
      <c r="Z40" s="3" t="str">
        <f t="shared" si="10"/>
        <v>Aerospace &amp; Defense</v>
      </c>
      <c r="AA40" s="3" t="s">
        <v>41</v>
      </c>
      <c r="AB40" s="3" t="str">
        <f t="shared" si="11"/>
        <v>$100 to $500 million (USD)</v>
      </c>
    </row>
    <row r="41" spans="1:28" ht="16" x14ac:dyDescent="0.2">
      <c r="A41" s="3">
        <v>40</v>
      </c>
      <c r="B41" s="3">
        <v>3.8</v>
      </c>
      <c r="C41" s="3" t="str">
        <f t="shared" si="0"/>
        <v>3.8</v>
      </c>
      <c r="D41" s="3" t="s">
        <v>1142</v>
      </c>
      <c r="E41" s="3" t="s">
        <v>2872</v>
      </c>
      <c r="F41" s="3" t="s">
        <v>2826</v>
      </c>
      <c r="H41" s="3" t="str">
        <f t="shared" si="1"/>
        <v xml:space="preserve"> CA</v>
      </c>
      <c r="I41" s="3" t="str">
        <f t="shared" si="2"/>
        <v xml:space="preserve"> CA</v>
      </c>
      <c r="J41" s="3" t="s">
        <v>1143</v>
      </c>
      <c r="K41" s="3" t="s">
        <v>3059</v>
      </c>
      <c r="L41" s="3" t="s">
        <v>2826</v>
      </c>
      <c r="M41" s="3" t="str">
        <f t="shared" si="3"/>
        <v xml:space="preserve"> CA</v>
      </c>
      <c r="N41" s="3">
        <v>-1</v>
      </c>
      <c r="O41" s="3" t="str">
        <f t="shared" si="4"/>
        <v>Not Available</v>
      </c>
      <c r="P41" s="3" t="str">
        <f t="shared" si="5"/>
        <v>Not Available</v>
      </c>
      <c r="Q41" s="4">
        <v>-1</v>
      </c>
      <c r="R41" s="4" t="str">
        <f t="shared" si="6"/>
        <v>Not Available</v>
      </c>
      <c r="S41" s="3" t="s">
        <v>104</v>
      </c>
      <c r="T41" s="3" t="str">
        <f t="shared" si="7"/>
        <v>5001 to 10000 employees</v>
      </c>
      <c r="U41" s="3" t="s">
        <v>65</v>
      </c>
      <c r="V41" s="3" t="str">
        <f t="shared" si="8"/>
        <v>Company - Public</v>
      </c>
      <c r="W41" s="3" t="s">
        <v>124</v>
      </c>
      <c r="X41" s="3" t="str">
        <f t="shared" si="9"/>
        <v>Biotech &amp; Pharmaceuticals</v>
      </c>
      <c r="Y41" s="3" t="s">
        <v>124</v>
      </c>
      <c r="Z41" s="3" t="str">
        <f t="shared" si="10"/>
        <v>Biotech &amp; Pharmaceuticals</v>
      </c>
      <c r="AA41" s="3" t="s">
        <v>67</v>
      </c>
      <c r="AB41" s="3" t="str">
        <f t="shared" si="11"/>
        <v>$1 to $2 billion (USD)</v>
      </c>
    </row>
    <row r="42" spans="1:28" ht="16" x14ac:dyDescent="0.2">
      <c r="A42" s="3">
        <v>41</v>
      </c>
      <c r="B42" s="3">
        <v>3.7</v>
      </c>
      <c r="C42" s="3" t="str">
        <f t="shared" si="0"/>
        <v>3.7</v>
      </c>
      <c r="D42" s="3" t="s">
        <v>102</v>
      </c>
      <c r="E42" s="3" t="s">
        <v>2873</v>
      </c>
      <c r="F42" s="3" t="s">
        <v>2853</v>
      </c>
      <c r="H42" s="3" t="str">
        <f t="shared" si="1"/>
        <v xml:space="preserve"> VA</v>
      </c>
      <c r="I42" s="3" t="str">
        <f t="shared" si="2"/>
        <v xml:space="preserve"> VA</v>
      </c>
      <c r="J42" s="3" t="s">
        <v>438</v>
      </c>
      <c r="K42" s="3" t="s">
        <v>3033</v>
      </c>
      <c r="L42" s="3" t="s">
        <v>2853</v>
      </c>
      <c r="M42" s="3" t="str">
        <f t="shared" si="3"/>
        <v xml:space="preserve"> VA</v>
      </c>
      <c r="N42" s="3">
        <v>2013</v>
      </c>
      <c r="O42" s="3">
        <f t="shared" si="4"/>
        <v>2013</v>
      </c>
      <c r="P42" s="3">
        <f t="shared" si="5"/>
        <v>7</v>
      </c>
      <c r="Q42" s="4">
        <v>-1</v>
      </c>
      <c r="R42" s="4" t="str">
        <f t="shared" si="6"/>
        <v>Not Available</v>
      </c>
      <c r="S42" s="3" t="s">
        <v>64</v>
      </c>
      <c r="T42" s="3" t="str">
        <f t="shared" si="7"/>
        <v>201 to 500 employees</v>
      </c>
      <c r="U42" s="3" t="s">
        <v>21</v>
      </c>
      <c r="V42" s="3" t="str">
        <f t="shared" si="8"/>
        <v>Company - Private</v>
      </c>
      <c r="W42" s="3" t="s">
        <v>155</v>
      </c>
      <c r="X42" s="3" t="str">
        <f t="shared" si="9"/>
        <v>Insurance Carriers</v>
      </c>
      <c r="Y42" s="3" t="s">
        <v>156</v>
      </c>
      <c r="Z42" s="3" t="str">
        <f t="shared" si="10"/>
        <v>Insurance</v>
      </c>
      <c r="AA42" s="3" t="s">
        <v>41</v>
      </c>
      <c r="AB42" s="3" t="str">
        <f t="shared" si="11"/>
        <v>$100 to $500 million (USD)</v>
      </c>
    </row>
    <row r="43" spans="1:28" ht="16" x14ac:dyDescent="0.2">
      <c r="A43" s="3">
        <v>42</v>
      </c>
      <c r="B43" s="3">
        <v>4.8</v>
      </c>
      <c r="C43" s="3" t="str">
        <f t="shared" si="0"/>
        <v>4.8</v>
      </c>
      <c r="D43" s="3" t="s">
        <v>288</v>
      </c>
      <c r="E43" s="3" t="s">
        <v>2874</v>
      </c>
      <c r="F43" s="3" t="s">
        <v>2853</v>
      </c>
      <c r="H43" s="3" t="str">
        <f t="shared" si="1"/>
        <v xml:space="preserve"> VA</v>
      </c>
      <c r="I43" s="3" t="str">
        <f t="shared" si="2"/>
        <v xml:space="preserve"> VA</v>
      </c>
      <c r="J43" s="3" t="s">
        <v>103</v>
      </c>
      <c r="K43" s="3" t="s">
        <v>2852</v>
      </c>
      <c r="L43" s="3" t="s">
        <v>2853</v>
      </c>
      <c r="M43" s="3" t="str">
        <f t="shared" si="3"/>
        <v xml:space="preserve"> VA</v>
      </c>
      <c r="N43" s="3">
        <v>1968</v>
      </c>
      <c r="O43" s="3">
        <f t="shared" si="4"/>
        <v>1968</v>
      </c>
      <c r="P43" s="3">
        <f t="shared" si="5"/>
        <v>52</v>
      </c>
      <c r="Q43" s="4">
        <v>-1</v>
      </c>
      <c r="R43" s="4" t="str">
        <f t="shared" si="6"/>
        <v>Not Available</v>
      </c>
      <c r="S43" s="3" t="s">
        <v>64</v>
      </c>
      <c r="T43" s="3" t="str">
        <f t="shared" si="7"/>
        <v>201 to 500 employees</v>
      </c>
      <c r="U43" s="3" t="s">
        <v>21</v>
      </c>
      <c r="V43" s="3" t="str">
        <f t="shared" si="8"/>
        <v>Company - Private</v>
      </c>
      <c r="W43" s="3" t="s">
        <v>230</v>
      </c>
      <c r="X43" s="3" t="str">
        <f t="shared" si="9"/>
        <v>IT Services</v>
      </c>
      <c r="Y43" s="3" t="s">
        <v>91</v>
      </c>
      <c r="Z43" s="3" t="str">
        <f t="shared" si="10"/>
        <v>Information Technology</v>
      </c>
      <c r="AA43" s="3" t="s">
        <v>23</v>
      </c>
      <c r="AB43" s="3" t="str">
        <f t="shared" si="11"/>
        <v>$50 to $100 million (USD)</v>
      </c>
    </row>
    <row r="44" spans="1:28" ht="32" x14ac:dyDescent="0.2">
      <c r="A44" s="3">
        <v>43</v>
      </c>
      <c r="B44" s="3">
        <v>3.8</v>
      </c>
      <c r="C44" s="3" t="str">
        <f t="shared" si="0"/>
        <v>3.8</v>
      </c>
      <c r="D44" s="3" t="s">
        <v>328</v>
      </c>
      <c r="E44" s="3" t="s">
        <v>2869</v>
      </c>
      <c r="F44" s="3" t="s">
        <v>2864</v>
      </c>
      <c r="H44" s="3" t="str">
        <f t="shared" si="1"/>
        <v xml:space="preserve"> MA</v>
      </c>
      <c r="I44" s="3" t="str">
        <f t="shared" si="2"/>
        <v xml:space="preserve"> MA</v>
      </c>
      <c r="J44" s="3" t="s">
        <v>123</v>
      </c>
      <c r="K44" s="3" t="s">
        <v>3060</v>
      </c>
      <c r="L44" s="3" t="s">
        <v>3061</v>
      </c>
      <c r="M44" s="3" t="str">
        <f t="shared" si="3"/>
        <v xml:space="preserve"> Japan</v>
      </c>
      <c r="N44" s="3">
        <v>1781</v>
      </c>
      <c r="O44" s="3">
        <f t="shared" si="4"/>
        <v>1781</v>
      </c>
      <c r="P44" s="3">
        <f t="shared" si="5"/>
        <v>239</v>
      </c>
      <c r="Q44" s="4" t="s">
        <v>125</v>
      </c>
      <c r="R44" s="4" t="str">
        <f t="shared" si="6"/>
        <v>Novartis, Baxter, Pfizer</v>
      </c>
      <c r="S44" s="3" t="s">
        <v>64</v>
      </c>
      <c r="T44" s="3" t="str">
        <f t="shared" si="7"/>
        <v>201 to 500 employees</v>
      </c>
      <c r="U44" s="3" t="s">
        <v>21</v>
      </c>
      <c r="V44" s="3" t="str">
        <f t="shared" si="8"/>
        <v>Company - Private</v>
      </c>
      <c r="W44" s="3" t="s">
        <v>145</v>
      </c>
      <c r="X44" s="3" t="str">
        <f t="shared" si="9"/>
        <v>Enterprise Software &amp; Network Solutions</v>
      </c>
      <c r="Y44" s="3" t="s">
        <v>91</v>
      </c>
      <c r="Z44" s="3" t="str">
        <f t="shared" si="10"/>
        <v>Information Technology</v>
      </c>
      <c r="AA44" s="3" t="s">
        <v>58</v>
      </c>
      <c r="AB44" s="3" t="str">
        <f t="shared" si="11"/>
        <v>Unknown / Non-Applicable</v>
      </c>
    </row>
    <row r="45" spans="1:28" ht="16" x14ac:dyDescent="0.2">
      <c r="A45" s="3">
        <v>44</v>
      </c>
      <c r="B45" s="3">
        <v>3.4</v>
      </c>
      <c r="C45" s="3" t="str">
        <f t="shared" si="0"/>
        <v>3.4</v>
      </c>
      <c r="D45" s="3" t="s">
        <v>96</v>
      </c>
      <c r="E45" s="3" t="s">
        <v>2825</v>
      </c>
      <c r="F45" s="3" t="s">
        <v>2826</v>
      </c>
      <c r="H45" s="3" t="str">
        <f t="shared" si="1"/>
        <v xml:space="preserve"> CA</v>
      </c>
      <c r="I45" s="3" t="str">
        <f t="shared" si="2"/>
        <v xml:space="preserve"> CA</v>
      </c>
      <c r="J45" s="3" t="s">
        <v>96</v>
      </c>
      <c r="K45" s="3" t="s">
        <v>2825</v>
      </c>
      <c r="L45" s="3" t="s">
        <v>2826</v>
      </c>
      <c r="M45" s="3" t="str">
        <f t="shared" si="3"/>
        <v xml:space="preserve"> CA</v>
      </c>
      <c r="N45" s="3">
        <v>2013</v>
      </c>
      <c r="O45" s="3">
        <f t="shared" si="4"/>
        <v>2013</v>
      </c>
      <c r="P45" s="3">
        <f t="shared" si="5"/>
        <v>7</v>
      </c>
      <c r="Q45" s="4">
        <v>-1</v>
      </c>
      <c r="R45" s="4" t="str">
        <f t="shared" si="6"/>
        <v>Not Available</v>
      </c>
      <c r="S45" s="3" t="s">
        <v>263</v>
      </c>
      <c r="T45" s="3" t="str">
        <f t="shared" si="7"/>
        <v>1 to 50 employees</v>
      </c>
      <c r="U45" s="3" t="s">
        <v>21</v>
      </c>
      <c r="V45" s="3" t="str">
        <f t="shared" si="8"/>
        <v>Company - Private</v>
      </c>
      <c r="W45" s="3">
        <v>-1</v>
      </c>
      <c r="X45" s="3" t="str">
        <f t="shared" si="9"/>
        <v>Not Available</v>
      </c>
      <c r="Y45" s="3">
        <v>-1</v>
      </c>
      <c r="Z45" s="3" t="str">
        <f t="shared" si="10"/>
        <v>Not Available</v>
      </c>
      <c r="AA45" s="3" t="s">
        <v>264</v>
      </c>
      <c r="AB45" s="3" t="str">
        <f t="shared" si="11"/>
        <v>Less than $1 million (USD)</v>
      </c>
    </row>
    <row r="46" spans="1:28" ht="16" x14ac:dyDescent="0.2">
      <c r="A46" s="3">
        <v>45</v>
      </c>
      <c r="B46" s="3">
        <v>4.3</v>
      </c>
      <c r="C46" s="3" t="str">
        <f t="shared" si="0"/>
        <v>4.3</v>
      </c>
      <c r="D46" s="3" t="s">
        <v>1151</v>
      </c>
      <c r="E46" s="3" t="s">
        <v>2875</v>
      </c>
      <c r="F46" s="3" t="s">
        <v>2876</v>
      </c>
      <c r="H46" s="3" t="str">
        <f t="shared" si="1"/>
        <v xml:space="preserve"> ID</v>
      </c>
      <c r="I46" s="3" t="str">
        <f t="shared" si="2"/>
        <v xml:space="preserve"> ID</v>
      </c>
      <c r="J46" s="3" t="s">
        <v>1152</v>
      </c>
      <c r="K46" s="3" t="s">
        <v>3062</v>
      </c>
      <c r="L46" s="3" t="s">
        <v>2868</v>
      </c>
      <c r="M46" s="3" t="str">
        <f t="shared" si="3"/>
        <v xml:space="preserve"> OH</v>
      </c>
      <c r="N46" s="3">
        <v>1984</v>
      </c>
      <c r="O46" s="3">
        <f t="shared" si="4"/>
        <v>1984</v>
      </c>
      <c r="P46" s="3">
        <f t="shared" si="5"/>
        <v>36</v>
      </c>
      <c r="Q46" s="4">
        <v>-1</v>
      </c>
      <c r="R46" s="4" t="str">
        <f t="shared" si="6"/>
        <v>Not Available</v>
      </c>
      <c r="S46" s="3" t="s">
        <v>56</v>
      </c>
      <c r="T46" s="3" t="str">
        <f t="shared" si="7"/>
        <v>51 to 200 employees</v>
      </c>
      <c r="U46" s="3" t="s">
        <v>21</v>
      </c>
      <c r="V46" s="3" t="str">
        <f t="shared" si="8"/>
        <v>Company - Private</v>
      </c>
      <c r="W46" s="3" t="s">
        <v>145</v>
      </c>
      <c r="X46" s="3" t="str">
        <f t="shared" si="9"/>
        <v>Enterprise Software &amp; Network Solutions</v>
      </c>
      <c r="Y46" s="3" t="s">
        <v>91</v>
      </c>
      <c r="Z46" s="3" t="str">
        <f t="shared" si="10"/>
        <v>Information Technology</v>
      </c>
      <c r="AA46" s="3" t="s">
        <v>58</v>
      </c>
      <c r="AB46" s="3" t="str">
        <f t="shared" si="11"/>
        <v>Unknown / Non-Applicable</v>
      </c>
    </row>
    <row r="47" spans="1:28" ht="48" x14ac:dyDescent="0.2">
      <c r="A47" s="3">
        <v>46</v>
      </c>
      <c r="B47" s="3">
        <v>4.8</v>
      </c>
      <c r="C47" s="3" t="str">
        <f t="shared" si="0"/>
        <v>4.8</v>
      </c>
      <c r="D47" s="3" t="s">
        <v>77</v>
      </c>
      <c r="E47" s="3" t="s">
        <v>2877</v>
      </c>
      <c r="F47" s="3" t="s">
        <v>2826</v>
      </c>
      <c r="H47" s="3" t="str">
        <f t="shared" si="1"/>
        <v xml:space="preserve"> CA</v>
      </c>
      <c r="I47" s="3" t="str">
        <f t="shared" si="2"/>
        <v xml:space="preserve"> CA</v>
      </c>
      <c r="J47" s="3" t="s">
        <v>77</v>
      </c>
      <c r="K47" s="3" t="s">
        <v>2877</v>
      </c>
      <c r="L47" s="3" t="s">
        <v>2826</v>
      </c>
      <c r="M47" s="3" t="str">
        <f t="shared" si="3"/>
        <v xml:space="preserve"> CA</v>
      </c>
      <c r="N47" s="3">
        <v>1970</v>
      </c>
      <c r="O47" s="3">
        <f t="shared" si="4"/>
        <v>1970</v>
      </c>
      <c r="P47" s="3">
        <f t="shared" si="5"/>
        <v>50</v>
      </c>
      <c r="Q47" s="4" t="s">
        <v>860</v>
      </c>
      <c r="R47" s="4" t="str">
        <f t="shared" si="6"/>
        <v>Seagate Technology, Toshiba</v>
      </c>
      <c r="S47" s="3" t="s">
        <v>104</v>
      </c>
      <c r="T47" s="3" t="str">
        <f t="shared" si="7"/>
        <v>5001 to 10000 employees</v>
      </c>
      <c r="U47" s="3" t="s">
        <v>65</v>
      </c>
      <c r="V47" s="3" t="str">
        <f t="shared" si="8"/>
        <v>Company - Public</v>
      </c>
      <c r="W47" s="3" t="s">
        <v>273</v>
      </c>
      <c r="X47" s="3" t="str">
        <f t="shared" si="9"/>
        <v>Consumer Products Manufacturing</v>
      </c>
      <c r="Y47" s="3" t="s">
        <v>185</v>
      </c>
      <c r="Z47" s="3" t="str">
        <f t="shared" si="10"/>
        <v>Manufacturing</v>
      </c>
      <c r="AA47" s="3" t="s">
        <v>34</v>
      </c>
      <c r="AB47" s="3" t="str">
        <f t="shared" si="11"/>
        <v>$2 to $5 billion (USD)</v>
      </c>
    </row>
    <row r="48" spans="1:28" ht="16" x14ac:dyDescent="0.2">
      <c r="A48" s="3">
        <v>47</v>
      </c>
      <c r="B48" s="3">
        <v>3.4</v>
      </c>
      <c r="C48" s="3" t="str">
        <f t="shared" si="0"/>
        <v>3.4</v>
      </c>
      <c r="D48" s="3" t="s">
        <v>855</v>
      </c>
      <c r="E48" s="3" t="s">
        <v>2878</v>
      </c>
      <c r="F48" s="3" t="s">
        <v>2850</v>
      </c>
      <c r="H48" s="3" t="str">
        <f t="shared" si="1"/>
        <v xml:space="preserve"> MD</v>
      </c>
      <c r="I48" s="3" t="str">
        <f t="shared" si="2"/>
        <v xml:space="preserve"> MD</v>
      </c>
      <c r="J48" s="3" t="s">
        <v>855</v>
      </c>
      <c r="K48" s="3" t="s">
        <v>2878</v>
      </c>
      <c r="L48" s="3" t="s">
        <v>2850</v>
      </c>
      <c r="M48" s="3" t="str">
        <f t="shared" si="3"/>
        <v xml:space="preserve"> MD</v>
      </c>
      <c r="N48" s="3">
        <v>1981</v>
      </c>
      <c r="O48" s="3">
        <f t="shared" si="4"/>
        <v>1981</v>
      </c>
      <c r="P48" s="3">
        <f t="shared" si="5"/>
        <v>39</v>
      </c>
      <c r="Q48" s="4">
        <v>-1</v>
      </c>
      <c r="R48" s="4" t="str">
        <f t="shared" si="6"/>
        <v>Not Available</v>
      </c>
      <c r="S48" s="3" t="s">
        <v>46</v>
      </c>
      <c r="T48" s="3" t="str">
        <f t="shared" si="7"/>
        <v>1001 to 5000 employees</v>
      </c>
      <c r="U48" s="3" t="s">
        <v>65</v>
      </c>
      <c r="V48" s="3" t="str">
        <f t="shared" si="8"/>
        <v>Company - Public</v>
      </c>
      <c r="W48" s="3" t="s">
        <v>66</v>
      </c>
      <c r="X48" s="3" t="str">
        <f t="shared" si="9"/>
        <v>Real Estate</v>
      </c>
      <c r="Y48" s="3" t="s">
        <v>66</v>
      </c>
      <c r="Z48" s="3" t="str">
        <f t="shared" si="10"/>
        <v>Real Estate</v>
      </c>
      <c r="AA48" s="3" t="s">
        <v>34</v>
      </c>
      <c r="AB48" s="3" t="str">
        <f t="shared" si="11"/>
        <v>$2 to $5 billion (USD)</v>
      </c>
    </row>
    <row r="49" spans="1:28" ht="16" x14ac:dyDescent="0.2">
      <c r="A49" s="3">
        <v>48</v>
      </c>
      <c r="B49" s="3">
        <v>4.3</v>
      </c>
      <c r="C49" s="3" t="str">
        <f t="shared" si="0"/>
        <v>4.3</v>
      </c>
      <c r="D49" s="3" t="s">
        <v>1156</v>
      </c>
      <c r="E49" s="3" t="s">
        <v>2879</v>
      </c>
      <c r="F49" s="3" t="s">
        <v>2861</v>
      </c>
      <c r="H49" s="3" t="str">
        <f t="shared" si="1"/>
        <v xml:space="preserve"> NJ</v>
      </c>
      <c r="I49" s="3" t="str">
        <f t="shared" si="2"/>
        <v xml:space="preserve"> NJ</v>
      </c>
      <c r="J49" s="3" t="s">
        <v>1156</v>
      </c>
      <c r="K49" s="3" t="s">
        <v>2879</v>
      </c>
      <c r="L49" s="3" t="s">
        <v>2861</v>
      </c>
      <c r="M49" s="3" t="str">
        <f t="shared" si="3"/>
        <v xml:space="preserve"> NJ</v>
      </c>
      <c r="N49" s="3">
        <v>1996</v>
      </c>
      <c r="O49" s="3">
        <f t="shared" si="4"/>
        <v>1996</v>
      </c>
      <c r="P49" s="3">
        <f t="shared" si="5"/>
        <v>24</v>
      </c>
      <c r="Q49" s="4">
        <v>-1</v>
      </c>
      <c r="R49" s="4" t="str">
        <f t="shared" si="6"/>
        <v>Not Available</v>
      </c>
      <c r="S49" s="3" t="s">
        <v>56</v>
      </c>
      <c r="T49" s="3" t="str">
        <f t="shared" si="7"/>
        <v>51 to 200 employees</v>
      </c>
      <c r="U49" s="3" t="s">
        <v>21</v>
      </c>
      <c r="V49" s="3" t="str">
        <f t="shared" si="8"/>
        <v>Company - Private</v>
      </c>
      <c r="W49" s="3" t="s">
        <v>283</v>
      </c>
      <c r="X49" s="3" t="str">
        <f t="shared" si="9"/>
        <v>Investment Banking &amp; Asset Management</v>
      </c>
      <c r="Y49" s="3" t="s">
        <v>73</v>
      </c>
      <c r="Z49" s="3" t="str">
        <f t="shared" si="10"/>
        <v>Finance</v>
      </c>
      <c r="AA49" s="3" t="s">
        <v>58</v>
      </c>
      <c r="AB49" s="3" t="str">
        <f t="shared" si="11"/>
        <v>Unknown / Non-Applicable</v>
      </c>
    </row>
    <row r="50" spans="1:28" ht="16" x14ac:dyDescent="0.2">
      <c r="A50" s="3">
        <v>49</v>
      </c>
      <c r="B50" s="3">
        <v>3.9</v>
      </c>
      <c r="C50" s="3" t="str">
        <f t="shared" si="0"/>
        <v>3.9</v>
      </c>
      <c r="D50" s="3" t="s">
        <v>1160</v>
      </c>
      <c r="E50" s="3" t="s">
        <v>2880</v>
      </c>
      <c r="F50" s="3" t="s">
        <v>2850</v>
      </c>
      <c r="H50" s="3" t="str">
        <f t="shared" si="1"/>
        <v xml:space="preserve"> MD</v>
      </c>
      <c r="I50" s="3" t="str">
        <f t="shared" si="2"/>
        <v xml:space="preserve"> MD</v>
      </c>
      <c r="J50" s="3" t="s">
        <v>130</v>
      </c>
      <c r="K50" s="3" t="s">
        <v>2965</v>
      </c>
      <c r="L50" s="3" t="s">
        <v>2861</v>
      </c>
      <c r="M50" s="3" t="str">
        <f t="shared" si="3"/>
        <v xml:space="preserve"> NJ</v>
      </c>
      <c r="N50" s="3">
        <v>2002</v>
      </c>
      <c r="O50" s="3">
        <f t="shared" si="4"/>
        <v>2002</v>
      </c>
      <c r="P50" s="3">
        <f t="shared" si="5"/>
        <v>18</v>
      </c>
      <c r="Q50" s="4">
        <v>-1</v>
      </c>
      <c r="R50" s="4" t="str">
        <f t="shared" si="6"/>
        <v>Not Available</v>
      </c>
      <c r="S50" s="3" t="s">
        <v>289</v>
      </c>
      <c r="T50" s="3" t="str">
        <f t="shared" si="7"/>
        <v>Unknown</v>
      </c>
      <c r="U50" s="3" t="s">
        <v>21</v>
      </c>
      <c r="V50" s="3" t="str">
        <f t="shared" si="8"/>
        <v>Company - Private</v>
      </c>
      <c r="W50" s="3" t="s">
        <v>145</v>
      </c>
      <c r="X50" s="3" t="str">
        <f t="shared" si="9"/>
        <v>Enterprise Software &amp; Network Solutions</v>
      </c>
      <c r="Y50" s="3" t="s">
        <v>91</v>
      </c>
      <c r="Z50" s="3" t="str">
        <f t="shared" si="10"/>
        <v>Information Technology</v>
      </c>
      <c r="AA50" s="3" t="s">
        <v>58</v>
      </c>
      <c r="AB50" s="3" t="str">
        <f t="shared" si="11"/>
        <v>Unknown / Non-Applicable</v>
      </c>
    </row>
    <row r="51" spans="1:28" ht="32" x14ac:dyDescent="0.2">
      <c r="A51" s="3">
        <v>50</v>
      </c>
      <c r="B51" s="3">
        <v>3.4</v>
      </c>
      <c r="C51" s="3" t="str">
        <f t="shared" si="0"/>
        <v>3.4</v>
      </c>
      <c r="D51" s="3" t="s">
        <v>153</v>
      </c>
      <c r="E51" s="3" t="s">
        <v>2881</v>
      </c>
      <c r="F51" s="3" t="s">
        <v>2882</v>
      </c>
      <c r="H51" s="3" t="str">
        <f t="shared" si="1"/>
        <v xml:space="preserve"> CO</v>
      </c>
      <c r="I51" s="3" t="str">
        <f t="shared" si="2"/>
        <v xml:space="preserve"> CO</v>
      </c>
      <c r="J51" s="3" t="s">
        <v>483</v>
      </c>
      <c r="K51" s="3" t="s">
        <v>2960</v>
      </c>
      <c r="L51" s="3" t="s">
        <v>2853</v>
      </c>
      <c r="M51" s="3" t="str">
        <f t="shared" si="3"/>
        <v xml:space="preserve"> VA</v>
      </c>
      <c r="N51" s="3">
        <v>1962</v>
      </c>
      <c r="O51" s="3">
        <f t="shared" si="4"/>
        <v>1962</v>
      </c>
      <c r="P51" s="3">
        <f t="shared" si="5"/>
        <v>58</v>
      </c>
      <c r="Q51" s="4" t="s">
        <v>864</v>
      </c>
      <c r="R51" s="4" t="str">
        <f t="shared" si="6"/>
        <v>CSC, ManTech, SAIC</v>
      </c>
      <c r="S51" s="3" t="s">
        <v>30</v>
      </c>
      <c r="T51" s="3" t="str">
        <f t="shared" si="7"/>
        <v>10000+ employees</v>
      </c>
      <c r="U51" s="3" t="s">
        <v>65</v>
      </c>
      <c r="V51" s="3" t="str">
        <f t="shared" si="8"/>
        <v>Company - Public</v>
      </c>
      <c r="W51" s="3" t="s">
        <v>230</v>
      </c>
      <c r="X51" s="3" t="str">
        <f t="shared" si="9"/>
        <v>IT Services</v>
      </c>
      <c r="Y51" s="3" t="s">
        <v>91</v>
      </c>
      <c r="Z51" s="3" t="str">
        <f t="shared" si="10"/>
        <v>Information Technology</v>
      </c>
      <c r="AA51" s="3" t="s">
        <v>113</v>
      </c>
      <c r="AB51" s="3" t="str">
        <f t="shared" si="11"/>
        <v>$10+ billion (USD)</v>
      </c>
    </row>
    <row r="52" spans="1:28" ht="16" x14ac:dyDescent="0.2">
      <c r="A52" s="3">
        <v>51</v>
      </c>
      <c r="B52" s="3">
        <v>3.1</v>
      </c>
      <c r="C52" s="3" t="str">
        <f t="shared" si="0"/>
        <v>3.1</v>
      </c>
      <c r="D52" s="3" t="s">
        <v>421</v>
      </c>
      <c r="E52" s="3" t="s">
        <v>2883</v>
      </c>
      <c r="F52" s="3" t="s">
        <v>2884</v>
      </c>
      <c r="H52" s="3" t="str">
        <f t="shared" si="1"/>
        <v xml:space="preserve"> IN</v>
      </c>
      <c r="I52" s="3" t="str">
        <f t="shared" si="2"/>
        <v xml:space="preserve"> IN</v>
      </c>
      <c r="J52" s="3" t="s">
        <v>483</v>
      </c>
      <c r="K52" s="3" t="s">
        <v>2960</v>
      </c>
      <c r="L52" s="3" t="s">
        <v>2853</v>
      </c>
      <c r="M52" s="3" t="str">
        <f t="shared" si="3"/>
        <v xml:space="preserve"> VA</v>
      </c>
      <c r="N52" s="3">
        <v>2019</v>
      </c>
      <c r="O52" s="3">
        <f t="shared" si="4"/>
        <v>2019</v>
      </c>
      <c r="P52" s="3">
        <f t="shared" si="5"/>
        <v>1</v>
      </c>
      <c r="Q52" s="4">
        <v>-1</v>
      </c>
      <c r="R52" s="4" t="str">
        <f t="shared" si="6"/>
        <v>Not Available</v>
      </c>
      <c r="S52" s="3" t="s">
        <v>104</v>
      </c>
      <c r="T52" s="3" t="str">
        <f t="shared" si="7"/>
        <v>5001 to 10000 employees</v>
      </c>
      <c r="U52" s="3" t="s">
        <v>21</v>
      </c>
      <c r="V52" s="3" t="str">
        <f t="shared" si="8"/>
        <v>Company - Private</v>
      </c>
      <c r="W52" s="3" t="s">
        <v>145</v>
      </c>
      <c r="X52" s="3" t="str">
        <f t="shared" si="9"/>
        <v>Enterprise Software &amp; Network Solutions</v>
      </c>
      <c r="Y52" s="3" t="s">
        <v>91</v>
      </c>
      <c r="Z52" s="3" t="str">
        <f t="shared" si="10"/>
        <v>Information Technology</v>
      </c>
      <c r="AA52" s="3" t="s">
        <v>34</v>
      </c>
      <c r="AB52" s="3" t="str">
        <f t="shared" si="11"/>
        <v>$2 to $5 billion (USD)</v>
      </c>
    </row>
    <row r="53" spans="1:28" ht="16" x14ac:dyDescent="0.2">
      <c r="A53" s="3">
        <v>52</v>
      </c>
      <c r="B53" s="3">
        <v>3.2</v>
      </c>
      <c r="C53" s="3" t="str">
        <f t="shared" si="0"/>
        <v>3.2</v>
      </c>
      <c r="D53" s="3" t="s">
        <v>777</v>
      </c>
      <c r="E53" s="3" t="s">
        <v>2823</v>
      </c>
      <c r="F53" s="3" t="s">
        <v>2824</v>
      </c>
      <c r="H53" s="3" t="str">
        <f t="shared" si="1"/>
        <v xml:space="preserve"> UT</v>
      </c>
      <c r="I53" s="3" t="str">
        <f t="shared" si="2"/>
        <v xml:space="preserve"> UT</v>
      </c>
      <c r="J53" s="3" t="s">
        <v>778</v>
      </c>
      <c r="K53" s="3" t="s">
        <v>2959</v>
      </c>
      <c r="L53" s="3" t="s">
        <v>2824</v>
      </c>
      <c r="M53" s="3" t="str">
        <f t="shared" si="3"/>
        <v xml:space="preserve"> UT</v>
      </c>
      <c r="N53" s="3">
        <v>-1</v>
      </c>
      <c r="O53" s="3" t="str">
        <f t="shared" si="4"/>
        <v>Not Available</v>
      </c>
      <c r="P53" s="3" t="str">
        <f t="shared" si="5"/>
        <v>Not Available</v>
      </c>
      <c r="Q53" s="4">
        <v>-1</v>
      </c>
      <c r="R53" s="4" t="str">
        <f t="shared" si="6"/>
        <v>Not Available</v>
      </c>
      <c r="S53" s="3" t="s">
        <v>20</v>
      </c>
      <c r="T53" s="3" t="str">
        <f t="shared" si="7"/>
        <v>501 to 1000 employees</v>
      </c>
      <c r="U53" s="3" t="s">
        <v>21</v>
      </c>
      <c r="V53" s="3" t="str">
        <f t="shared" si="8"/>
        <v>Company - Private</v>
      </c>
      <c r="W53" s="3" t="s">
        <v>22</v>
      </c>
      <c r="X53" s="3" t="str">
        <f t="shared" si="9"/>
        <v>Aerospace &amp; Defense</v>
      </c>
      <c r="Y53" s="3" t="s">
        <v>22</v>
      </c>
      <c r="Z53" s="3" t="str">
        <f t="shared" si="10"/>
        <v>Aerospace &amp; Defense</v>
      </c>
      <c r="AA53" s="3" t="s">
        <v>41</v>
      </c>
      <c r="AB53" s="3" t="str">
        <f t="shared" si="11"/>
        <v>$100 to $500 million (USD)</v>
      </c>
    </row>
    <row r="54" spans="1:28" ht="16" x14ac:dyDescent="0.2">
      <c r="A54" s="3">
        <v>53</v>
      </c>
      <c r="B54" s="3">
        <v>4.3</v>
      </c>
      <c r="C54" s="3" t="str">
        <f t="shared" si="0"/>
        <v>4.3</v>
      </c>
      <c r="D54" s="3" t="s">
        <v>1167</v>
      </c>
      <c r="E54" s="3" t="s">
        <v>2885</v>
      </c>
      <c r="F54" s="3" t="s">
        <v>2886</v>
      </c>
      <c r="H54" s="3" t="str">
        <f t="shared" si="1"/>
        <v xml:space="preserve"> AK</v>
      </c>
      <c r="I54" s="3" t="str">
        <f t="shared" si="2"/>
        <v xml:space="preserve"> AK</v>
      </c>
      <c r="J54" s="3" t="s">
        <v>1167</v>
      </c>
      <c r="K54" s="3" t="s">
        <v>2885</v>
      </c>
      <c r="L54" s="3" t="s">
        <v>2886</v>
      </c>
      <c r="M54" s="3" t="str">
        <f t="shared" si="3"/>
        <v xml:space="preserve"> AK</v>
      </c>
      <c r="N54" s="3">
        <v>-1</v>
      </c>
      <c r="O54" s="3" t="str">
        <f t="shared" si="4"/>
        <v>Not Available</v>
      </c>
      <c r="P54" s="3" t="str">
        <f t="shared" si="5"/>
        <v>Not Available</v>
      </c>
      <c r="Q54" s="4">
        <v>-1</v>
      </c>
      <c r="R54" s="4" t="str">
        <f t="shared" si="6"/>
        <v>Not Available</v>
      </c>
      <c r="S54" s="3" t="s">
        <v>30</v>
      </c>
      <c r="T54" s="3" t="str">
        <f t="shared" si="7"/>
        <v>10000+ employees</v>
      </c>
      <c r="U54" s="3" t="s">
        <v>65</v>
      </c>
      <c r="V54" s="3" t="str">
        <f t="shared" si="8"/>
        <v>Company - Public</v>
      </c>
      <c r="W54" s="3" t="s">
        <v>314</v>
      </c>
      <c r="X54" s="3" t="str">
        <f t="shared" si="9"/>
        <v>Industrial Manufacturing</v>
      </c>
      <c r="Y54" s="3" t="s">
        <v>185</v>
      </c>
      <c r="Z54" s="3" t="str">
        <f t="shared" si="10"/>
        <v>Manufacturing</v>
      </c>
      <c r="AA54" s="3" t="s">
        <v>113</v>
      </c>
      <c r="AB54" s="3" t="str">
        <f t="shared" si="11"/>
        <v>$10+ billion (USD)</v>
      </c>
    </row>
    <row r="55" spans="1:28" ht="16" x14ac:dyDescent="0.2">
      <c r="A55" s="3">
        <v>54</v>
      </c>
      <c r="B55" s="3">
        <v>3.6</v>
      </c>
      <c r="C55" s="3" t="str">
        <f t="shared" si="0"/>
        <v>3.6</v>
      </c>
      <c r="D55" s="3" t="s">
        <v>122</v>
      </c>
      <c r="E55" s="3" t="s">
        <v>2863</v>
      </c>
      <c r="F55" s="3" t="s">
        <v>2864</v>
      </c>
      <c r="H55" s="3" t="str">
        <f t="shared" si="1"/>
        <v xml:space="preserve"> MA</v>
      </c>
      <c r="I55" s="3" t="str">
        <f t="shared" si="2"/>
        <v xml:space="preserve"> MA</v>
      </c>
      <c r="J55" s="3" t="s">
        <v>55</v>
      </c>
      <c r="K55" s="3" t="s">
        <v>2833</v>
      </c>
      <c r="L55" s="3" t="s">
        <v>2828</v>
      </c>
      <c r="M55" s="3" t="str">
        <f t="shared" si="3"/>
        <v xml:space="preserve"> NY</v>
      </c>
      <c r="N55" s="3">
        <v>1849</v>
      </c>
      <c r="O55" s="3">
        <f t="shared" si="4"/>
        <v>1849</v>
      </c>
      <c r="P55" s="3">
        <f t="shared" si="5"/>
        <v>171</v>
      </c>
      <c r="Q55" s="4">
        <v>-1</v>
      </c>
      <c r="R55" s="4" t="str">
        <f t="shared" si="6"/>
        <v>Not Available</v>
      </c>
      <c r="S55" s="3" t="s">
        <v>56</v>
      </c>
      <c r="T55" s="3" t="str">
        <f t="shared" si="7"/>
        <v>51 to 200 employees</v>
      </c>
      <c r="U55" s="3" t="s">
        <v>21</v>
      </c>
      <c r="V55" s="3" t="str">
        <f t="shared" si="8"/>
        <v>Company - Private</v>
      </c>
      <c r="W55" s="3" t="s">
        <v>320</v>
      </c>
      <c r="X55" s="3" t="str">
        <f t="shared" si="9"/>
        <v>Staffing &amp; Outsourcing</v>
      </c>
      <c r="Y55" s="3" t="s">
        <v>40</v>
      </c>
      <c r="Z55" s="3" t="str">
        <f t="shared" si="10"/>
        <v>Business Services</v>
      </c>
      <c r="AA55" s="3" t="s">
        <v>138</v>
      </c>
      <c r="AB55" s="3" t="str">
        <f t="shared" si="11"/>
        <v>$1 to $5 million (USD)</v>
      </c>
    </row>
    <row r="56" spans="1:28" ht="16" x14ac:dyDescent="0.2">
      <c r="A56" s="3">
        <v>55</v>
      </c>
      <c r="B56" s="3">
        <v>3.9</v>
      </c>
      <c r="C56" s="3" t="str">
        <f t="shared" si="0"/>
        <v>3.9</v>
      </c>
      <c r="D56" s="3" t="s">
        <v>177</v>
      </c>
      <c r="E56" s="3" t="s">
        <v>2887</v>
      </c>
      <c r="F56" s="3" t="s">
        <v>2888</v>
      </c>
      <c r="H56" s="3" t="str">
        <f t="shared" si="1"/>
        <v xml:space="preserve"> KY</v>
      </c>
      <c r="I56" s="3" t="str">
        <f t="shared" si="2"/>
        <v xml:space="preserve"> KY</v>
      </c>
      <c r="J56" s="3" t="s">
        <v>178</v>
      </c>
      <c r="K56" s="3" t="s">
        <v>3063</v>
      </c>
      <c r="L56" s="3" t="s">
        <v>2841</v>
      </c>
      <c r="M56" s="3" t="str">
        <f t="shared" si="3"/>
        <v xml:space="preserve"> GA</v>
      </c>
      <c r="N56" s="3">
        <v>1935</v>
      </c>
      <c r="O56" s="3">
        <f t="shared" si="4"/>
        <v>1935</v>
      </c>
      <c r="P56" s="3">
        <f t="shared" si="5"/>
        <v>85</v>
      </c>
      <c r="Q56" s="4">
        <v>-1</v>
      </c>
      <c r="R56" s="4" t="str">
        <f t="shared" si="6"/>
        <v>Not Available</v>
      </c>
      <c r="S56" s="3" t="s">
        <v>20</v>
      </c>
      <c r="T56" s="3" t="str">
        <f t="shared" si="7"/>
        <v>501 to 1000 employees</v>
      </c>
      <c r="U56" s="3" t="s">
        <v>131</v>
      </c>
      <c r="V56" s="3" t="str">
        <f t="shared" si="8"/>
        <v>Subsidiary or Business Segment</v>
      </c>
      <c r="W56" s="3" t="s">
        <v>57</v>
      </c>
      <c r="X56" s="3" t="str">
        <f t="shared" si="9"/>
        <v>Advertising &amp; Marketing</v>
      </c>
      <c r="Y56" s="3" t="s">
        <v>40</v>
      </c>
      <c r="Z56" s="3" t="str">
        <f t="shared" si="10"/>
        <v>Business Services</v>
      </c>
      <c r="AA56" s="3" t="s">
        <v>58</v>
      </c>
      <c r="AB56" s="3" t="str">
        <f t="shared" si="11"/>
        <v>Unknown / Non-Applicable</v>
      </c>
    </row>
    <row r="57" spans="1:28" ht="16" x14ac:dyDescent="0.2">
      <c r="A57" s="3">
        <v>56</v>
      </c>
      <c r="B57" s="3">
        <v>3.8</v>
      </c>
      <c r="C57" s="3" t="str">
        <f t="shared" si="0"/>
        <v>3.8</v>
      </c>
      <c r="D57" s="3" t="s">
        <v>1170</v>
      </c>
      <c r="E57" s="3" t="s">
        <v>2889</v>
      </c>
      <c r="F57" s="3" t="s">
        <v>2890</v>
      </c>
      <c r="H57" s="3" t="str">
        <f t="shared" si="1"/>
        <v xml:space="preserve"> NE</v>
      </c>
      <c r="I57" s="3" t="str">
        <f t="shared" si="2"/>
        <v xml:space="preserve"> NE</v>
      </c>
      <c r="J57" s="3" t="s">
        <v>1170</v>
      </c>
      <c r="K57" s="3" t="s">
        <v>2889</v>
      </c>
      <c r="L57" s="3" t="s">
        <v>2890</v>
      </c>
      <c r="M57" s="3" t="str">
        <f t="shared" si="3"/>
        <v xml:space="preserve"> NE</v>
      </c>
      <c r="N57" s="3">
        <v>1978</v>
      </c>
      <c r="O57" s="3">
        <f t="shared" si="4"/>
        <v>1978</v>
      </c>
      <c r="P57" s="3">
        <f t="shared" si="5"/>
        <v>42</v>
      </c>
      <c r="Q57" s="4">
        <v>-1</v>
      </c>
      <c r="R57" s="4" t="str">
        <f t="shared" si="6"/>
        <v>Not Available</v>
      </c>
      <c r="S57" s="3" t="s">
        <v>30</v>
      </c>
      <c r="T57" s="3" t="str">
        <f t="shared" si="7"/>
        <v>10000+ employees</v>
      </c>
      <c r="U57" s="3" t="s">
        <v>21</v>
      </c>
      <c r="V57" s="3" t="str">
        <f t="shared" si="8"/>
        <v>Company - Private</v>
      </c>
      <c r="W57" s="3" t="s">
        <v>155</v>
      </c>
      <c r="X57" s="3" t="str">
        <f t="shared" si="9"/>
        <v>Insurance Carriers</v>
      </c>
      <c r="Y57" s="3" t="s">
        <v>156</v>
      </c>
      <c r="Z57" s="3" t="str">
        <f t="shared" si="10"/>
        <v>Insurance</v>
      </c>
      <c r="AA57" s="3" t="s">
        <v>113</v>
      </c>
      <c r="AB57" s="3" t="str">
        <f t="shared" si="11"/>
        <v>$10+ billion (USD)</v>
      </c>
    </row>
    <row r="58" spans="1:28" ht="16" x14ac:dyDescent="0.2">
      <c r="A58" s="3">
        <v>57</v>
      </c>
      <c r="B58" s="3">
        <v>2.8</v>
      </c>
      <c r="C58" s="3" t="str">
        <f t="shared" si="0"/>
        <v>2.8</v>
      </c>
      <c r="D58" s="3" t="s">
        <v>396</v>
      </c>
      <c r="E58" s="3" t="s">
        <v>2862</v>
      </c>
      <c r="F58" s="3" t="s">
        <v>2841</v>
      </c>
      <c r="H58" s="3" t="str">
        <f t="shared" si="1"/>
        <v xml:space="preserve"> GA</v>
      </c>
      <c r="I58" s="3" t="str">
        <f t="shared" si="2"/>
        <v xml:space="preserve"> GA</v>
      </c>
      <c r="J58" s="3" t="s">
        <v>612</v>
      </c>
      <c r="K58" s="3" t="s">
        <v>2943</v>
      </c>
      <c r="L58" s="3" t="s">
        <v>2944</v>
      </c>
      <c r="M58" s="3" t="str">
        <f t="shared" si="3"/>
        <v xml:space="preserve"> AZ</v>
      </c>
      <c r="N58" s="3">
        <v>-1</v>
      </c>
      <c r="O58" s="3" t="str">
        <f t="shared" si="4"/>
        <v>Not Available</v>
      </c>
      <c r="P58" s="3" t="str">
        <f t="shared" si="5"/>
        <v>Not Available</v>
      </c>
      <c r="Q58" s="4">
        <v>-1</v>
      </c>
      <c r="R58" s="4" t="str">
        <f t="shared" si="6"/>
        <v>Not Available</v>
      </c>
      <c r="S58" s="3" t="s">
        <v>46</v>
      </c>
      <c r="T58" s="3" t="str">
        <f t="shared" si="7"/>
        <v>1001 to 5000 employees</v>
      </c>
      <c r="U58" s="3" t="s">
        <v>21</v>
      </c>
      <c r="V58" s="3" t="str">
        <f t="shared" si="8"/>
        <v>Company - Private</v>
      </c>
      <c r="W58" s="3" t="s">
        <v>22</v>
      </c>
      <c r="X58" s="3" t="str">
        <f t="shared" si="9"/>
        <v>Aerospace &amp; Defense</v>
      </c>
      <c r="Y58" s="3" t="s">
        <v>22</v>
      </c>
      <c r="Z58" s="3" t="str">
        <f t="shared" si="10"/>
        <v>Aerospace &amp; Defense</v>
      </c>
      <c r="AA58" s="3" t="s">
        <v>41</v>
      </c>
      <c r="AB58" s="3" t="str">
        <f t="shared" si="11"/>
        <v>$100 to $500 million (USD)</v>
      </c>
    </row>
    <row r="59" spans="1:28" ht="16" x14ac:dyDescent="0.2">
      <c r="A59" s="3">
        <v>58</v>
      </c>
      <c r="B59" s="3">
        <v>4.4000000000000004</v>
      </c>
      <c r="C59" s="3" t="str">
        <f t="shared" si="0"/>
        <v>4.4</v>
      </c>
      <c r="D59" s="3" t="s">
        <v>55</v>
      </c>
      <c r="E59" s="3" t="s">
        <v>2833</v>
      </c>
      <c r="F59" s="3" t="s">
        <v>2828</v>
      </c>
      <c r="H59" s="3" t="str">
        <f t="shared" si="1"/>
        <v xml:space="preserve"> NY</v>
      </c>
      <c r="I59" s="3" t="str">
        <f t="shared" si="2"/>
        <v xml:space="preserve"> NY</v>
      </c>
      <c r="J59" s="3" t="s">
        <v>363</v>
      </c>
      <c r="K59" s="3" t="s">
        <v>2912</v>
      </c>
      <c r="L59" s="3" t="s">
        <v>2868</v>
      </c>
      <c r="M59" s="3" t="str">
        <f t="shared" si="3"/>
        <v xml:space="preserve"> OH</v>
      </c>
      <c r="N59" s="3">
        <v>1992</v>
      </c>
      <c r="O59" s="3">
        <f t="shared" si="4"/>
        <v>1992</v>
      </c>
      <c r="P59" s="3">
        <f t="shared" si="5"/>
        <v>28</v>
      </c>
      <c r="Q59" s="4">
        <v>-1</v>
      </c>
      <c r="R59" s="4" t="str">
        <f t="shared" si="6"/>
        <v>Not Available</v>
      </c>
      <c r="S59" s="3" t="s">
        <v>30</v>
      </c>
      <c r="T59" s="3" t="str">
        <f t="shared" si="7"/>
        <v>10000+ employees</v>
      </c>
      <c r="U59" s="3" t="s">
        <v>65</v>
      </c>
      <c r="V59" s="3" t="str">
        <f t="shared" si="8"/>
        <v>Company - Public</v>
      </c>
      <c r="W59" s="3" t="s">
        <v>165</v>
      </c>
      <c r="X59" s="3" t="str">
        <f t="shared" si="9"/>
        <v>Insurance Agencies &amp; Brokerages</v>
      </c>
      <c r="Y59" s="3" t="s">
        <v>156</v>
      </c>
      <c r="Z59" s="3" t="str">
        <f t="shared" si="10"/>
        <v>Insurance</v>
      </c>
      <c r="AA59" s="3" t="s">
        <v>113</v>
      </c>
      <c r="AB59" s="3" t="str">
        <f t="shared" si="11"/>
        <v>$10+ billion (USD)</v>
      </c>
    </row>
    <row r="60" spans="1:28" ht="48" x14ac:dyDescent="0.2">
      <c r="A60" s="3">
        <v>59</v>
      </c>
      <c r="B60" s="3">
        <v>4.0999999999999996</v>
      </c>
      <c r="C60" s="3" t="str">
        <f t="shared" si="0"/>
        <v>4.1</v>
      </c>
      <c r="D60" s="3" t="s">
        <v>261</v>
      </c>
      <c r="E60" s="3" t="s">
        <v>2891</v>
      </c>
      <c r="F60" s="3" t="s">
        <v>2864</v>
      </c>
      <c r="H60" s="3" t="str">
        <f t="shared" si="1"/>
        <v xml:space="preserve"> MA</v>
      </c>
      <c r="I60" s="3" t="str">
        <f t="shared" si="2"/>
        <v xml:space="preserve"> MA</v>
      </c>
      <c r="J60" s="3" t="s">
        <v>261</v>
      </c>
      <c r="K60" s="3" t="s">
        <v>2891</v>
      </c>
      <c r="L60" s="3" t="s">
        <v>2864</v>
      </c>
      <c r="M60" s="3" t="str">
        <f t="shared" si="3"/>
        <v xml:space="preserve"> MA</v>
      </c>
      <c r="N60" s="3">
        <v>2010</v>
      </c>
      <c r="O60" s="3">
        <f t="shared" si="4"/>
        <v>2010</v>
      </c>
      <c r="P60" s="3">
        <f t="shared" si="5"/>
        <v>10</v>
      </c>
      <c r="Q60" s="4" t="s">
        <v>871</v>
      </c>
      <c r="R60" s="4" t="str">
        <f t="shared" si="6"/>
        <v>Shire, GlaxoSmithKline, Allergan</v>
      </c>
      <c r="S60" s="3" t="s">
        <v>30</v>
      </c>
      <c r="T60" s="3" t="str">
        <f t="shared" si="7"/>
        <v>10000+ employees</v>
      </c>
      <c r="U60" s="3" t="s">
        <v>65</v>
      </c>
      <c r="V60" s="3" t="str">
        <f t="shared" si="8"/>
        <v>Company - Public</v>
      </c>
      <c r="W60" s="3" t="s">
        <v>22</v>
      </c>
      <c r="X60" s="3" t="str">
        <f t="shared" si="9"/>
        <v>Aerospace &amp; Defense</v>
      </c>
      <c r="Y60" s="3" t="s">
        <v>22</v>
      </c>
      <c r="Z60" s="3" t="str">
        <f t="shared" si="10"/>
        <v>Aerospace &amp; Defense</v>
      </c>
      <c r="AA60" s="3" t="s">
        <v>113</v>
      </c>
      <c r="AB60" s="3" t="str">
        <f t="shared" si="11"/>
        <v>$10+ billion (USD)</v>
      </c>
    </row>
    <row r="61" spans="1:28" ht="48" x14ac:dyDescent="0.2">
      <c r="A61" s="3">
        <v>60</v>
      </c>
      <c r="B61" s="3">
        <v>3.7</v>
      </c>
      <c r="C61" s="3" t="str">
        <f t="shared" si="0"/>
        <v>3.7</v>
      </c>
      <c r="D61" s="3" t="s">
        <v>1181</v>
      </c>
      <c r="E61" s="3" t="s">
        <v>2892</v>
      </c>
      <c r="F61" s="3" t="s">
        <v>2844</v>
      </c>
      <c r="H61" s="3" t="str">
        <f t="shared" si="1"/>
        <v xml:space="preserve"> TN</v>
      </c>
      <c r="I61" s="3" t="str">
        <f t="shared" si="2"/>
        <v xml:space="preserve"> TN</v>
      </c>
      <c r="J61" s="3" t="s">
        <v>96</v>
      </c>
      <c r="K61" s="3" t="s">
        <v>2825</v>
      </c>
      <c r="L61" s="3" t="s">
        <v>2826</v>
      </c>
      <c r="M61" s="3" t="str">
        <f t="shared" si="3"/>
        <v xml:space="preserve"> CA</v>
      </c>
      <c r="N61" s="3">
        <v>2006</v>
      </c>
      <c r="O61" s="3">
        <f t="shared" si="4"/>
        <v>2006</v>
      </c>
      <c r="P61" s="3">
        <f t="shared" si="5"/>
        <v>14</v>
      </c>
      <c r="Q61" s="4" t="s">
        <v>1182</v>
      </c>
      <c r="R61" s="4" t="str">
        <f t="shared" si="6"/>
        <v>See Tickets, TicketWeb, Vendini</v>
      </c>
      <c r="S61" s="3" t="s">
        <v>104</v>
      </c>
      <c r="T61" s="3" t="str">
        <f t="shared" si="7"/>
        <v>5001 to 10000 employees</v>
      </c>
      <c r="U61" s="3" t="s">
        <v>65</v>
      </c>
      <c r="V61" s="3" t="str">
        <f t="shared" si="8"/>
        <v>Company - Public</v>
      </c>
      <c r="W61" s="3" t="s">
        <v>124</v>
      </c>
      <c r="X61" s="3" t="str">
        <f t="shared" si="9"/>
        <v>Biotech &amp; Pharmaceuticals</v>
      </c>
      <c r="Y61" s="3" t="s">
        <v>124</v>
      </c>
      <c r="Z61" s="3" t="str">
        <f t="shared" si="10"/>
        <v>Biotech &amp; Pharmaceuticals</v>
      </c>
      <c r="AA61" s="3" t="s">
        <v>67</v>
      </c>
      <c r="AB61" s="3" t="str">
        <f t="shared" si="11"/>
        <v>$1 to $2 billion (USD)</v>
      </c>
    </row>
    <row r="62" spans="1:28" ht="48" x14ac:dyDescent="0.2">
      <c r="A62" s="3">
        <v>61</v>
      </c>
      <c r="B62" s="3">
        <v>3.4</v>
      </c>
      <c r="C62" s="3" t="str">
        <f t="shared" si="0"/>
        <v>3.4</v>
      </c>
      <c r="D62" s="3" t="s">
        <v>170</v>
      </c>
      <c r="E62" s="3" t="s">
        <v>2851</v>
      </c>
      <c r="F62" s="3" t="s">
        <v>2837</v>
      </c>
      <c r="H62" s="3" t="str">
        <f t="shared" si="1"/>
        <v xml:space="preserve"> IL</v>
      </c>
      <c r="I62" s="3" t="str">
        <f t="shared" si="2"/>
        <v xml:space="preserve"> IL</v>
      </c>
      <c r="J62" s="3" t="s">
        <v>170</v>
      </c>
      <c r="K62" s="3" t="s">
        <v>2851</v>
      </c>
      <c r="L62" s="3" t="s">
        <v>2837</v>
      </c>
      <c r="M62" s="3" t="str">
        <f t="shared" si="3"/>
        <v xml:space="preserve"> IL</v>
      </c>
      <c r="N62" s="3">
        <v>2001</v>
      </c>
      <c r="O62" s="3">
        <f t="shared" si="4"/>
        <v>2001</v>
      </c>
      <c r="P62" s="3">
        <f t="shared" si="5"/>
        <v>19</v>
      </c>
      <c r="Q62" s="4" t="s">
        <v>1187</v>
      </c>
      <c r="R62" s="4" t="str">
        <f t="shared" si="6"/>
        <v>Mediaocean, The Trade Desk, MediaMath</v>
      </c>
      <c r="S62" s="3" t="s">
        <v>20</v>
      </c>
      <c r="T62" s="3" t="str">
        <f t="shared" si="7"/>
        <v>501 to 1000 employees</v>
      </c>
      <c r="U62" s="3" t="s">
        <v>21</v>
      </c>
      <c r="V62" s="3" t="str">
        <f t="shared" si="8"/>
        <v>Company - Private</v>
      </c>
      <c r="W62" s="3" t="s">
        <v>145</v>
      </c>
      <c r="X62" s="3" t="str">
        <f t="shared" si="9"/>
        <v>Enterprise Software &amp; Network Solutions</v>
      </c>
      <c r="Y62" s="3" t="s">
        <v>91</v>
      </c>
      <c r="Z62" s="3" t="str">
        <f t="shared" si="10"/>
        <v>Information Technology</v>
      </c>
      <c r="AA62" s="3" t="s">
        <v>58</v>
      </c>
      <c r="AB62" s="3" t="str">
        <f t="shared" si="11"/>
        <v>Unknown / Non-Applicable</v>
      </c>
    </row>
    <row r="63" spans="1:28" ht="48" x14ac:dyDescent="0.2">
      <c r="A63" s="3">
        <v>62</v>
      </c>
      <c r="B63" s="3">
        <v>4</v>
      </c>
      <c r="C63" s="3" t="str">
        <f t="shared" si="0"/>
        <v>4</v>
      </c>
      <c r="D63" s="3" t="s">
        <v>103</v>
      </c>
      <c r="E63" s="3" t="s">
        <v>2852</v>
      </c>
      <c r="F63" s="3" t="s">
        <v>2853</v>
      </c>
      <c r="H63" s="3" t="str">
        <f t="shared" si="1"/>
        <v xml:space="preserve"> VA</v>
      </c>
      <c r="I63" s="3" t="str">
        <f t="shared" si="2"/>
        <v xml:space="preserve"> VA</v>
      </c>
      <c r="J63" s="3" t="s">
        <v>103</v>
      </c>
      <c r="K63" s="3" t="s">
        <v>2852</v>
      </c>
      <c r="L63" s="3" t="s">
        <v>2853</v>
      </c>
      <c r="M63" s="3" t="str">
        <f t="shared" si="3"/>
        <v xml:space="preserve"> VA</v>
      </c>
      <c r="N63" s="3">
        <v>1993</v>
      </c>
      <c r="O63" s="3">
        <f t="shared" si="4"/>
        <v>1993</v>
      </c>
      <c r="P63" s="3">
        <f t="shared" si="5"/>
        <v>27</v>
      </c>
      <c r="Q63" s="4" t="s">
        <v>875</v>
      </c>
      <c r="R63" s="4" t="str">
        <f t="shared" si="6"/>
        <v>Ellucian, Parchment, College Board</v>
      </c>
      <c r="S63" s="3" t="s">
        <v>56</v>
      </c>
      <c r="T63" s="3" t="str">
        <f t="shared" si="7"/>
        <v>51 to 200 employees</v>
      </c>
      <c r="U63" s="3" t="s">
        <v>21</v>
      </c>
      <c r="V63" s="3" t="str">
        <f t="shared" si="8"/>
        <v>Company - Private</v>
      </c>
      <c r="W63" s="3" t="s">
        <v>230</v>
      </c>
      <c r="X63" s="3" t="str">
        <f t="shared" si="9"/>
        <v>IT Services</v>
      </c>
      <c r="Y63" s="3" t="s">
        <v>91</v>
      </c>
      <c r="Z63" s="3" t="str">
        <f t="shared" si="10"/>
        <v>Information Technology</v>
      </c>
      <c r="AA63" s="3" t="s">
        <v>58</v>
      </c>
      <c r="AB63" s="3" t="str">
        <f t="shared" si="11"/>
        <v>Unknown / Non-Applicable</v>
      </c>
    </row>
    <row r="64" spans="1:28" ht="32" x14ac:dyDescent="0.2">
      <c r="A64" s="3">
        <v>63</v>
      </c>
      <c r="B64" s="3">
        <v>3.5</v>
      </c>
      <c r="C64" s="3" t="str">
        <f t="shared" si="0"/>
        <v>3.5</v>
      </c>
      <c r="D64" s="3" t="s">
        <v>1191</v>
      </c>
      <c r="E64" s="3" t="s">
        <v>2893</v>
      </c>
      <c r="F64" s="3" t="s">
        <v>2894</v>
      </c>
      <c r="H64" s="3" t="str">
        <f t="shared" si="1"/>
        <v xml:space="preserve"> OR</v>
      </c>
      <c r="I64" s="3" t="str">
        <f t="shared" si="2"/>
        <v xml:space="preserve"> OR</v>
      </c>
      <c r="J64" s="3" t="s">
        <v>438</v>
      </c>
      <c r="K64" s="3" t="s">
        <v>3033</v>
      </c>
      <c r="L64" s="3" t="s">
        <v>2853</v>
      </c>
      <c r="M64" s="3" t="str">
        <f t="shared" si="3"/>
        <v xml:space="preserve"> VA</v>
      </c>
      <c r="N64" s="3">
        <v>1999</v>
      </c>
      <c r="O64" s="3">
        <f t="shared" si="4"/>
        <v>1999</v>
      </c>
      <c r="P64" s="3">
        <f t="shared" si="5"/>
        <v>21</v>
      </c>
      <c r="Q64" s="4" t="s">
        <v>1192</v>
      </c>
      <c r="R64" s="4" t="str">
        <f t="shared" si="6"/>
        <v>Nielsen, Hitwise, Coremetrics</v>
      </c>
      <c r="S64" s="3" t="s">
        <v>20</v>
      </c>
      <c r="T64" s="3" t="str">
        <f t="shared" si="7"/>
        <v>501 to 1000 employees</v>
      </c>
      <c r="U64" s="3" t="s">
        <v>21</v>
      </c>
      <c r="V64" s="3" t="str">
        <f t="shared" si="8"/>
        <v>Company - Private</v>
      </c>
      <c r="W64" s="3" t="s">
        <v>72</v>
      </c>
      <c r="X64" s="3" t="str">
        <f t="shared" si="9"/>
        <v>Banks &amp; Credit Unions</v>
      </c>
      <c r="Y64" s="3" t="s">
        <v>73</v>
      </c>
      <c r="Z64" s="3" t="str">
        <f t="shared" si="10"/>
        <v>Finance</v>
      </c>
      <c r="AA64" s="3" t="s">
        <v>58</v>
      </c>
      <c r="AB64" s="3" t="str">
        <f t="shared" si="11"/>
        <v>Unknown / Non-Applicable</v>
      </c>
    </row>
    <row r="65" spans="1:28" ht="16" x14ac:dyDescent="0.2">
      <c r="A65" s="3">
        <v>64</v>
      </c>
      <c r="B65" s="3">
        <v>3.8</v>
      </c>
      <c r="C65" s="3" t="str">
        <f t="shared" si="0"/>
        <v>3.8</v>
      </c>
      <c r="D65" s="3" t="s">
        <v>1196</v>
      </c>
      <c r="E65" s="3" t="s">
        <v>2895</v>
      </c>
      <c r="F65" s="3" t="s">
        <v>2861</v>
      </c>
      <c r="H65" s="3" t="str">
        <f t="shared" si="1"/>
        <v xml:space="preserve"> NJ</v>
      </c>
      <c r="I65" s="3" t="str">
        <f t="shared" si="2"/>
        <v xml:space="preserve"> NJ</v>
      </c>
      <c r="J65" s="3" t="s">
        <v>1196</v>
      </c>
      <c r="K65" s="3" t="s">
        <v>2895</v>
      </c>
      <c r="L65" s="3" t="s">
        <v>2861</v>
      </c>
      <c r="M65" s="3" t="str">
        <f t="shared" si="3"/>
        <v xml:space="preserve"> NJ</v>
      </c>
      <c r="N65" s="3">
        <v>2009</v>
      </c>
      <c r="O65" s="3">
        <f t="shared" si="4"/>
        <v>2009</v>
      </c>
      <c r="P65" s="3">
        <f t="shared" si="5"/>
        <v>11</v>
      </c>
      <c r="Q65" s="4">
        <v>-1</v>
      </c>
      <c r="R65" s="4" t="str">
        <f t="shared" si="6"/>
        <v>Not Available</v>
      </c>
      <c r="S65" s="3" t="s">
        <v>64</v>
      </c>
      <c r="T65" s="3" t="str">
        <f t="shared" si="7"/>
        <v>201 to 500 employees</v>
      </c>
      <c r="U65" s="3" t="s">
        <v>65</v>
      </c>
      <c r="V65" s="3" t="str">
        <f t="shared" si="8"/>
        <v>Company - Public</v>
      </c>
      <c r="W65" s="3" t="s">
        <v>66</v>
      </c>
      <c r="X65" s="3" t="str">
        <f t="shared" si="9"/>
        <v>Real Estate</v>
      </c>
      <c r="Y65" s="3" t="s">
        <v>66</v>
      </c>
      <c r="Z65" s="3" t="str">
        <f t="shared" si="10"/>
        <v>Real Estate</v>
      </c>
      <c r="AA65" s="3" t="s">
        <v>67</v>
      </c>
      <c r="AB65" s="3" t="str">
        <f t="shared" si="11"/>
        <v>$1 to $2 billion (USD)</v>
      </c>
    </row>
    <row r="66" spans="1:28" ht="64" x14ac:dyDescent="0.2">
      <c r="A66" s="3">
        <v>65</v>
      </c>
      <c r="B66" s="3">
        <v>3.7</v>
      </c>
      <c r="C66" s="3" t="str">
        <f t="shared" si="0"/>
        <v>3.7</v>
      </c>
      <c r="D66" s="3" t="s">
        <v>647</v>
      </c>
      <c r="E66" s="3" t="s">
        <v>2896</v>
      </c>
      <c r="F66" s="3" t="s">
        <v>2897</v>
      </c>
      <c r="H66" s="3" t="str">
        <f t="shared" si="1"/>
        <v xml:space="preserve"> MN</v>
      </c>
      <c r="I66" s="3" t="str">
        <f t="shared" si="2"/>
        <v xml:space="preserve"> MN</v>
      </c>
      <c r="J66" s="3" t="s">
        <v>170</v>
      </c>
      <c r="K66" s="3" t="s">
        <v>2851</v>
      </c>
      <c r="L66" s="3" t="s">
        <v>2837</v>
      </c>
      <c r="M66" s="3" t="str">
        <f t="shared" si="3"/>
        <v xml:space="preserve"> IL</v>
      </c>
      <c r="N66" s="3">
        <v>1992</v>
      </c>
      <c r="O66" s="3">
        <f t="shared" si="4"/>
        <v>1992</v>
      </c>
      <c r="P66" s="3">
        <f t="shared" si="5"/>
        <v>28</v>
      </c>
      <c r="Q66" s="4" t="s">
        <v>1201</v>
      </c>
      <c r="R66" s="4" t="str">
        <f t="shared" si="6"/>
        <v>Mercer, Korn Ferry, Integrated Healthcare Strategies</v>
      </c>
      <c r="S66" s="3" t="s">
        <v>46</v>
      </c>
      <c r="T66" s="3" t="str">
        <f t="shared" si="7"/>
        <v>1001 to 5000 employees</v>
      </c>
      <c r="U66" s="3" t="s">
        <v>21</v>
      </c>
      <c r="V66" s="3" t="str">
        <f t="shared" si="8"/>
        <v>Company - Private</v>
      </c>
      <c r="W66" s="3" t="s">
        <v>155</v>
      </c>
      <c r="X66" s="3" t="str">
        <f t="shared" si="9"/>
        <v>Insurance Carriers</v>
      </c>
      <c r="Y66" s="3" t="s">
        <v>156</v>
      </c>
      <c r="Z66" s="3" t="str">
        <f t="shared" si="10"/>
        <v>Insurance</v>
      </c>
      <c r="AA66" s="3" t="s">
        <v>67</v>
      </c>
      <c r="AB66" s="3" t="str">
        <f t="shared" si="11"/>
        <v>$1 to $2 billion (USD)</v>
      </c>
    </row>
    <row r="67" spans="1:28" ht="16" x14ac:dyDescent="0.2">
      <c r="A67" s="3">
        <v>66</v>
      </c>
      <c r="B67" s="3">
        <v>4.5999999999999996</v>
      </c>
      <c r="C67" s="3" t="str">
        <f t="shared" ref="C67:C130" si="12">SUBSTITUTE(B67, -1, "NOT AVAILABLE")</f>
        <v>4.6</v>
      </c>
      <c r="D67" s="3" t="s">
        <v>1205</v>
      </c>
      <c r="E67" s="3" t="s">
        <v>2898</v>
      </c>
      <c r="F67" s="3" t="s">
        <v>2828</v>
      </c>
      <c r="H67" s="3" t="str">
        <f t="shared" ref="H67:H130" si="13">IF(F67="", "Not Available", F67)</f>
        <v xml:space="preserve"> NY</v>
      </c>
      <c r="I67" s="3" t="str">
        <f t="shared" ref="I67:I130" si="14">IF(H67="Los Angeles", "CA", H67)</f>
        <v xml:space="preserve"> NY</v>
      </c>
      <c r="J67" s="3" t="s">
        <v>1205</v>
      </c>
      <c r="K67" s="3" t="s">
        <v>2898</v>
      </c>
      <c r="L67" s="3" t="s">
        <v>2828</v>
      </c>
      <c r="M67" s="3" t="str">
        <f t="shared" ref="M67:M130" si="15">IF(L67="", "Not Available", L67)</f>
        <v xml:space="preserve"> NY</v>
      </c>
      <c r="N67" s="3">
        <v>1966</v>
      </c>
      <c r="O67" s="3">
        <f t="shared" ref="O67:O130" si="16">IF(N67=-1, "Not Available", N67)</f>
        <v>1966</v>
      </c>
      <c r="P67" s="3">
        <f t="shared" ref="P67:P130" si="17">IF(O67=N67, 2020-O67, O67)</f>
        <v>54</v>
      </c>
      <c r="Q67" s="4">
        <v>-1</v>
      </c>
      <c r="R67" s="4" t="str">
        <f t="shared" ref="R67:R130" si="18">IF(Q67=-1, "Not Available", Q67)</f>
        <v>Not Available</v>
      </c>
      <c r="S67" s="3" t="s">
        <v>64</v>
      </c>
      <c r="T67" s="3" t="str">
        <f t="shared" ref="T67:T130" si="19">IF(S67=-1,"Not Available",S67)</f>
        <v>201 to 500 employees</v>
      </c>
      <c r="U67" s="3" t="s">
        <v>131</v>
      </c>
      <c r="V67" s="3" t="str">
        <f t="shared" ref="V67:V130" si="20">IF(U67=-1,"Not Available", U67)</f>
        <v>Subsidiary or Business Segment</v>
      </c>
      <c r="W67" s="3" t="s">
        <v>364</v>
      </c>
      <c r="X67" s="3" t="str">
        <f t="shared" ref="X67:X130" si="21">IF(W67=-1,"Not Available",W67)</f>
        <v>Metals Brokers</v>
      </c>
      <c r="Y67" s="3" t="s">
        <v>365</v>
      </c>
      <c r="Z67" s="3" t="str">
        <f t="shared" ref="Z67:Z130" si="22">IF(Y67=-1,"Not Available",Y67)</f>
        <v>Mining &amp; Metals</v>
      </c>
      <c r="AA67" s="3" t="s">
        <v>58</v>
      </c>
      <c r="AB67" s="3" t="str">
        <f t="shared" ref="AB67:AB130" si="23">IF(AA67=-1,"Not Available",AA67)</f>
        <v>Unknown / Non-Applicable</v>
      </c>
    </row>
    <row r="68" spans="1:28" ht="16" x14ac:dyDescent="0.2">
      <c r="A68" s="3">
        <v>67</v>
      </c>
      <c r="B68" s="3">
        <v>3.5</v>
      </c>
      <c r="C68" s="3" t="str">
        <f t="shared" si="12"/>
        <v>3.5</v>
      </c>
      <c r="D68" s="3" t="s">
        <v>880</v>
      </c>
      <c r="E68" s="3" t="s">
        <v>2899</v>
      </c>
      <c r="F68" s="3" t="s">
        <v>2861</v>
      </c>
      <c r="H68" s="3" t="str">
        <f t="shared" si="13"/>
        <v xml:space="preserve"> NJ</v>
      </c>
      <c r="I68" s="3" t="str">
        <f t="shared" si="14"/>
        <v xml:space="preserve"> NJ</v>
      </c>
      <c r="J68" s="3" t="s">
        <v>881</v>
      </c>
      <c r="K68" s="3" t="s">
        <v>3064</v>
      </c>
      <c r="L68" s="3" t="s">
        <v>2826</v>
      </c>
      <c r="M68" s="3" t="str">
        <f t="shared" si="15"/>
        <v xml:space="preserve"> CA</v>
      </c>
      <c r="N68" s="3">
        <v>2019</v>
      </c>
      <c r="O68" s="3">
        <f t="shared" si="16"/>
        <v>2019</v>
      </c>
      <c r="P68" s="3">
        <f t="shared" si="17"/>
        <v>1</v>
      </c>
      <c r="Q68" s="4">
        <v>-1</v>
      </c>
      <c r="R68" s="4" t="str">
        <f t="shared" si="18"/>
        <v>Not Available</v>
      </c>
      <c r="S68" s="3" t="s">
        <v>64</v>
      </c>
      <c r="T68" s="3" t="str">
        <f t="shared" si="19"/>
        <v>201 to 500 employees</v>
      </c>
      <c r="U68" s="3" t="s">
        <v>21</v>
      </c>
      <c r="V68" s="3" t="str">
        <f t="shared" si="20"/>
        <v>Company - Private</v>
      </c>
      <c r="W68" s="3" t="s">
        <v>79</v>
      </c>
      <c r="X68" s="3" t="str">
        <f t="shared" si="21"/>
        <v>Consulting</v>
      </c>
      <c r="Y68" s="3" t="s">
        <v>40</v>
      </c>
      <c r="Z68" s="3" t="str">
        <f t="shared" si="22"/>
        <v>Business Services</v>
      </c>
      <c r="AA68" s="3" t="s">
        <v>179</v>
      </c>
      <c r="AB68" s="3" t="str">
        <f t="shared" si="23"/>
        <v>$10 to $25 million (USD)</v>
      </c>
    </row>
    <row r="69" spans="1:28" ht="16" x14ac:dyDescent="0.2">
      <c r="A69" s="3">
        <v>68</v>
      </c>
      <c r="B69" s="3">
        <v>3.5</v>
      </c>
      <c r="C69" s="3" t="str">
        <f t="shared" si="12"/>
        <v>3.5</v>
      </c>
      <c r="D69" s="3" t="s">
        <v>560</v>
      </c>
      <c r="E69" s="3" t="s">
        <v>2870</v>
      </c>
      <c r="F69" s="3" t="s">
        <v>2826</v>
      </c>
      <c r="H69" s="3" t="str">
        <f t="shared" si="13"/>
        <v xml:space="preserve"> CA</v>
      </c>
      <c r="I69" s="3" t="str">
        <f t="shared" si="14"/>
        <v xml:space="preserve"> CA</v>
      </c>
      <c r="J69" s="3" t="s">
        <v>560</v>
      </c>
      <c r="K69" s="3" t="s">
        <v>2870</v>
      </c>
      <c r="L69" s="3" t="s">
        <v>2826</v>
      </c>
      <c r="M69" s="3" t="str">
        <f t="shared" si="15"/>
        <v xml:space="preserve"> CA</v>
      </c>
      <c r="N69" s="3">
        <v>2013</v>
      </c>
      <c r="O69" s="3">
        <f t="shared" si="16"/>
        <v>2013</v>
      </c>
      <c r="P69" s="3">
        <f t="shared" si="17"/>
        <v>7</v>
      </c>
      <c r="Q69" s="4">
        <v>-1</v>
      </c>
      <c r="R69" s="4" t="str">
        <f t="shared" si="18"/>
        <v>Not Available</v>
      </c>
      <c r="S69" s="3" t="s">
        <v>20</v>
      </c>
      <c r="T69" s="3" t="str">
        <f t="shared" si="19"/>
        <v>501 to 1000 employees</v>
      </c>
      <c r="U69" s="3" t="s">
        <v>65</v>
      </c>
      <c r="V69" s="3" t="str">
        <f t="shared" si="20"/>
        <v>Company - Public</v>
      </c>
      <c r="W69" s="3" t="s">
        <v>374</v>
      </c>
      <c r="X69" s="3" t="str">
        <f t="shared" si="21"/>
        <v>Financial Transaction Processing</v>
      </c>
      <c r="Y69" s="3" t="s">
        <v>73</v>
      </c>
      <c r="Z69" s="3" t="str">
        <f t="shared" si="22"/>
        <v>Finance</v>
      </c>
      <c r="AA69" s="3" t="s">
        <v>23</v>
      </c>
      <c r="AB69" s="3" t="str">
        <f t="shared" si="23"/>
        <v>$50 to $100 million (USD)</v>
      </c>
    </row>
    <row r="70" spans="1:28" ht="16" x14ac:dyDescent="0.2">
      <c r="A70" s="3">
        <v>69</v>
      </c>
      <c r="B70" s="3">
        <v>4.2</v>
      </c>
      <c r="C70" s="3" t="str">
        <f t="shared" si="12"/>
        <v>4.2</v>
      </c>
      <c r="D70" s="3" t="s">
        <v>953</v>
      </c>
      <c r="E70" s="3" t="s">
        <v>2900</v>
      </c>
      <c r="F70" s="3" t="s">
        <v>2831</v>
      </c>
      <c r="H70" s="3" t="str">
        <f t="shared" si="13"/>
        <v xml:space="preserve"> TX</v>
      </c>
      <c r="I70" s="3" t="str">
        <f t="shared" si="14"/>
        <v xml:space="preserve"> TX</v>
      </c>
      <c r="J70" s="3" t="s">
        <v>953</v>
      </c>
      <c r="K70" s="3" t="s">
        <v>2900</v>
      </c>
      <c r="L70" s="3" t="s">
        <v>2831</v>
      </c>
      <c r="M70" s="3" t="str">
        <f t="shared" si="15"/>
        <v xml:space="preserve"> TX</v>
      </c>
      <c r="N70" s="3">
        <v>2010</v>
      </c>
      <c r="O70" s="3">
        <f t="shared" si="16"/>
        <v>2010</v>
      </c>
      <c r="P70" s="3">
        <f t="shared" si="17"/>
        <v>10</v>
      </c>
      <c r="Q70" s="4">
        <v>-1</v>
      </c>
      <c r="R70" s="4" t="str">
        <f t="shared" si="18"/>
        <v>Not Available</v>
      </c>
      <c r="S70" s="3" t="s">
        <v>46</v>
      </c>
      <c r="T70" s="3" t="str">
        <f t="shared" si="19"/>
        <v>1001 to 5000 employees</v>
      </c>
      <c r="U70" s="3" t="s">
        <v>47</v>
      </c>
      <c r="V70" s="3" t="str">
        <f t="shared" si="20"/>
        <v>Government</v>
      </c>
      <c r="W70" s="3" t="s">
        <v>48</v>
      </c>
      <c r="X70" s="3" t="str">
        <f t="shared" si="21"/>
        <v>Energy</v>
      </c>
      <c r="Y70" s="3" t="s">
        <v>49</v>
      </c>
      <c r="Z70" s="3" t="str">
        <f t="shared" si="22"/>
        <v>Oil, Gas, Energy &amp; Utilities</v>
      </c>
      <c r="AA70" s="3" t="s">
        <v>50</v>
      </c>
      <c r="AB70" s="3" t="str">
        <f t="shared" si="23"/>
        <v>$500 million to $1 billion (USD)</v>
      </c>
    </row>
    <row r="71" spans="1:28" ht="16" x14ac:dyDescent="0.2">
      <c r="A71" s="3">
        <v>70</v>
      </c>
      <c r="B71" s="3">
        <v>2.4</v>
      </c>
      <c r="C71" s="3" t="str">
        <f t="shared" si="12"/>
        <v>2.4</v>
      </c>
      <c r="D71" s="3" t="s">
        <v>892</v>
      </c>
      <c r="E71" s="3" t="s">
        <v>2901</v>
      </c>
      <c r="F71" s="3" t="s">
        <v>2848</v>
      </c>
      <c r="H71" s="3" t="str">
        <f t="shared" si="13"/>
        <v xml:space="preserve"> WI</v>
      </c>
      <c r="I71" s="3" t="str">
        <f t="shared" si="14"/>
        <v xml:space="preserve"> WI</v>
      </c>
      <c r="J71" s="3" t="s">
        <v>892</v>
      </c>
      <c r="K71" s="3" t="s">
        <v>2901</v>
      </c>
      <c r="L71" s="3" t="s">
        <v>2848</v>
      </c>
      <c r="M71" s="3" t="str">
        <f t="shared" si="15"/>
        <v xml:space="preserve"> WI</v>
      </c>
      <c r="N71" s="3">
        <v>1951</v>
      </c>
      <c r="O71" s="3">
        <f t="shared" si="16"/>
        <v>1951</v>
      </c>
      <c r="P71" s="3">
        <f t="shared" si="17"/>
        <v>69</v>
      </c>
      <c r="Q71" s="4">
        <v>-1</v>
      </c>
      <c r="R71" s="4" t="str">
        <f t="shared" si="18"/>
        <v>Not Available</v>
      </c>
      <c r="S71" s="3" t="s">
        <v>56</v>
      </c>
      <c r="T71" s="3" t="str">
        <f t="shared" si="19"/>
        <v>51 to 200 employees</v>
      </c>
      <c r="U71" s="3" t="s">
        <v>21</v>
      </c>
      <c r="V71" s="3" t="str">
        <f t="shared" si="20"/>
        <v>Company - Private</v>
      </c>
      <c r="W71" s="3" t="s">
        <v>90</v>
      </c>
      <c r="X71" s="3" t="str">
        <f t="shared" si="21"/>
        <v>Internet</v>
      </c>
      <c r="Y71" s="3" t="s">
        <v>91</v>
      </c>
      <c r="Z71" s="3" t="str">
        <f t="shared" si="22"/>
        <v>Information Technology</v>
      </c>
      <c r="AA71" s="3" t="s">
        <v>58</v>
      </c>
      <c r="AB71" s="3" t="str">
        <f t="shared" si="23"/>
        <v>Unknown / Non-Applicable</v>
      </c>
    </row>
    <row r="72" spans="1:28" ht="16" x14ac:dyDescent="0.2">
      <c r="A72" s="3">
        <v>71</v>
      </c>
      <c r="B72" s="3">
        <v>4</v>
      </c>
      <c r="C72" s="3" t="str">
        <f t="shared" si="12"/>
        <v>4</v>
      </c>
      <c r="D72" s="3" t="s">
        <v>1211</v>
      </c>
      <c r="E72" s="3" t="s">
        <v>2902</v>
      </c>
      <c r="F72" s="3" t="s">
        <v>2903</v>
      </c>
      <c r="H72" s="3" t="str">
        <f t="shared" si="13"/>
        <v xml:space="preserve"> MI</v>
      </c>
      <c r="I72" s="3" t="str">
        <f t="shared" si="14"/>
        <v xml:space="preserve"> MI</v>
      </c>
      <c r="J72" s="3" t="s">
        <v>1211</v>
      </c>
      <c r="K72" s="3" t="s">
        <v>2902</v>
      </c>
      <c r="L72" s="3" t="s">
        <v>2903</v>
      </c>
      <c r="M72" s="3" t="str">
        <f t="shared" si="15"/>
        <v xml:space="preserve"> MI</v>
      </c>
      <c r="N72" s="3">
        <v>1993</v>
      </c>
      <c r="O72" s="3">
        <f t="shared" si="16"/>
        <v>1993</v>
      </c>
      <c r="P72" s="3">
        <f t="shared" si="17"/>
        <v>27</v>
      </c>
      <c r="Q72" s="4">
        <v>-1</v>
      </c>
      <c r="R72" s="4" t="str">
        <f t="shared" si="18"/>
        <v>Not Available</v>
      </c>
      <c r="S72" s="3" t="s">
        <v>30</v>
      </c>
      <c r="T72" s="3" t="str">
        <f t="shared" si="19"/>
        <v>10000+ employees</v>
      </c>
      <c r="U72" s="3" t="s">
        <v>65</v>
      </c>
      <c r="V72" s="3" t="str">
        <f t="shared" si="20"/>
        <v>Company - Public</v>
      </c>
      <c r="W72" s="3" t="s">
        <v>385</v>
      </c>
      <c r="X72" s="3" t="str">
        <f t="shared" si="21"/>
        <v>Sporting Goods Stores</v>
      </c>
      <c r="Y72" s="3" t="s">
        <v>98</v>
      </c>
      <c r="Z72" s="3" t="str">
        <f t="shared" si="22"/>
        <v>Retail</v>
      </c>
      <c r="AA72" s="3" t="s">
        <v>203</v>
      </c>
      <c r="AB72" s="3" t="str">
        <f t="shared" si="23"/>
        <v>$5 to $10 billion (USD)</v>
      </c>
    </row>
    <row r="73" spans="1:28" ht="16" x14ac:dyDescent="0.2">
      <c r="A73" s="3">
        <v>72</v>
      </c>
      <c r="B73" s="3">
        <v>4.3</v>
      </c>
      <c r="C73" s="3" t="str">
        <f t="shared" si="12"/>
        <v>4.3</v>
      </c>
      <c r="D73" s="3" t="s">
        <v>560</v>
      </c>
      <c r="E73" s="3" t="s">
        <v>2870</v>
      </c>
      <c r="F73" s="3" t="s">
        <v>2826</v>
      </c>
      <c r="H73" s="3" t="str">
        <f t="shared" si="13"/>
        <v xml:space="preserve"> CA</v>
      </c>
      <c r="I73" s="3" t="str">
        <f t="shared" si="14"/>
        <v xml:space="preserve"> CA</v>
      </c>
      <c r="J73" s="3" t="s">
        <v>560</v>
      </c>
      <c r="K73" s="3" t="s">
        <v>2870</v>
      </c>
      <c r="L73" s="3" t="s">
        <v>2826</v>
      </c>
      <c r="M73" s="3" t="str">
        <f t="shared" si="15"/>
        <v xml:space="preserve"> CA</v>
      </c>
      <c r="N73" s="3">
        <v>1976</v>
      </c>
      <c r="O73" s="3">
        <f t="shared" si="16"/>
        <v>1976</v>
      </c>
      <c r="P73" s="3">
        <f t="shared" si="17"/>
        <v>44</v>
      </c>
      <c r="Q73" s="4">
        <v>-1</v>
      </c>
      <c r="R73" s="4" t="str">
        <f t="shared" si="18"/>
        <v>Not Available</v>
      </c>
      <c r="S73" s="3" t="s">
        <v>263</v>
      </c>
      <c r="T73" s="3" t="str">
        <f t="shared" si="19"/>
        <v>1 to 50 employees</v>
      </c>
      <c r="U73" s="3" t="s">
        <v>21</v>
      </c>
      <c r="V73" s="3" t="str">
        <f t="shared" si="20"/>
        <v>Company - Private</v>
      </c>
      <c r="W73" s="3" t="s">
        <v>145</v>
      </c>
      <c r="X73" s="3" t="str">
        <f t="shared" si="21"/>
        <v>Enterprise Software &amp; Network Solutions</v>
      </c>
      <c r="Y73" s="3" t="s">
        <v>91</v>
      </c>
      <c r="Z73" s="3" t="str">
        <f t="shared" si="22"/>
        <v>Information Technology</v>
      </c>
      <c r="AA73" s="3" t="s">
        <v>138</v>
      </c>
      <c r="AB73" s="3" t="str">
        <f t="shared" si="23"/>
        <v>$1 to $5 million (USD)</v>
      </c>
    </row>
    <row r="74" spans="1:28" ht="16" x14ac:dyDescent="0.2">
      <c r="A74" s="3">
        <v>73</v>
      </c>
      <c r="B74" s="3">
        <v>2.5</v>
      </c>
      <c r="C74" s="3" t="str">
        <f t="shared" si="12"/>
        <v>2.5</v>
      </c>
      <c r="D74" s="3" t="s">
        <v>443</v>
      </c>
      <c r="E74" s="3" t="s">
        <v>2838</v>
      </c>
      <c r="F74" s="3" t="s">
        <v>2839</v>
      </c>
      <c r="H74" s="3" t="str">
        <f t="shared" si="13"/>
        <v xml:space="preserve"> PA</v>
      </c>
      <c r="I74" s="3" t="str">
        <f t="shared" si="14"/>
        <v xml:space="preserve"> PA</v>
      </c>
      <c r="J74" s="3" t="s">
        <v>953</v>
      </c>
      <c r="K74" s="3" t="s">
        <v>2900</v>
      </c>
      <c r="L74" s="3" t="s">
        <v>2831</v>
      </c>
      <c r="M74" s="3" t="str">
        <f t="shared" si="15"/>
        <v xml:space="preserve"> TX</v>
      </c>
      <c r="N74" s="3">
        <v>-1</v>
      </c>
      <c r="O74" s="3" t="str">
        <f t="shared" si="16"/>
        <v>Not Available</v>
      </c>
      <c r="P74" s="3" t="str">
        <f t="shared" si="17"/>
        <v>Not Available</v>
      </c>
      <c r="Q74" s="4">
        <v>-1</v>
      </c>
      <c r="R74" s="4" t="str">
        <f t="shared" si="18"/>
        <v>Not Available</v>
      </c>
      <c r="S74" s="3" t="s">
        <v>56</v>
      </c>
      <c r="T74" s="3" t="str">
        <f t="shared" si="19"/>
        <v>51 to 200 employees</v>
      </c>
      <c r="U74" s="3" t="s">
        <v>21</v>
      </c>
      <c r="V74" s="3" t="str">
        <f t="shared" si="20"/>
        <v>Company - Private</v>
      </c>
      <c r="W74" s="3" t="s">
        <v>124</v>
      </c>
      <c r="X74" s="3" t="str">
        <f t="shared" si="21"/>
        <v>Biotech &amp; Pharmaceuticals</v>
      </c>
      <c r="Y74" s="3" t="s">
        <v>124</v>
      </c>
      <c r="Z74" s="3" t="str">
        <f t="shared" si="22"/>
        <v>Biotech &amp; Pharmaceuticals</v>
      </c>
      <c r="AA74" s="3" t="s">
        <v>138</v>
      </c>
      <c r="AB74" s="3" t="str">
        <f t="shared" si="23"/>
        <v>$1 to $5 million (USD)</v>
      </c>
    </row>
    <row r="75" spans="1:28" ht="16" x14ac:dyDescent="0.2">
      <c r="A75" s="3">
        <v>74</v>
      </c>
      <c r="B75" s="3">
        <v>3.8</v>
      </c>
      <c r="C75" s="3" t="str">
        <f t="shared" si="12"/>
        <v>3.8</v>
      </c>
      <c r="D75" s="3" t="s">
        <v>1216</v>
      </c>
      <c r="E75" s="3" t="s">
        <v>2904</v>
      </c>
      <c r="F75" s="3" t="s">
        <v>2905</v>
      </c>
      <c r="H75" s="3" t="str">
        <f t="shared" si="13"/>
        <v xml:space="preserve"> MO</v>
      </c>
      <c r="I75" s="3" t="str">
        <f t="shared" si="14"/>
        <v xml:space="preserve"> MO</v>
      </c>
      <c r="J75" s="3" t="s">
        <v>1217</v>
      </c>
      <c r="K75" s="3" t="s">
        <v>3065</v>
      </c>
      <c r="L75" s="3" t="s">
        <v>2905</v>
      </c>
      <c r="M75" s="3" t="str">
        <f t="shared" si="15"/>
        <v xml:space="preserve"> MO</v>
      </c>
      <c r="N75" s="3">
        <v>1993</v>
      </c>
      <c r="O75" s="3">
        <f t="shared" si="16"/>
        <v>1993</v>
      </c>
      <c r="P75" s="3">
        <f t="shared" si="17"/>
        <v>27</v>
      </c>
      <c r="Q75" s="4">
        <v>-1</v>
      </c>
      <c r="R75" s="4" t="str">
        <f t="shared" si="18"/>
        <v>Not Available</v>
      </c>
      <c r="S75" s="3" t="s">
        <v>56</v>
      </c>
      <c r="T75" s="3" t="str">
        <f t="shared" si="19"/>
        <v>51 to 200 employees</v>
      </c>
      <c r="U75" s="3" t="s">
        <v>21</v>
      </c>
      <c r="V75" s="3" t="str">
        <f t="shared" si="20"/>
        <v>Company - Private</v>
      </c>
      <c r="W75" s="3" t="s">
        <v>235</v>
      </c>
      <c r="X75" s="3" t="str">
        <f t="shared" si="21"/>
        <v>Computer Hardware &amp; Software</v>
      </c>
      <c r="Y75" s="3" t="s">
        <v>91</v>
      </c>
      <c r="Z75" s="3" t="str">
        <f t="shared" si="22"/>
        <v>Information Technology</v>
      </c>
      <c r="AA75" s="3" t="s">
        <v>80</v>
      </c>
      <c r="AB75" s="3" t="str">
        <f t="shared" si="23"/>
        <v>$25 to $50 million (USD)</v>
      </c>
    </row>
    <row r="76" spans="1:28" ht="16" x14ac:dyDescent="0.2">
      <c r="A76" s="3">
        <v>75</v>
      </c>
      <c r="B76" s="3">
        <v>4.7</v>
      </c>
      <c r="C76" s="3" t="str">
        <f t="shared" si="12"/>
        <v>4.7</v>
      </c>
      <c r="D76" s="3" t="s">
        <v>1220</v>
      </c>
      <c r="E76" s="3" t="s">
        <v>1220</v>
      </c>
      <c r="H76" s="3" t="str">
        <f t="shared" si="13"/>
        <v>Not Available</v>
      </c>
      <c r="I76" s="3" t="str">
        <f t="shared" si="14"/>
        <v>Not Available</v>
      </c>
      <c r="J76" s="3" t="s">
        <v>170</v>
      </c>
      <c r="K76" s="3" t="s">
        <v>2851</v>
      </c>
      <c r="L76" s="3" t="s">
        <v>2837</v>
      </c>
      <c r="M76" s="3" t="str">
        <f t="shared" si="15"/>
        <v xml:space="preserve"> IL</v>
      </c>
      <c r="N76" s="3">
        <v>2008</v>
      </c>
      <c r="O76" s="3">
        <f t="shared" si="16"/>
        <v>2008</v>
      </c>
      <c r="P76" s="3">
        <f t="shared" si="17"/>
        <v>12</v>
      </c>
      <c r="Q76" s="4">
        <v>-1</v>
      </c>
      <c r="R76" s="4" t="str">
        <f t="shared" si="18"/>
        <v>Not Available</v>
      </c>
      <c r="S76" s="3" t="s">
        <v>263</v>
      </c>
      <c r="T76" s="3" t="str">
        <f t="shared" si="19"/>
        <v>1 to 50 employees</v>
      </c>
      <c r="U76" s="3" t="s">
        <v>21</v>
      </c>
      <c r="V76" s="3" t="str">
        <f t="shared" si="20"/>
        <v>Company - Private</v>
      </c>
      <c r="W76" s="3" t="s">
        <v>145</v>
      </c>
      <c r="X76" s="3" t="str">
        <f t="shared" si="21"/>
        <v>Enterprise Software &amp; Network Solutions</v>
      </c>
      <c r="Y76" s="3" t="s">
        <v>91</v>
      </c>
      <c r="Z76" s="3" t="str">
        <f t="shared" si="22"/>
        <v>Information Technology</v>
      </c>
      <c r="AA76" s="3" t="s">
        <v>264</v>
      </c>
      <c r="AB76" s="3" t="str">
        <f t="shared" si="23"/>
        <v>Less than $1 million (USD)</v>
      </c>
    </row>
    <row r="77" spans="1:28" ht="32" x14ac:dyDescent="0.2">
      <c r="A77" s="3">
        <v>76</v>
      </c>
      <c r="B77" s="3">
        <v>3.5</v>
      </c>
      <c r="C77" s="3" t="str">
        <f t="shared" si="12"/>
        <v>3.5</v>
      </c>
      <c r="D77" s="3" t="s">
        <v>1225</v>
      </c>
      <c r="E77" s="3" t="s">
        <v>2906</v>
      </c>
      <c r="F77" s="3" t="s">
        <v>2907</v>
      </c>
      <c r="H77" s="3" t="str">
        <f t="shared" si="13"/>
        <v xml:space="preserve"> RI</v>
      </c>
      <c r="I77" s="3" t="str">
        <f t="shared" si="14"/>
        <v xml:space="preserve"> RI</v>
      </c>
      <c r="J77" s="3" t="s">
        <v>1225</v>
      </c>
      <c r="K77" s="3" t="s">
        <v>2906</v>
      </c>
      <c r="L77" s="3" t="s">
        <v>2907</v>
      </c>
      <c r="M77" s="3" t="str">
        <f t="shared" si="15"/>
        <v xml:space="preserve"> RI</v>
      </c>
      <c r="N77" s="3">
        <v>1939</v>
      </c>
      <c r="O77" s="3">
        <f t="shared" si="16"/>
        <v>1939</v>
      </c>
      <c r="P77" s="3">
        <f t="shared" si="17"/>
        <v>81</v>
      </c>
      <c r="Q77" s="4" t="s">
        <v>1226</v>
      </c>
      <c r="R77" s="4" t="str">
        <f t="shared" si="18"/>
        <v>UnitedHealth Group</v>
      </c>
      <c r="S77" s="3" t="s">
        <v>64</v>
      </c>
      <c r="T77" s="3" t="str">
        <f t="shared" si="19"/>
        <v>201 to 500 employees</v>
      </c>
      <c r="U77" s="3" t="s">
        <v>65</v>
      </c>
      <c r="V77" s="3" t="str">
        <f t="shared" si="20"/>
        <v>Company - Public</v>
      </c>
      <c r="W77" s="3" t="s">
        <v>57</v>
      </c>
      <c r="X77" s="3" t="str">
        <f t="shared" si="21"/>
        <v>Advertising &amp; Marketing</v>
      </c>
      <c r="Y77" s="3" t="s">
        <v>40</v>
      </c>
      <c r="Z77" s="3" t="str">
        <f t="shared" si="22"/>
        <v>Business Services</v>
      </c>
      <c r="AA77" s="3" t="s">
        <v>41</v>
      </c>
      <c r="AB77" s="3" t="str">
        <f t="shared" si="23"/>
        <v>$100 to $500 million (USD)</v>
      </c>
    </row>
    <row r="78" spans="1:28" ht="96" x14ac:dyDescent="0.2">
      <c r="A78" s="3">
        <v>77</v>
      </c>
      <c r="B78" s="3">
        <v>4.4000000000000004</v>
      </c>
      <c r="C78" s="3" t="str">
        <f t="shared" si="12"/>
        <v>4.4</v>
      </c>
      <c r="D78" s="3" t="s">
        <v>301</v>
      </c>
      <c r="E78" s="3" t="s">
        <v>2908</v>
      </c>
      <c r="F78" s="3" t="s">
        <v>2890</v>
      </c>
      <c r="H78" s="3" t="str">
        <f t="shared" si="13"/>
        <v xml:space="preserve"> NE</v>
      </c>
      <c r="I78" s="3" t="str">
        <f t="shared" si="14"/>
        <v xml:space="preserve"> NE</v>
      </c>
      <c r="J78" s="3" t="s">
        <v>301</v>
      </c>
      <c r="K78" s="3" t="s">
        <v>2908</v>
      </c>
      <c r="L78" s="3" t="s">
        <v>2890</v>
      </c>
      <c r="M78" s="3" t="str">
        <f t="shared" si="15"/>
        <v xml:space="preserve"> NE</v>
      </c>
      <c r="N78" s="3">
        <v>1917</v>
      </c>
      <c r="O78" s="3">
        <f t="shared" si="16"/>
        <v>1917</v>
      </c>
      <c r="P78" s="3">
        <f t="shared" si="17"/>
        <v>103</v>
      </c>
      <c r="Q78" s="4" t="s">
        <v>1230</v>
      </c>
      <c r="R78" s="4" t="str">
        <f t="shared" si="18"/>
        <v>Boys &amp; Girls Clubs of America, AdoptUSKids, Foster Care to Success</v>
      </c>
      <c r="S78" s="3" t="s">
        <v>263</v>
      </c>
      <c r="T78" s="3" t="str">
        <f t="shared" si="19"/>
        <v>1 to 50 employees</v>
      </c>
      <c r="U78" s="3" t="s">
        <v>21</v>
      </c>
      <c r="V78" s="3" t="str">
        <f t="shared" si="20"/>
        <v>Company - Private</v>
      </c>
      <c r="W78" s="3" t="s">
        <v>320</v>
      </c>
      <c r="X78" s="3" t="str">
        <f t="shared" si="21"/>
        <v>Staffing &amp; Outsourcing</v>
      </c>
      <c r="Y78" s="3" t="s">
        <v>40</v>
      </c>
      <c r="Z78" s="3" t="str">
        <f t="shared" si="22"/>
        <v>Business Services</v>
      </c>
      <c r="AA78" s="3" t="s">
        <v>411</v>
      </c>
      <c r="AB78" s="3" t="str">
        <f t="shared" si="23"/>
        <v>$5 to $10 million (USD)</v>
      </c>
    </row>
    <row r="79" spans="1:28" ht="16" x14ac:dyDescent="0.2">
      <c r="A79" s="3">
        <v>78</v>
      </c>
      <c r="B79" s="3">
        <v>4.0999999999999996</v>
      </c>
      <c r="C79" s="3" t="str">
        <f t="shared" si="12"/>
        <v>4.1</v>
      </c>
      <c r="D79" s="3" t="s">
        <v>886</v>
      </c>
      <c r="E79" s="3" t="s">
        <v>2909</v>
      </c>
      <c r="F79" s="3" t="s">
        <v>2839</v>
      </c>
      <c r="H79" s="3" t="str">
        <f t="shared" si="13"/>
        <v xml:space="preserve"> PA</v>
      </c>
      <c r="I79" s="3" t="str">
        <f t="shared" si="14"/>
        <v xml:space="preserve"> PA</v>
      </c>
      <c r="J79" s="3" t="s">
        <v>887</v>
      </c>
      <c r="K79" s="3" t="s">
        <v>3066</v>
      </c>
      <c r="L79" s="3" t="s">
        <v>2839</v>
      </c>
      <c r="M79" s="3" t="str">
        <f t="shared" si="15"/>
        <v xml:space="preserve"> PA</v>
      </c>
      <c r="N79" s="3">
        <v>2017</v>
      </c>
      <c r="O79" s="3">
        <f t="shared" si="16"/>
        <v>2017</v>
      </c>
      <c r="P79" s="3">
        <f t="shared" si="17"/>
        <v>3</v>
      </c>
      <c r="Q79" s="4">
        <v>-1</v>
      </c>
      <c r="R79" s="4" t="str">
        <f t="shared" si="18"/>
        <v>Not Available</v>
      </c>
      <c r="S79" s="3" t="s">
        <v>30</v>
      </c>
      <c r="T79" s="3" t="str">
        <f t="shared" si="19"/>
        <v>10000+ employees</v>
      </c>
      <c r="U79" s="3" t="s">
        <v>65</v>
      </c>
      <c r="V79" s="3" t="str">
        <f t="shared" si="20"/>
        <v>Company - Public</v>
      </c>
      <c r="W79" s="3" t="s">
        <v>235</v>
      </c>
      <c r="X79" s="3" t="str">
        <f t="shared" si="21"/>
        <v>Computer Hardware &amp; Software</v>
      </c>
      <c r="Y79" s="3" t="s">
        <v>91</v>
      </c>
      <c r="Z79" s="3" t="str">
        <f t="shared" si="22"/>
        <v>Information Technology</v>
      </c>
      <c r="AA79" s="3" t="s">
        <v>58</v>
      </c>
      <c r="AB79" s="3" t="str">
        <f t="shared" si="23"/>
        <v>Unknown / Non-Applicable</v>
      </c>
    </row>
    <row r="80" spans="1:28" ht="16" x14ac:dyDescent="0.2">
      <c r="A80" s="3">
        <v>79</v>
      </c>
      <c r="B80" s="3">
        <v>2.9</v>
      </c>
      <c r="C80" s="3" t="str">
        <f t="shared" si="12"/>
        <v>2.9</v>
      </c>
      <c r="D80" s="3" t="s">
        <v>287</v>
      </c>
      <c r="E80" s="3" t="s">
        <v>2910</v>
      </c>
      <c r="F80" s="3" t="s">
        <v>2911</v>
      </c>
      <c r="H80" s="3" t="str">
        <f t="shared" si="13"/>
        <v xml:space="preserve"> DC</v>
      </c>
      <c r="I80" s="3" t="str">
        <f t="shared" si="14"/>
        <v xml:space="preserve"> DC</v>
      </c>
      <c r="J80" s="3" t="s">
        <v>287</v>
      </c>
      <c r="K80" s="3" t="s">
        <v>2910</v>
      </c>
      <c r="L80" s="3" t="s">
        <v>2911</v>
      </c>
      <c r="M80" s="3" t="str">
        <f t="shared" si="15"/>
        <v xml:space="preserve"> DC</v>
      </c>
      <c r="N80" s="3">
        <v>1883</v>
      </c>
      <c r="O80" s="3">
        <f t="shared" si="16"/>
        <v>1883</v>
      </c>
      <c r="P80" s="3">
        <f t="shared" si="17"/>
        <v>137</v>
      </c>
      <c r="Q80" s="4">
        <v>-1</v>
      </c>
      <c r="R80" s="4" t="str">
        <f t="shared" si="18"/>
        <v>Not Available</v>
      </c>
      <c r="S80" s="3" t="s">
        <v>263</v>
      </c>
      <c r="T80" s="3" t="str">
        <f t="shared" si="19"/>
        <v>1 to 50 employees</v>
      </c>
      <c r="U80" s="3" t="s">
        <v>21</v>
      </c>
      <c r="V80" s="3" t="str">
        <f t="shared" si="20"/>
        <v>Company - Private</v>
      </c>
      <c r="W80" s="3" t="s">
        <v>145</v>
      </c>
      <c r="X80" s="3" t="str">
        <f t="shared" si="21"/>
        <v>Enterprise Software &amp; Network Solutions</v>
      </c>
      <c r="Y80" s="3" t="s">
        <v>91</v>
      </c>
      <c r="Z80" s="3" t="str">
        <f t="shared" si="22"/>
        <v>Information Technology</v>
      </c>
      <c r="AA80" s="3" t="s">
        <v>58</v>
      </c>
      <c r="AB80" s="3" t="str">
        <f t="shared" si="23"/>
        <v>Unknown / Non-Applicable</v>
      </c>
    </row>
    <row r="81" spans="1:28" ht="16" x14ac:dyDescent="0.2">
      <c r="A81" s="3">
        <v>80</v>
      </c>
      <c r="B81" s="3">
        <v>2.5</v>
      </c>
      <c r="C81" s="3" t="str">
        <f t="shared" si="12"/>
        <v>2.5</v>
      </c>
      <c r="D81" s="3" t="s">
        <v>953</v>
      </c>
      <c r="E81" s="3" t="s">
        <v>2900</v>
      </c>
      <c r="F81" s="3" t="s">
        <v>2831</v>
      </c>
      <c r="H81" s="3" t="str">
        <f t="shared" si="13"/>
        <v xml:space="preserve"> TX</v>
      </c>
      <c r="I81" s="3" t="str">
        <f t="shared" si="14"/>
        <v xml:space="preserve"> TX</v>
      </c>
      <c r="J81" s="3" t="s">
        <v>288</v>
      </c>
      <c r="K81" s="3" t="s">
        <v>2874</v>
      </c>
      <c r="L81" s="3" t="s">
        <v>2853</v>
      </c>
      <c r="M81" s="3" t="str">
        <f t="shared" si="15"/>
        <v xml:space="preserve"> VA</v>
      </c>
      <c r="N81" s="3">
        <v>2006</v>
      </c>
      <c r="O81" s="3">
        <f t="shared" si="16"/>
        <v>2006</v>
      </c>
      <c r="P81" s="3">
        <f t="shared" si="17"/>
        <v>14</v>
      </c>
      <c r="Q81" s="4">
        <v>-1</v>
      </c>
      <c r="R81" s="4" t="str">
        <f t="shared" si="18"/>
        <v>Not Available</v>
      </c>
      <c r="S81" s="3" t="s">
        <v>30</v>
      </c>
      <c r="T81" s="3" t="str">
        <f t="shared" si="19"/>
        <v>10000+ employees</v>
      </c>
      <c r="U81" s="3" t="s">
        <v>65</v>
      </c>
      <c r="V81" s="3" t="str">
        <f t="shared" si="20"/>
        <v>Company - Public</v>
      </c>
      <c r="W81" s="3" t="s">
        <v>428</v>
      </c>
      <c r="X81" s="3" t="str">
        <f t="shared" si="21"/>
        <v>Wholesale</v>
      </c>
      <c r="Y81" s="3" t="s">
        <v>40</v>
      </c>
      <c r="Z81" s="3" t="str">
        <f t="shared" si="22"/>
        <v>Business Services</v>
      </c>
      <c r="AA81" s="3" t="s">
        <v>113</v>
      </c>
      <c r="AB81" s="3" t="str">
        <f t="shared" si="23"/>
        <v>$10+ billion (USD)</v>
      </c>
    </row>
    <row r="82" spans="1:28" ht="16" x14ac:dyDescent="0.2">
      <c r="A82" s="3">
        <v>81</v>
      </c>
      <c r="B82" s="3">
        <v>5</v>
      </c>
      <c r="C82" s="3" t="str">
        <f t="shared" si="12"/>
        <v>5</v>
      </c>
      <c r="D82" s="3" t="s">
        <v>363</v>
      </c>
      <c r="E82" s="3" t="s">
        <v>2912</v>
      </c>
      <c r="F82" s="3" t="s">
        <v>2868</v>
      </c>
      <c r="H82" s="3" t="str">
        <f t="shared" si="13"/>
        <v xml:space="preserve"> OH</v>
      </c>
      <c r="I82" s="3" t="str">
        <f t="shared" si="14"/>
        <v xml:space="preserve"> OH</v>
      </c>
      <c r="J82" s="3" t="s">
        <v>1170</v>
      </c>
      <c r="K82" s="3" t="s">
        <v>2889</v>
      </c>
      <c r="L82" s="3" t="s">
        <v>2890</v>
      </c>
      <c r="M82" s="3" t="str">
        <f t="shared" si="15"/>
        <v xml:space="preserve"> NE</v>
      </c>
      <c r="N82" s="3">
        <v>1887</v>
      </c>
      <c r="O82" s="3">
        <f t="shared" si="16"/>
        <v>1887</v>
      </c>
      <c r="P82" s="3">
        <f t="shared" si="17"/>
        <v>133</v>
      </c>
      <c r="Q82" s="4">
        <v>-1</v>
      </c>
      <c r="R82" s="4" t="str">
        <f t="shared" si="18"/>
        <v>Not Available</v>
      </c>
      <c r="S82" s="3" t="s">
        <v>20</v>
      </c>
      <c r="T82" s="3" t="str">
        <f t="shared" si="19"/>
        <v>501 to 1000 employees</v>
      </c>
      <c r="U82" s="3" t="s">
        <v>131</v>
      </c>
      <c r="V82" s="3" t="str">
        <f t="shared" si="20"/>
        <v>Subsidiary or Business Segment</v>
      </c>
      <c r="W82" s="3" t="s">
        <v>105</v>
      </c>
      <c r="X82" s="3" t="str">
        <f t="shared" si="21"/>
        <v>Research &amp; Development</v>
      </c>
      <c r="Y82" s="3" t="s">
        <v>40</v>
      </c>
      <c r="Z82" s="3" t="str">
        <f t="shared" si="22"/>
        <v>Business Services</v>
      </c>
      <c r="AA82" s="3" t="s">
        <v>23</v>
      </c>
      <c r="AB82" s="3" t="str">
        <f t="shared" si="23"/>
        <v>$50 to $100 million (USD)</v>
      </c>
    </row>
    <row r="83" spans="1:28" ht="16" x14ac:dyDescent="0.2">
      <c r="A83" s="3">
        <v>82</v>
      </c>
      <c r="B83" s="3">
        <v>4.2</v>
      </c>
      <c r="C83" s="3" t="str">
        <f t="shared" si="12"/>
        <v>4.2</v>
      </c>
      <c r="D83" s="3" t="s">
        <v>96</v>
      </c>
      <c r="E83" s="3" t="s">
        <v>2825</v>
      </c>
      <c r="F83" s="3" t="s">
        <v>2826</v>
      </c>
      <c r="H83" s="3" t="str">
        <f t="shared" si="13"/>
        <v xml:space="preserve"> CA</v>
      </c>
      <c r="I83" s="3" t="str">
        <f t="shared" si="14"/>
        <v xml:space="preserve"> CA</v>
      </c>
      <c r="J83" s="3" t="s">
        <v>632</v>
      </c>
      <c r="K83" s="3" t="s">
        <v>2923</v>
      </c>
      <c r="L83" s="3" t="s">
        <v>2826</v>
      </c>
      <c r="M83" s="3" t="str">
        <f t="shared" si="15"/>
        <v xml:space="preserve"> CA</v>
      </c>
      <c r="N83" s="3">
        <v>1982</v>
      </c>
      <c r="O83" s="3">
        <f t="shared" si="16"/>
        <v>1982</v>
      </c>
      <c r="P83" s="3">
        <f t="shared" si="17"/>
        <v>38</v>
      </c>
      <c r="Q83" s="4">
        <v>-1</v>
      </c>
      <c r="R83" s="4" t="str">
        <f t="shared" si="18"/>
        <v>Not Available</v>
      </c>
      <c r="S83" s="3" t="s">
        <v>20</v>
      </c>
      <c r="T83" s="3" t="str">
        <f t="shared" si="19"/>
        <v>501 to 1000 employees</v>
      </c>
      <c r="U83" s="3" t="s">
        <v>21</v>
      </c>
      <c r="V83" s="3" t="str">
        <f t="shared" si="20"/>
        <v>Company - Private</v>
      </c>
      <c r="W83" s="3" t="s">
        <v>230</v>
      </c>
      <c r="X83" s="3" t="str">
        <f t="shared" si="21"/>
        <v>IT Services</v>
      </c>
      <c r="Y83" s="3" t="s">
        <v>91</v>
      </c>
      <c r="Z83" s="3" t="str">
        <f t="shared" si="22"/>
        <v>Information Technology</v>
      </c>
      <c r="AA83" s="3" t="s">
        <v>41</v>
      </c>
      <c r="AB83" s="3" t="str">
        <f t="shared" si="23"/>
        <v>$100 to $500 million (USD)</v>
      </c>
    </row>
    <row r="84" spans="1:28" ht="64" x14ac:dyDescent="0.2">
      <c r="A84" s="3">
        <v>83</v>
      </c>
      <c r="B84" s="3">
        <v>3.9</v>
      </c>
      <c r="C84" s="3" t="str">
        <f t="shared" si="12"/>
        <v>3.9</v>
      </c>
      <c r="D84" s="3" t="s">
        <v>1245</v>
      </c>
      <c r="E84" s="3" t="s">
        <v>2913</v>
      </c>
      <c r="F84" s="3" t="s">
        <v>2914</v>
      </c>
      <c r="H84" s="3" t="str">
        <f t="shared" si="13"/>
        <v xml:space="preserve"> NC</v>
      </c>
      <c r="I84" s="3" t="str">
        <f t="shared" si="14"/>
        <v xml:space="preserve"> NC</v>
      </c>
      <c r="J84" s="3" t="s">
        <v>591</v>
      </c>
      <c r="K84" s="3" t="s">
        <v>3049</v>
      </c>
      <c r="L84" s="3" t="s">
        <v>2853</v>
      </c>
      <c r="M84" s="3" t="str">
        <f t="shared" si="15"/>
        <v xml:space="preserve"> VA</v>
      </c>
      <c r="N84" s="3">
        <v>2004</v>
      </c>
      <c r="O84" s="3">
        <f t="shared" si="16"/>
        <v>2004</v>
      </c>
      <c r="P84" s="3">
        <f t="shared" si="17"/>
        <v>16</v>
      </c>
      <c r="Q84" s="4" t="s">
        <v>1246</v>
      </c>
      <c r="R84" s="4" t="str">
        <f t="shared" si="18"/>
        <v>MetLife, Northwestern Mutual, Prudential</v>
      </c>
      <c r="S84" s="3" t="s">
        <v>46</v>
      </c>
      <c r="T84" s="3" t="str">
        <f t="shared" si="19"/>
        <v>1001 to 5000 employees</v>
      </c>
      <c r="U84" s="3" t="s">
        <v>21</v>
      </c>
      <c r="V84" s="3" t="str">
        <f t="shared" si="20"/>
        <v>Company - Private</v>
      </c>
      <c r="W84" s="3" t="s">
        <v>445</v>
      </c>
      <c r="X84" s="3" t="str">
        <f t="shared" si="21"/>
        <v>Mining</v>
      </c>
      <c r="Y84" s="3" t="s">
        <v>365</v>
      </c>
      <c r="Z84" s="3" t="str">
        <f t="shared" si="22"/>
        <v>Mining &amp; Metals</v>
      </c>
      <c r="AA84" s="3" t="s">
        <v>67</v>
      </c>
      <c r="AB84" s="3" t="str">
        <f t="shared" si="23"/>
        <v>$1 to $2 billion (USD)</v>
      </c>
    </row>
    <row r="85" spans="1:28" ht="16" x14ac:dyDescent="0.2">
      <c r="A85" s="3">
        <v>84</v>
      </c>
      <c r="B85" s="3">
        <v>5</v>
      </c>
      <c r="C85" s="3" t="str">
        <f t="shared" si="12"/>
        <v>5</v>
      </c>
      <c r="D85" s="3" t="s">
        <v>122</v>
      </c>
      <c r="E85" s="3" t="s">
        <v>2863</v>
      </c>
      <c r="F85" s="3" t="s">
        <v>2864</v>
      </c>
      <c r="H85" s="3" t="str">
        <f t="shared" si="13"/>
        <v xml:space="preserve"> MA</v>
      </c>
      <c r="I85" s="3" t="str">
        <f t="shared" si="14"/>
        <v xml:space="preserve"> MA</v>
      </c>
      <c r="J85" s="3" t="s">
        <v>122</v>
      </c>
      <c r="K85" s="3" t="s">
        <v>2863</v>
      </c>
      <c r="L85" s="3" t="s">
        <v>2864</v>
      </c>
      <c r="M85" s="3" t="str">
        <f t="shared" si="15"/>
        <v xml:space="preserve"> MA</v>
      </c>
      <c r="N85" s="3">
        <v>2013</v>
      </c>
      <c r="O85" s="3">
        <f t="shared" si="16"/>
        <v>2013</v>
      </c>
      <c r="P85" s="3">
        <f t="shared" si="17"/>
        <v>7</v>
      </c>
      <c r="Q85" s="4">
        <v>-1</v>
      </c>
      <c r="R85" s="4" t="str">
        <f t="shared" si="18"/>
        <v>Not Available</v>
      </c>
      <c r="S85" s="3" t="s">
        <v>30</v>
      </c>
      <c r="T85" s="3" t="str">
        <f t="shared" si="19"/>
        <v>10000+ employees</v>
      </c>
      <c r="U85" s="3" t="s">
        <v>65</v>
      </c>
      <c r="V85" s="3" t="str">
        <f t="shared" si="20"/>
        <v>Company - Public</v>
      </c>
      <c r="W85" s="3" t="s">
        <v>235</v>
      </c>
      <c r="X85" s="3" t="str">
        <f t="shared" si="21"/>
        <v>Computer Hardware &amp; Software</v>
      </c>
      <c r="Y85" s="3" t="s">
        <v>91</v>
      </c>
      <c r="Z85" s="3" t="str">
        <f t="shared" si="22"/>
        <v>Information Technology</v>
      </c>
      <c r="AA85" s="3" t="s">
        <v>58</v>
      </c>
      <c r="AB85" s="3" t="str">
        <f t="shared" si="23"/>
        <v>Unknown / Non-Applicable</v>
      </c>
    </row>
    <row r="86" spans="1:28" ht="16" x14ac:dyDescent="0.2">
      <c r="A86" s="3">
        <v>85</v>
      </c>
      <c r="B86" s="3">
        <v>5</v>
      </c>
      <c r="C86" s="3" t="str">
        <f t="shared" si="12"/>
        <v>5</v>
      </c>
      <c r="D86" s="3" t="s">
        <v>903</v>
      </c>
      <c r="E86" s="3" t="s">
        <v>2915</v>
      </c>
      <c r="F86" s="3" t="s">
        <v>2903</v>
      </c>
      <c r="H86" s="3" t="str">
        <f t="shared" si="13"/>
        <v xml:space="preserve"> MI</v>
      </c>
      <c r="I86" s="3" t="str">
        <f t="shared" si="14"/>
        <v xml:space="preserve"> MI</v>
      </c>
      <c r="J86" s="3" t="s">
        <v>210</v>
      </c>
      <c r="K86" s="3" t="s">
        <v>2939</v>
      </c>
      <c r="L86" s="3" t="s">
        <v>2903</v>
      </c>
      <c r="M86" s="3" t="str">
        <f t="shared" si="15"/>
        <v xml:space="preserve"> MI</v>
      </c>
      <c r="N86" s="3">
        <v>1967</v>
      </c>
      <c r="O86" s="3">
        <f t="shared" si="16"/>
        <v>1967</v>
      </c>
      <c r="P86" s="3">
        <f t="shared" si="17"/>
        <v>53</v>
      </c>
      <c r="Q86" s="4">
        <v>-1</v>
      </c>
      <c r="R86" s="4" t="str">
        <f t="shared" si="18"/>
        <v>Not Available</v>
      </c>
      <c r="S86" s="3" t="s">
        <v>64</v>
      </c>
      <c r="T86" s="3" t="str">
        <f t="shared" si="19"/>
        <v>201 to 500 employees</v>
      </c>
      <c r="U86" s="3" t="s">
        <v>21</v>
      </c>
      <c r="V86" s="3" t="str">
        <f t="shared" si="20"/>
        <v>Company - Private</v>
      </c>
      <c r="W86" s="3" t="s">
        <v>145</v>
      </c>
      <c r="X86" s="3" t="str">
        <f t="shared" si="21"/>
        <v>Enterprise Software &amp; Network Solutions</v>
      </c>
      <c r="Y86" s="3" t="s">
        <v>91</v>
      </c>
      <c r="Z86" s="3" t="str">
        <f t="shared" si="22"/>
        <v>Information Technology</v>
      </c>
      <c r="AA86" s="3" t="s">
        <v>58</v>
      </c>
      <c r="AB86" s="3" t="str">
        <f t="shared" si="23"/>
        <v>Unknown / Non-Applicable</v>
      </c>
    </row>
    <row r="87" spans="1:28" ht="16" x14ac:dyDescent="0.2">
      <c r="A87" s="3">
        <v>86</v>
      </c>
      <c r="B87" s="3">
        <v>4.3</v>
      </c>
      <c r="C87" s="3" t="str">
        <f t="shared" si="12"/>
        <v>4.3</v>
      </c>
      <c r="D87" s="3" t="s">
        <v>55</v>
      </c>
      <c r="E87" s="3" t="s">
        <v>2833</v>
      </c>
      <c r="F87" s="3" t="s">
        <v>2828</v>
      </c>
      <c r="H87" s="3" t="str">
        <f t="shared" si="13"/>
        <v xml:space="preserve"> NY</v>
      </c>
      <c r="I87" s="3" t="str">
        <f t="shared" si="14"/>
        <v xml:space="preserve"> NY</v>
      </c>
      <c r="J87" s="3" t="s">
        <v>55</v>
      </c>
      <c r="K87" s="3" t="s">
        <v>2833</v>
      </c>
      <c r="L87" s="3" t="s">
        <v>2828</v>
      </c>
      <c r="M87" s="3" t="str">
        <f t="shared" si="15"/>
        <v xml:space="preserve"> NY</v>
      </c>
      <c r="N87" s="3">
        <v>2016</v>
      </c>
      <c r="O87" s="3">
        <f t="shared" si="16"/>
        <v>2016</v>
      </c>
      <c r="P87" s="3">
        <f t="shared" si="17"/>
        <v>4</v>
      </c>
      <c r="Q87" s="4">
        <v>-1</v>
      </c>
      <c r="R87" s="4" t="str">
        <f t="shared" si="18"/>
        <v>Not Available</v>
      </c>
      <c r="S87" s="3" t="s">
        <v>56</v>
      </c>
      <c r="T87" s="3" t="str">
        <f t="shared" si="19"/>
        <v>51 to 200 employees</v>
      </c>
      <c r="U87" s="3" t="s">
        <v>21</v>
      </c>
      <c r="V87" s="3" t="str">
        <f t="shared" si="20"/>
        <v>Company - Private</v>
      </c>
      <c r="W87" s="3" t="s">
        <v>124</v>
      </c>
      <c r="X87" s="3" t="str">
        <f t="shared" si="21"/>
        <v>Biotech &amp; Pharmaceuticals</v>
      </c>
      <c r="Y87" s="3" t="s">
        <v>124</v>
      </c>
      <c r="Z87" s="3" t="str">
        <f t="shared" si="22"/>
        <v>Biotech &amp; Pharmaceuticals</v>
      </c>
      <c r="AA87" s="3" t="s">
        <v>179</v>
      </c>
      <c r="AB87" s="3" t="str">
        <f t="shared" si="23"/>
        <v>$10 to $25 million (USD)</v>
      </c>
    </row>
    <row r="88" spans="1:28" ht="16" x14ac:dyDescent="0.2">
      <c r="A88" s="3">
        <v>87</v>
      </c>
      <c r="B88" s="3">
        <v>2.7</v>
      </c>
      <c r="C88" s="3" t="str">
        <f t="shared" si="12"/>
        <v>2.7</v>
      </c>
      <c r="D88" s="3" t="s">
        <v>206</v>
      </c>
      <c r="E88" s="3" t="s">
        <v>2916</v>
      </c>
      <c r="F88" s="3" t="s">
        <v>2917</v>
      </c>
      <c r="H88" s="3" t="str">
        <f t="shared" si="13"/>
        <v xml:space="preserve"> CT</v>
      </c>
      <c r="I88" s="3" t="str">
        <f t="shared" si="14"/>
        <v xml:space="preserve"> CT</v>
      </c>
      <c r="J88" s="3" t="s">
        <v>55</v>
      </c>
      <c r="K88" s="3" t="s">
        <v>2833</v>
      </c>
      <c r="L88" s="3" t="s">
        <v>2828</v>
      </c>
      <c r="M88" s="3" t="str">
        <f t="shared" si="15"/>
        <v xml:space="preserve"> NY</v>
      </c>
      <c r="N88" s="3">
        <v>1849</v>
      </c>
      <c r="O88" s="3">
        <f t="shared" si="16"/>
        <v>1849</v>
      </c>
      <c r="P88" s="3">
        <f t="shared" si="17"/>
        <v>171</v>
      </c>
      <c r="Q88" s="4">
        <v>-1</v>
      </c>
      <c r="R88" s="4" t="str">
        <f t="shared" si="18"/>
        <v>Not Available</v>
      </c>
      <c r="S88" s="3" t="s">
        <v>46</v>
      </c>
      <c r="T88" s="3" t="str">
        <f t="shared" si="19"/>
        <v>1001 to 5000 employees</v>
      </c>
      <c r="U88" s="3" t="s">
        <v>21</v>
      </c>
      <c r="V88" s="3" t="str">
        <f t="shared" si="20"/>
        <v>Company - Private</v>
      </c>
      <c r="W88" s="3" t="s">
        <v>22</v>
      </c>
      <c r="X88" s="3" t="str">
        <f t="shared" si="21"/>
        <v>Aerospace &amp; Defense</v>
      </c>
      <c r="Y88" s="3" t="s">
        <v>22</v>
      </c>
      <c r="Z88" s="3" t="str">
        <f t="shared" si="22"/>
        <v>Aerospace &amp; Defense</v>
      </c>
      <c r="AA88" s="3" t="s">
        <v>67</v>
      </c>
      <c r="AB88" s="3" t="str">
        <f t="shared" si="23"/>
        <v>$1 to $2 billion (USD)</v>
      </c>
    </row>
    <row r="89" spans="1:28" ht="64" x14ac:dyDescent="0.2">
      <c r="A89" s="3">
        <v>88</v>
      </c>
      <c r="B89" s="3">
        <v>4.3</v>
      </c>
      <c r="C89" s="3" t="str">
        <f t="shared" si="12"/>
        <v>4.3</v>
      </c>
      <c r="D89" s="3" t="s">
        <v>103</v>
      </c>
      <c r="E89" s="3" t="s">
        <v>2852</v>
      </c>
      <c r="F89" s="3" t="s">
        <v>2853</v>
      </c>
      <c r="H89" s="3" t="str">
        <f t="shared" si="13"/>
        <v xml:space="preserve"> VA</v>
      </c>
      <c r="I89" s="3" t="str">
        <f t="shared" si="14"/>
        <v xml:space="preserve"> VA</v>
      </c>
      <c r="J89" s="3" t="s">
        <v>183</v>
      </c>
      <c r="K89" s="3" t="s">
        <v>3054</v>
      </c>
      <c r="L89" s="3" t="s">
        <v>2853</v>
      </c>
      <c r="M89" s="3" t="str">
        <f t="shared" si="15"/>
        <v xml:space="preserve"> VA</v>
      </c>
      <c r="N89" s="3">
        <v>2012</v>
      </c>
      <c r="O89" s="3">
        <f t="shared" si="16"/>
        <v>2012</v>
      </c>
      <c r="P89" s="3">
        <f t="shared" si="17"/>
        <v>8</v>
      </c>
      <c r="Q89" s="4" t="s">
        <v>189</v>
      </c>
      <c r="R89" s="4" t="str">
        <f t="shared" si="18"/>
        <v>Leidos, CACI International, Booz Allen Hamilton</v>
      </c>
      <c r="S89" s="3" t="s">
        <v>30</v>
      </c>
      <c r="T89" s="3" t="str">
        <f t="shared" si="19"/>
        <v>10000+ employees</v>
      </c>
      <c r="U89" s="3" t="s">
        <v>21</v>
      </c>
      <c r="V89" s="3" t="str">
        <f t="shared" si="20"/>
        <v>Company - Private</v>
      </c>
      <c r="W89" s="3" t="s">
        <v>230</v>
      </c>
      <c r="X89" s="3" t="str">
        <f t="shared" si="21"/>
        <v>IT Services</v>
      </c>
      <c r="Y89" s="3" t="s">
        <v>91</v>
      </c>
      <c r="Z89" s="3" t="str">
        <f t="shared" si="22"/>
        <v>Information Technology</v>
      </c>
      <c r="AA89" s="3" t="s">
        <v>50</v>
      </c>
      <c r="AB89" s="3" t="str">
        <f t="shared" si="23"/>
        <v>$500 million to $1 billion (USD)</v>
      </c>
    </row>
    <row r="90" spans="1:28" ht="16" x14ac:dyDescent="0.2">
      <c r="A90" s="3">
        <v>89</v>
      </c>
      <c r="B90" s="3">
        <v>3.9</v>
      </c>
      <c r="C90" s="3" t="str">
        <f t="shared" si="12"/>
        <v>3.9</v>
      </c>
      <c r="D90" s="3" t="s">
        <v>1252</v>
      </c>
      <c r="E90" s="3" t="s">
        <v>2918</v>
      </c>
      <c r="F90" s="3" t="s">
        <v>2839</v>
      </c>
      <c r="H90" s="3" t="str">
        <f t="shared" si="13"/>
        <v xml:space="preserve"> PA</v>
      </c>
      <c r="I90" s="3" t="str">
        <f t="shared" si="14"/>
        <v xml:space="preserve"> PA</v>
      </c>
      <c r="J90" s="3" t="s">
        <v>410</v>
      </c>
      <c r="K90" s="3" t="s">
        <v>3067</v>
      </c>
      <c r="L90" s="3" t="s">
        <v>2839</v>
      </c>
      <c r="M90" s="3" t="str">
        <f t="shared" si="15"/>
        <v xml:space="preserve"> PA</v>
      </c>
      <c r="N90" s="3">
        <v>-1</v>
      </c>
      <c r="O90" s="3" t="str">
        <f t="shared" si="16"/>
        <v>Not Available</v>
      </c>
      <c r="P90" s="3" t="str">
        <f t="shared" si="17"/>
        <v>Not Available</v>
      </c>
      <c r="Q90" s="4">
        <v>-1</v>
      </c>
      <c r="R90" s="4" t="str">
        <f t="shared" si="18"/>
        <v>Not Available</v>
      </c>
      <c r="S90" s="3" t="s">
        <v>56</v>
      </c>
      <c r="T90" s="3" t="str">
        <f t="shared" si="19"/>
        <v>51 to 200 employees</v>
      </c>
      <c r="U90" s="3" t="s">
        <v>21</v>
      </c>
      <c r="V90" s="3" t="str">
        <f t="shared" si="20"/>
        <v>Company - Private</v>
      </c>
      <c r="W90" s="3" t="s">
        <v>32</v>
      </c>
      <c r="X90" s="3" t="str">
        <f t="shared" si="21"/>
        <v>Health Care Services &amp; Hospitals</v>
      </c>
      <c r="Y90" s="3" t="s">
        <v>33</v>
      </c>
      <c r="Z90" s="3" t="str">
        <f t="shared" si="22"/>
        <v>Health Care</v>
      </c>
      <c r="AA90" s="3" t="s">
        <v>138</v>
      </c>
      <c r="AB90" s="3" t="str">
        <f t="shared" si="23"/>
        <v>$1 to $5 million (USD)</v>
      </c>
    </row>
    <row r="91" spans="1:28" ht="32" x14ac:dyDescent="0.2">
      <c r="A91" s="3">
        <v>90</v>
      </c>
      <c r="B91" s="3">
        <v>4.5</v>
      </c>
      <c r="C91" s="3" t="str">
        <f t="shared" si="12"/>
        <v>4.5</v>
      </c>
      <c r="D91" s="3" t="s">
        <v>907</v>
      </c>
      <c r="E91" s="3" t="s">
        <v>2919</v>
      </c>
      <c r="F91" s="3" t="s">
        <v>2859</v>
      </c>
      <c r="H91" s="3" t="str">
        <f t="shared" si="13"/>
        <v xml:space="preserve"> FL</v>
      </c>
      <c r="I91" s="3" t="str">
        <f t="shared" si="14"/>
        <v xml:space="preserve"> FL</v>
      </c>
      <c r="J91" s="3" t="s">
        <v>907</v>
      </c>
      <c r="K91" s="3" t="s">
        <v>2919</v>
      </c>
      <c r="L91" s="3" t="s">
        <v>2859</v>
      </c>
      <c r="M91" s="3" t="str">
        <f t="shared" si="15"/>
        <v xml:space="preserve"> FL</v>
      </c>
      <c r="N91" s="3">
        <v>2006</v>
      </c>
      <c r="O91" s="3">
        <f t="shared" si="16"/>
        <v>2006</v>
      </c>
      <c r="P91" s="3">
        <f t="shared" si="17"/>
        <v>14</v>
      </c>
      <c r="Q91" s="4" t="s">
        <v>908</v>
      </c>
      <c r="R91" s="4" t="str">
        <f t="shared" si="18"/>
        <v>Linqia, Collective Bias</v>
      </c>
      <c r="S91" s="3" t="s">
        <v>64</v>
      </c>
      <c r="T91" s="3" t="str">
        <f t="shared" si="19"/>
        <v>201 to 500 employees</v>
      </c>
      <c r="U91" s="3" t="s">
        <v>21</v>
      </c>
      <c r="V91" s="3" t="str">
        <f t="shared" si="20"/>
        <v>Company - Private</v>
      </c>
      <c r="W91" s="3" t="s">
        <v>57</v>
      </c>
      <c r="X91" s="3" t="str">
        <f t="shared" si="21"/>
        <v>Advertising &amp; Marketing</v>
      </c>
      <c r="Y91" s="3" t="s">
        <v>40</v>
      </c>
      <c r="Z91" s="3" t="str">
        <f t="shared" si="22"/>
        <v>Business Services</v>
      </c>
      <c r="AA91" s="3" t="s">
        <v>80</v>
      </c>
      <c r="AB91" s="3" t="str">
        <f t="shared" si="23"/>
        <v>$25 to $50 million (USD)</v>
      </c>
    </row>
    <row r="92" spans="1:28" ht="16" x14ac:dyDescent="0.2">
      <c r="A92" s="3">
        <v>91</v>
      </c>
      <c r="B92" s="3">
        <v>4.2</v>
      </c>
      <c r="C92" s="3" t="str">
        <f t="shared" si="12"/>
        <v>4.2</v>
      </c>
      <c r="D92" s="3" t="s">
        <v>1256</v>
      </c>
      <c r="E92" s="3" t="s">
        <v>2920</v>
      </c>
      <c r="F92" s="3" t="s">
        <v>2826</v>
      </c>
      <c r="H92" s="3" t="str">
        <f t="shared" si="13"/>
        <v xml:space="preserve"> CA</v>
      </c>
      <c r="I92" s="3" t="str">
        <f t="shared" si="14"/>
        <v xml:space="preserve"> CA</v>
      </c>
      <c r="J92" s="3" t="s">
        <v>1257</v>
      </c>
      <c r="K92" s="3" t="s">
        <v>3068</v>
      </c>
      <c r="L92" s="3" t="s">
        <v>2826</v>
      </c>
      <c r="M92" s="3" t="str">
        <f t="shared" si="15"/>
        <v xml:space="preserve"> CA</v>
      </c>
      <c r="N92" s="3">
        <v>2000</v>
      </c>
      <c r="O92" s="3">
        <f t="shared" si="16"/>
        <v>2000</v>
      </c>
      <c r="P92" s="3">
        <f t="shared" si="17"/>
        <v>20</v>
      </c>
      <c r="Q92" s="4">
        <v>-1</v>
      </c>
      <c r="R92" s="4" t="str">
        <f t="shared" si="18"/>
        <v>Not Available</v>
      </c>
      <c r="S92" s="3" t="s">
        <v>104</v>
      </c>
      <c r="T92" s="3" t="str">
        <f t="shared" si="19"/>
        <v>5001 to 10000 employees</v>
      </c>
      <c r="U92" s="3" t="s">
        <v>154</v>
      </c>
      <c r="V92" s="3" t="str">
        <f t="shared" si="20"/>
        <v>Nonprofit Organization</v>
      </c>
      <c r="W92" s="3" t="s">
        <v>22</v>
      </c>
      <c r="X92" s="3" t="str">
        <f t="shared" si="21"/>
        <v>Aerospace &amp; Defense</v>
      </c>
      <c r="Y92" s="3" t="s">
        <v>22</v>
      </c>
      <c r="Z92" s="3" t="str">
        <f t="shared" si="22"/>
        <v>Aerospace &amp; Defense</v>
      </c>
      <c r="AA92" s="3" t="s">
        <v>67</v>
      </c>
      <c r="AB92" s="3" t="str">
        <f t="shared" si="23"/>
        <v>$1 to $2 billion (USD)</v>
      </c>
    </row>
    <row r="93" spans="1:28" ht="16" x14ac:dyDescent="0.2">
      <c r="A93" s="3">
        <v>92</v>
      </c>
      <c r="B93" s="3">
        <v>3.4</v>
      </c>
      <c r="C93" s="3" t="str">
        <f t="shared" si="12"/>
        <v>3.4</v>
      </c>
      <c r="D93" s="3" t="s">
        <v>1260</v>
      </c>
      <c r="E93" s="3" t="s">
        <v>2921</v>
      </c>
      <c r="F93" s="3" t="s">
        <v>2897</v>
      </c>
      <c r="H93" s="3" t="str">
        <f t="shared" si="13"/>
        <v xml:space="preserve"> MN</v>
      </c>
      <c r="I93" s="3" t="str">
        <f t="shared" si="14"/>
        <v xml:space="preserve"> MN</v>
      </c>
      <c r="J93" s="3" t="s">
        <v>355</v>
      </c>
      <c r="K93" s="3" t="s">
        <v>2956</v>
      </c>
      <c r="L93" s="3" t="s">
        <v>2905</v>
      </c>
      <c r="M93" s="3" t="str">
        <f t="shared" si="15"/>
        <v xml:space="preserve"> MO</v>
      </c>
      <c r="N93" s="3">
        <v>1985</v>
      </c>
      <c r="O93" s="3">
        <f t="shared" si="16"/>
        <v>1985</v>
      </c>
      <c r="P93" s="3">
        <f t="shared" si="17"/>
        <v>35</v>
      </c>
      <c r="Q93" s="4">
        <v>-1</v>
      </c>
      <c r="R93" s="4" t="str">
        <f t="shared" si="18"/>
        <v>Not Available</v>
      </c>
      <c r="S93" s="3" t="s">
        <v>56</v>
      </c>
      <c r="T93" s="3" t="str">
        <f t="shared" si="19"/>
        <v>51 to 200 employees</v>
      </c>
      <c r="U93" s="3" t="s">
        <v>21</v>
      </c>
      <c r="V93" s="3" t="str">
        <f t="shared" si="20"/>
        <v>Company - Private</v>
      </c>
      <c r="W93" s="3" t="s">
        <v>235</v>
      </c>
      <c r="X93" s="3" t="str">
        <f t="shared" si="21"/>
        <v>Computer Hardware &amp; Software</v>
      </c>
      <c r="Y93" s="3" t="s">
        <v>91</v>
      </c>
      <c r="Z93" s="3" t="str">
        <f t="shared" si="22"/>
        <v>Information Technology</v>
      </c>
      <c r="AA93" s="3" t="s">
        <v>179</v>
      </c>
      <c r="AB93" s="3" t="str">
        <f t="shared" si="23"/>
        <v>$10 to $25 million (USD)</v>
      </c>
    </row>
    <row r="94" spans="1:28" ht="32" x14ac:dyDescent="0.2">
      <c r="A94" s="3">
        <v>93</v>
      </c>
      <c r="B94" s="3">
        <v>3.8</v>
      </c>
      <c r="C94" s="3" t="str">
        <f t="shared" si="12"/>
        <v>3.8</v>
      </c>
      <c r="D94" s="3" t="s">
        <v>343</v>
      </c>
      <c r="E94" s="3" t="s">
        <v>2922</v>
      </c>
      <c r="F94" s="3" t="s">
        <v>2826</v>
      </c>
      <c r="H94" s="3" t="str">
        <f t="shared" si="13"/>
        <v xml:space="preserve"> CA</v>
      </c>
      <c r="I94" s="3" t="str">
        <f t="shared" si="14"/>
        <v xml:space="preserve"> CA</v>
      </c>
      <c r="J94" s="3" t="s">
        <v>123</v>
      </c>
      <c r="K94" s="3" t="s">
        <v>3060</v>
      </c>
      <c r="L94" s="3" t="s">
        <v>3061</v>
      </c>
      <c r="M94" s="3" t="str">
        <f t="shared" si="15"/>
        <v xml:space="preserve"> Japan</v>
      </c>
      <c r="N94" s="3">
        <v>1781</v>
      </c>
      <c r="O94" s="3">
        <f t="shared" si="16"/>
        <v>1781</v>
      </c>
      <c r="P94" s="3">
        <f t="shared" si="17"/>
        <v>239</v>
      </c>
      <c r="Q94" s="4" t="s">
        <v>125</v>
      </c>
      <c r="R94" s="4" t="str">
        <f t="shared" si="18"/>
        <v>Novartis, Baxter, Pfizer</v>
      </c>
      <c r="S94" s="3" t="s">
        <v>64</v>
      </c>
      <c r="T94" s="3" t="str">
        <f t="shared" si="19"/>
        <v>201 to 500 employees</v>
      </c>
      <c r="U94" s="3" t="s">
        <v>21</v>
      </c>
      <c r="V94" s="3" t="str">
        <f t="shared" si="20"/>
        <v>Company - Private</v>
      </c>
      <c r="W94" s="3" t="s">
        <v>79</v>
      </c>
      <c r="X94" s="3" t="str">
        <f t="shared" si="21"/>
        <v>Consulting</v>
      </c>
      <c r="Y94" s="3" t="s">
        <v>40</v>
      </c>
      <c r="Z94" s="3" t="str">
        <f t="shared" si="22"/>
        <v>Business Services</v>
      </c>
      <c r="AA94" s="3" t="s">
        <v>23</v>
      </c>
      <c r="AB94" s="3" t="str">
        <f t="shared" si="23"/>
        <v>$50 to $100 million (USD)</v>
      </c>
    </row>
    <row r="95" spans="1:28" ht="16" x14ac:dyDescent="0.2">
      <c r="A95" s="3">
        <v>94</v>
      </c>
      <c r="B95" s="3">
        <v>3.6</v>
      </c>
      <c r="C95" s="3" t="str">
        <f t="shared" si="12"/>
        <v>3.6</v>
      </c>
      <c r="D95" s="3" t="s">
        <v>632</v>
      </c>
      <c r="E95" s="3" t="s">
        <v>2923</v>
      </c>
      <c r="F95" s="3" t="s">
        <v>2826</v>
      </c>
      <c r="H95" s="3" t="str">
        <f t="shared" si="13"/>
        <v xml:space="preserve"> CA</v>
      </c>
      <c r="I95" s="3" t="str">
        <f t="shared" si="14"/>
        <v xml:space="preserve"> CA</v>
      </c>
      <c r="J95" s="3" t="s">
        <v>632</v>
      </c>
      <c r="K95" s="3" t="s">
        <v>2923</v>
      </c>
      <c r="L95" s="3" t="s">
        <v>2826</v>
      </c>
      <c r="M95" s="3" t="str">
        <f t="shared" si="15"/>
        <v xml:space="preserve"> CA</v>
      </c>
      <c r="N95" s="3">
        <v>2006</v>
      </c>
      <c r="O95" s="3">
        <f t="shared" si="16"/>
        <v>2006</v>
      </c>
      <c r="P95" s="3">
        <f t="shared" si="17"/>
        <v>14</v>
      </c>
      <c r="Q95" s="4">
        <v>-1</v>
      </c>
      <c r="R95" s="4" t="str">
        <f t="shared" si="18"/>
        <v>Not Available</v>
      </c>
      <c r="S95" s="3" t="s">
        <v>20</v>
      </c>
      <c r="T95" s="3" t="str">
        <f t="shared" si="19"/>
        <v>501 to 1000 employees</v>
      </c>
      <c r="U95" s="3" t="s">
        <v>21</v>
      </c>
      <c r="V95" s="3" t="str">
        <f t="shared" si="20"/>
        <v>Company - Private</v>
      </c>
      <c r="W95" s="3" t="s">
        <v>428</v>
      </c>
      <c r="X95" s="3" t="str">
        <f t="shared" si="21"/>
        <v>Wholesale</v>
      </c>
      <c r="Y95" s="3" t="s">
        <v>40</v>
      </c>
      <c r="Z95" s="3" t="str">
        <f t="shared" si="22"/>
        <v>Business Services</v>
      </c>
      <c r="AA95" s="3" t="s">
        <v>41</v>
      </c>
      <c r="AB95" s="3" t="str">
        <f t="shared" si="23"/>
        <v>$100 to $500 million (USD)</v>
      </c>
    </row>
    <row r="96" spans="1:28" ht="32" x14ac:dyDescent="0.2">
      <c r="A96" s="3">
        <v>95</v>
      </c>
      <c r="B96" s="3">
        <v>3.3</v>
      </c>
      <c r="C96" s="3" t="str">
        <f t="shared" si="12"/>
        <v>3.3</v>
      </c>
      <c r="D96" s="3" t="s">
        <v>328</v>
      </c>
      <c r="E96" s="3" t="s">
        <v>2869</v>
      </c>
      <c r="F96" s="3" t="s">
        <v>2864</v>
      </c>
      <c r="H96" s="3" t="str">
        <f t="shared" si="13"/>
        <v xml:space="preserve"> MA</v>
      </c>
      <c r="I96" s="3" t="str">
        <f t="shared" si="14"/>
        <v xml:space="preserve"> MA</v>
      </c>
      <c r="J96" s="3" t="s">
        <v>123</v>
      </c>
      <c r="K96" s="3" t="s">
        <v>3060</v>
      </c>
      <c r="L96" s="3" t="s">
        <v>3061</v>
      </c>
      <c r="M96" s="3" t="str">
        <f t="shared" si="15"/>
        <v xml:space="preserve"> Japan</v>
      </c>
      <c r="N96" s="3">
        <v>1781</v>
      </c>
      <c r="O96" s="3">
        <f t="shared" si="16"/>
        <v>1781</v>
      </c>
      <c r="P96" s="3">
        <f t="shared" si="17"/>
        <v>239</v>
      </c>
      <c r="Q96" s="4" t="s">
        <v>125</v>
      </c>
      <c r="R96" s="4" t="str">
        <f t="shared" si="18"/>
        <v>Novartis, Baxter, Pfizer</v>
      </c>
      <c r="S96" s="3" t="s">
        <v>30</v>
      </c>
      <c r="T96" s="3" t="str">
        <f t="shared" si="19"/>
        <v>10000+ employees</v>
      </c>
      <c r="U96" s="3" t="s">
        <v>65</v>
      </c>
      <c r="V96" s="3" t="str">
        <f t="shared" si="20"/>
        <v>Company - Public</v>
      </c>
      <c r="W96" s="3" t="s">
        <v>112</v>
      </c>
      <c r="X96" s="3" t="str">
        <f t="shared" si="21"/>
        <v>Department, Clothing, &amp; Shoe Stores</v>
      </c>
      <c r="Y96" s="3" t="s">
        <v>98</v>
      </c>
      <c r="Z96" s="3" t="str">
        <f t="shared" si="22"/>
        <v>Retail</v>
      </c>
      <c r="AA96" s="3" t="s">
        <v>113</v>
      </c>
      <c r="AB96" s="3" t="str">
        <f t="shared" si="23"/>
        <v>$10+ billion (USD)</v>
      </c>
    </row>
    <row r="97" spans="1:28" ht="16" x14ac:dyDescent="0.2">
      <c r="A97" s="3">
        <v>96</v>
      </c>
      <c r="B97" s="3">
        <v>3.4</v>
      </c>
      <c r="C97" s="3" t="str">
        <f t="shared" si="12"/>
        <v>3.4</v>
      </c>
      <c r="D97" s="3" t="s">
        <v>918</v>
      </c>
      <c r="E97" s="3" t="s">
        <v>2924</v>
      </c>
      <c r="F97" s="3" t="s">
        <v>2861</v>
      </c>
      <c r="H97" s="3" t="str">
        <f t="shared" si="13"/>
        <v xml:space="preserve"> NJ</v>
      </c>
      <c r="I97" s="3" t="str">
        <f t="shared" si="14"/>
        <v xml:space="preserve"> NJ</v>
      </c>
      <c r="J97" s="3" t="s">
        <v>918</v>
      </c>
      <c r="K97" s="3" t="s">
        <v>2924</v>
      </c>
      <c r="L97" s="3" t="s">
        <v>2861</v>
      </c>
      <c r="M97" s="3" t="str">
        <f t="shared" si="15"/>
        <v xml:space="preserve"> NJ</v>
      </c>
      <c r="N97" s="3">
        <v>2014</v>
      </c>
      <c r="O97" s="3">
        <f t="shared" si="16"/>
        <v>2014</v>
      </c>
      <c r="P97" s="3">
        <f t="shared" si="17"/>
        <v>6</v>
      </c>
      <c r="Q97" s="4">
        <v>-1</v>
      </c>
      <c r="R97" s="4" t="str">
        <f t="shared" si="18"/>
        <v>Not Available</v>
      </c>
      <c r="S97" s="3" t="s">
        <v>64</v>
      </c>
      <c r="T97" s="3" t="str">
        <f t="shared" si="19"/>
        <v>201 to 500 employees</v>
      </c>
      <c r="U97" s="3" t="s">
        <v>21</v>
      </c>
      <c r="V97" s="3" t="str">
        <f t="shared" si="20"/>
        <v>Company - Private</v>
      </c>
      <c r="W97" s="3" t="s">
        <v>79</v>
      </c>
      <c r="X97" s="3" t="str">
        <f t="shared" si="21"/>
        <v>Consulting</v>
      </c>
      <c r="Y97" s="3" t="s">
        <v>40</v>
      </c>
      <c r="Z97" s="3" t="str">
        <f t="shared" si="22"/>
        <v>Business Services</v>
      </c>
      <c r="AA97" s="3" t="s">
        <v>80</v>
      </c>
      <c r="AB97" s="3" t="str">
        <f t="shared" si="23"/>
        <v>$25 to $50 million (USD)</v>
      </c>
    </row>
    <row r="98" spans="1:28" ht="16" x14ac:dyDescent="0.2">
      <c r="A98" s="3">
        <v>97</v>
      </c>
      <c r="B98" s="3">
        <v>3</v>
      </c>
      <c r="C98" s="3" t="str">
        <f t="shared" si="12"/>
        <v>3</v>
      </c>
      <c r="D98" s="3" t="s">
        <v>1265</v>
      </c>
      <c r="E98" s="3" t="s">
        <v>2925</v>
      </c>
      <c r="F98" s="3" t="s">
        <v>2876</v>
      </c>
      <c r="H98" s="3" t="str">
        <f t="shared" si="13"/>
        <v xml:space="preserve"> ID</v>
      </c>
      <c r="I98" s="3" t="str">
        <f t="shared" si="14"/>
        <v xml:space="preserve"> ID</v>
      </c>
      <c r="J98" s="3" t="s">
        <v>1265</v>
      </c>
      <c r="K98" s="3" t="s">
        <v>2925</v>
      </c>
      <c r="L98" s="3" t="s">
        <v>2876</v>
      </c>
      <c r="M98" s="3" t="str">
        <f t="shared" si="15"/>
        <v xml:space="preserve"> ID</v>
      </c>
      <c r="N98" s="3">
        <v>2004</v>
      </c>
      <c r="O98" s="3">
        <f t="shared" si="16"/>
        <v>2004</v>
      </c>
      <c r="P98" s="3">
        <f t="shared" si="17"/>
        <v>16</v>
      </c>
      <c r="Q98" s="4">
        <v>-1</v>
      </c>
      <c r="R98" s="4" t="str">
        <f t="shared" si="18"/>
        <v>Not Available</v>
      </c>
      <c r="S98" s="3" t="s">
        <v>20</v>
      </c>
      <c r="T98" s="3" t="str">
        <f t="shared" si="19"/>
        <v>501 to 1000 employees</v>
      </c>
      <c r="U98" s="3" t="s">
        <v>21</v>
      </c>
      <c r="V98" s="3" t="str">
        <f t="shared" si="20"/>
        <v>Company - Private</v>
      </c>
      <c r="W98" s="3" t="s">
        <v>145</v>
      </c>
      <c r="X98" s="3" t="str">
        <f t="shared" si="21"/>
        <v>Enterprise Software &amp; Network Solutions</v>
      </c>
      <c r="Y98" s="3" t="s">
        <v>91</v>
      </c>
      <c r="Z98" s="3" t="str">
        <f t="shared" si="22"/>
        <v>Information Technology</v>
      </c>
      <c r="AA98" s="3" t="s">
        <v>41</v>
      </c>
      <c r="AB98" s="3" t="str">
        <f t="shared" si="23"/>
        <v>$100 to $500 million (USD)</v>
      </c>
    </row>
    <row r="99" spans="1:28" ht="16" x14ac:dyDescent="0.2">
      <c r="A99" s="3">
        <v>98</v>
      </c>
      <c r="B99" s="3">
        <v>4</v>
      </c>
      <c r="C99" s="3" t="str">
        <f t="shared" si="12"/>
        <v>4</v>
      </c>
      <c r="D99" s="3" t="s">
        <v>96</v>
      </c>
      <c r="E99" s="3" t="s">
        <v>2825</v>
      </c>
      <c r="F99" s="3" t="s">
        <v>2826</v>
      </c>
      <c r="H99" s="3" t="str">
        <f t="shared" si="13"/>
        <v xml:space="preserve"> CA</v>
      </c>
      <c r="I99" s="3" t="str">
        <f t="shared" si="14"/>
        <v xml:space="preserve"> CA</v>
      </c>
      <c r="J99" s="3" t="s">
        <v>1268</v>
      </c>
      <c r="K99" s="3" t="s">
        <v>3069</v>
      </c>
      <c r="L99" s="3" t="s">
        <v>3070</v>
      </c>
      <c r="M99" s="3" t="str">
        <f t="shared" si="15"/>
        <v xml:space="preserve"> NV</v>
      </c>
      <c r="N99" s="3">
        <v>2016</v>
      </c>
      <c r="O99" s="3">
        <f t="shared" si="16"/>
        <v>2016</v>
      </c>
      <c r="P99" s="3">
        <f t="shared" si="17"/>
        <v>4</v>
      </c>
      <c r="Q99" s="4">
        <v>-1</v>
      </c>
      <c r="R99" s="4" t="str">
        <f t="shared" si="18"/>
        <v>Not Available</v>
      </c>
      <c r="S99" s="3" t="s">
        <v>56</v>
      </c>
      <c r="T99" s="3" t="str">
        <f t="shared" si="19"/>
        <v>51 to 200 employees</v>
      </c>
      <c r="U99" s="3" t="s">
        <v>21</v>
      </c>
      <c r="V99" s="3" t="str">
        <f t="shared" si="20"/>
        <v>Company - Private</v>
      </c>
      <c r="W99" s="3" t="s">
        <v>230</v>
      </c>
      <c r="X99" s="3" t="str">
        <f t="shared" si="21"/>
        <v>IT Services</v>
      </c>
      <c r="Y99" s="3" t="s">
        <v>91</v>
      </c>
      <c r="Z99" s="3" t="str">
        <f t="shared" si="22"/>
        <v>Information Technology</v>
      </c>
      <c r="AA99" s="3" t="s">
        <v>80</v>
      </c>
      <c r="AB99" s="3" t="str">
        <f t="shared" si="23"/>
        <v>$25 to $50 million (USD)</v>
      </c>
    </row>
    <row r="100" spans="1:28" ht="16" x14ac:dyDescent="0.2">
      <c r="A100" s="3">
        <v>99</v>
      </c>
      <c r="B100" s="3">
        <v>3.7</v>
      </c>
      <c r="C100" s="3" t="str">
        <f t="shared" si="12"/>
        <v>3.7</v>
      </c>
      <c r="D100" s="3" t="s">
        <v>96</v>
      </c>
      <c r="E100" s="3" t="s">
        <v>2825</v>
      </c>
      <c r="F100" s="3" t="s">
        <v>2826</v>
      </c>
      <c r="H100" s="3" t="str">
        <f t="shared" si="13"/>
        <v xml:space="preserve"> CA</v>
      </c>
      <c r="I100" s="3" t="str">
        <f t="shared" si="14"/>
        <v xml:space="preserve"> CA</v>
      </c>
      <c r="J100" s="3" t="s">
        <v>422</v>
      </c>
      <c r="K100" s="3" t="s">
        <v>3071</v>
      </c>
      <c r="L100" s="3" t="s">
        <v>2826</v>
      </c>
      <c r="M100" s="3" t="str">
        <f t="shared" si="15"/>
        <v xml:space="preserve"> CA</v>
      </c>
      <c r="N100" s="3">
        <v>-1</v>
      </c>
      <c r="O100" s="3" t="str">
        <f t="shared" si="16"/>
        <v>Not Available</v>
      </c>
      <c r="P100" s="3" t="str">
        <f t="shared" si="17"/>
        <v>Not Available</v>
      </c>
      <c r="Q100" s="4">
        <v>-1</v>
      </c>
      <c r="R100" s="4" t="str">
        <f t="shared" si="18"/>
        <v>Not Available</v>
      </c>
      <c r="S100" s="3" t="s">
        <v>56</v>
      </c>
      <c r="T100" s="3" t="str">
        <f t="shared" si="19"/>
        <v>51 to 200 employees</v>
      </c>
      <c r="U100" s="3" t="s">
        <v>21</v>
      </c>
      <c r="V100" s="3" t="str">
        <f t="shared" si="20"/>
        <v>Company - Private</v>
      </c>
      <c r="W100" s="3" t="s">
        <v>235</v>
      </c>
      <c r="X100" s="3" t="str">
        <f t="shared" si="21"/>
        <v>Computer Hardware &amp; Software</v>
      </c>
      <c r="Y100" s="3" t="s">
        <v>91</v>
      </c>
      <c r="Z100" s="3" t="str">
        <f t="shared" si="22"/>
        <v>Information Technology</v>
      </c>
      <c r="AA100" s="3" t="s">
        <v>58</v>
      </c>
      <c r="AB100" s="3" t="str">
        <f t="shared" si="23"/>
        <v>Unknown / Non-Applicable</v>
      </c>
    </row>
    <row r="101" spans="1:28" ht="16" x14ac:dyDescent="0.2">
      <c r="A101" s="3">
        <v>100</v>
      </c>
      <c r="B101" s="3">
        <v>4.4000000000000004</v>
      </c>
      <c r="C101" s="3" t="str">
        <f t="shared" si="12"/>
        <v>4.4</v>
      </c>
      <c r="D101" s="3" t="s">
        <v>96</v>
      </c>
      <c r="E101" s="3" t="s">
        <v>2825</v>
      </c>
      <c r="F101" s="3" t="s">
        <v>2826</v>
      </c>
      <c r="H101" s="3" t="str">
        <f t="shared" si="13"/>
        <v xml:space="preserve"> CA</v>
      </c>
      <c r="I101" s="3" t="str">
        <f t="shared" si="14"/>
        <v xml:space="preserve"> CA</v>
      </c>
      <c r="J101" s="3" t="s">
        <v>96</v>
      </c>
      <c r="K101" s="3" t="s">
        <v>2825</v>
      </c>
      <c r="L101" s="3" t="s">
        <v>2826</v>
      </c>
      <c r="M101" s="3" t="str">
        <f t="shared" si="15"/>
        <v xml:space="preserve"> CA</v>
      </c>
      <c r="N101" s="3">
        <v>2012</v>
      </c>
      <c r="O101" s="3">
        <f t="shared" si="16"/>
        <v>2012</v>
      </c>
      <c r="P101" s="3">
        <f t="shared" si="17"/>
        <v>8</v>
      </c>
      <c r="Q101" s="4">
        <v>-1</v>
      </c>
      <c r="R101" s="4" t="str">
        <f t="shared" si="18"/>
        <v>Not Available</v>
      </c>
      <c r="S101" s="3" t="s">
        <v>56</v>
      </c>
      <c r="T101" s="3" t="str">
        <f t="shared" si="19"/>
        <v>51 to 200 employees</v>
      </c>
      <c r="U101" s="3" t="s">
        <v>21</v>
      </c>
      <c r="V101" s="3" t="str">
        <f t="shared" si="20"/>
        <v>Company - Private</v>
      </c>
      <c r="W101" s="3" t="s">
        <v>145</v>
      </c>
      <c r="X101" s="3" t="str">
        <f t="shared" si="21"/>
        <v>Enterprise Software &amp; Network Solutions</v>
      </c>
      <c r="Y101" s="3" t="s">
        <v>91</v>
      </c>
      <c r="Z101" s="3" t="str">
        <f t="shared" si="22"/>
        <v>Information Technology</v>
      </c>
      <c r="AA101" s="3" t="s">
        <v>58</v>
      </c>
      <c r="AB101" s="3" t="str">
        <f t="shared" si="23"/>
        <v>Unknown / Non-Applicable</v>
      </c>
    </row>
    <row r="102" spans="1:28" ht="16" x14ac:dyDescent="0.2">
      <c r="A102" s="3">
        <v>101</v>
      </c>
      <c r="B102" s="3">
        <v>4.3</v>
      </c>
      <c r="C102" s="3" t="str">
        <f t="shared" si="12"/>
        <v>4.3</v>
      </c>
      <c r="D102" s="3" t="s">
        <v>1277</v>
      </c>
      <c r="E102" s="3" t="s">
        <v>2926</v>
      </c>
      <c r="F102" s="3" t="s">
        <v>2844</v>
      </c>
      <c r="H102" s="3" t="str">
        <f t="shared" si="13"/>
        <v xml:space="preserve"> TN</v>
      </c>
      <c r="I102" s="3" t="str">
        <f t="shared" si="14"/>
        <v xml:space="preserve"> TN</v>
      </c>
      <c r="J102" s="3" t="s">
        <v>1278</v>
      </c>
      <c r="K102" s="3" t="s">
        <v>3072</v>
      </c>
      <c r="L102" s="3" t="s">
        <v>2853</v>
      </c>
      <c r="M102" s="3" t="str">
        <f t="shared" si="15"/>
        <v xml:space="preserve"> VA</v>
      </c>
      <c r="N102" s="3">
        <v>1850</v>
      </c>
      <c r="O102" s="3">
        <f t="shared" si="16"/>
        <v>1850</v>
      </c>
      <c r="P102" s="3">
        <f t="shared" si="17"/>
        <v>170</v>
      </c>
      <c r="Q102" s="4">
        <v>-1</v>
      </c>
      <c r="R102" s="4" t="str">
        <f t="shared" si="18"/>
        <v>Not Available</v>
      </c>
      <c r="S102" s="3" t="s">
        <v>64</v>
      </c>
      <c r="T102" s="3" t="str">
        <f t="shared" si="19"/>
        <v>201 to 500 employees</v>
      </c>
      <c r="U102" s="3" t="s">
        <v>21</v>
      </c>
      <c r="V102" s="3" t="str">
        <f t="shared" si="20"/>
        <v>Company - Private</v>
      </c>
      <c r="W102" s="3" t="s">
        <v>235</v>
      </c>
      <c r="X102" s="3" t="str">
        <f t="shared" si="21"/>
        <v>Computer Hardware &amp; Software</v>
      </c>
      <c r="Y102" s="3" t="s">
        <v>91</v>
      </c>
      <c r="Z102" s="3" t="str">
        <f t="shared" si="22"/>
        <v>Information Technology</v>
      </c>
      <c r="AA102" s="3" t="s">
        <v>58</v>
      </c>
      <c r="AB102" s="3" t="str">
        <f t="shared" si="23"/>
        <v>Unknown / Non-Applicable</v>
      </c>
    </row>
    <row r="103" spans="1:28" ht="16" x14ac:dyDescent="0.2">
      <c r="A103" s="3">
        <v>102</v>
      </c>
      <c r="B103" s="3">
        <v>5</v>
      </c>
      <c r="C103" s="3" t="str">
        <f t="shared" si="12"/>
        <v>5</v>
      </c>
      <c r="D103" s="3" t="s">
        <v>96</v>
      </c>
      <c r="E103" s="3" t="s">
        <v>2825</v>
      </c>
      <c r="F103" s="3" t="s">
        <v>2826</v>
      </c>
      <c r="H103" s="3" t="str">
        <f t="shared" si="13"/>
        <v xml:space="preserve"> CA</v>
      </c>
      <c r="I103" s="3" t="str">
        <f t="shared" si="14"/>
        <v xml:space="preserve"> CA</v>
      </c>
      <c r="J103" s="3" t="s">
        <v>245</v>
      </c>
      <c r="K103" s="3" t="s">
        <v>3005</v>
      </c>
      <c r="L103" s="3" t="s">
        <v>2826</v>
      </c>
      <c r="M103" s="3" t="str">
        <f t="shared" si="15"/>
        <v xml:space="preserve"> CA</v>
      </c>
      <c r="N103" s="3">
        <v>2017</v>
      </c>
      <c r="O103" s="3">
        <f t="shared" si="16"/>
        <v>2017</v>
      </c>
      <c r="P103" s="3">
        <f t="shared" si="17"/>
        <v>3</v>
      </c>
      <c r="Q103" s="4">
        <v>-1</v>
      </c>
      <c r="R103" s="4" t="str">
        <f t="shared" si="18"/>
        <v>Not Available</v>
      </c>
      <c r="S103" s="3" t="s">
        <v>64</v>
      </c>
      <c r="T103" s="3" t="str">
        <f t="shared" si="19"/>
        <v>201 to 500 employees</v>
      </c>
      <c r="U103" s="3" t="s">
        <v>65</v>
      </c>
      <c r="V103" s="3" t="str">
        <f t="shared" si="20"/>
        <v>Company - Public</v>
      </c>
      <c r="W103" s="3" t="s">
        <v>124</v>
      </c>
      <c r="X103" s="3" t="str">
        <f t="shared" si="21"/>
        <v>Biotech &amp; Pharmaceuticals</v>
      </c>
      <c r="Y103" s="3" t="s">
        <v>124</v>
      </c>
      <c r="Z103" s="3" t="str">
        <f t="shared" si="22"/>
        <v>Biotech &amp; Pharmaceuticals</v>
      </c>
      <c r="AA103" s="3" t="s">
        <v>41</v>
      </c>
      <c r="AB103" s="3" t="str">
        <f t="shared" si="23"/>
        <v>$100 to $500 million (USD)</v>
      </c>
    </row>
    <row r="104" spans="1:28" ht="64" x14ac:dyDescent="0.2">
      <c r="A104" s="3">
        <v>103</v>
      </c>
      <c r="B104" s="3">
        <v>4</v>
      </c>
      <c r="C104" s="3" t="str">
        <f t="shared" si="12"/>
        <v>4</v>
      </c>
      <c r="D104" s="3" t="s">
        <v>1281</v>
      </c>
      <c r="E104" s="3" t="s">
        <v>2927</v>
      </c>
      <c r="F104" s="3" t="s">
        <v>2826</v>
      </c>
      <c r="H104" s="3" t="str">
        <f t="shared" si="13"/>
        <v xml:space="preserve"> CA</v>
      </c>
      <c r="I104" s="3" t="str">
        <f t="shared" si="14"/>
        <v xml:space="preserve"> CA</v>
      </c>
      <c r="J104" s="3" t="s">
        <v>958</v>
      </c>
      <c r="K104" s="3" t="s">
        <v>3073</v>
      </c>
      <c r="L104" s="3" t="s">
        <v>2826</v>
      </c>
      <c r="M104" s="3" t="str">
        <f t="shared" si="15"/>
        <v xml:space="preserve"> CA</v>
      </c>
      <c r="N104" s="3">
        <v>2008</v>
      </c>
      <c r="O104" s="3">
        <f t="shared" si="16"/>
        <v>2008</v>
      </c>
      <c r="P104" s="3">
        <f t="shared" si="17"/>
        <v>12</v>
      </c>
      <c r="Q104" s="4" t="s">
        <v>960</v>
      </c>
      <c r="R104" s="4" t="str">
        <f t="shared" si="18"/>
        <v>Nationstar Mortgage, Caliber Funding, Quicken Loans</v>
      </c>
      <c r="S104" s="3" t="s">
        <v>104</v>
      </c>
      <c r="T104" s="3" t="str">
        <f t="shared" si="19"/>
        <v>5001 to 10000 employees</v>
      </c>
      <c r="U104" s="3" t="s">
        <v>65</v>
      </c>
      <c r="V104" s="3" t="str">
        <f t="shared" si="20"/>
        <v>Company - Public</v>
      </c>
      <c r="W104" s="3" t="s">
        <v>515</v>
      </c>
      <c r="X104" s="3" t="str">
        <f t="shared" si="21"/>
        <v>Financial Analytics &amp; Research</v>
      </c>
      <c r="Y104" s="3" t="s">
        <v>73</v>
      </c>
      <c r="Z104" s="3" t="str">
        <f t="shared" si="22"/>
        <v>Finance</v>
      </c>
      <c r="AA104" s="3" t="s">
        <v>67</v>
      </c>
      <c r="AB104" s="3" t="str">
        <f t="shared" si="23"/>
        <v>$1 to $2 billion (USD)</v>
      </c>
    </row>
    <row r="105" spans="1:28" ht="48" x14ac:dyDescent="0.2">
      <c r="A105" s="3">
        <v>104</v>
      </c>
      <c r="B105" s="3">
        <v>4</v>
      </c>
      <c r="C105" s="3" t="str">
        <f t="shared" si="12"/>
        <v>4</v>
      </c>
      <c r="D105" s="3" t="s">
        <v>925</v>
      </c>
      <c r="E105" s="3" t="s">
        <v>2928</v>
      </c>
      <c r="F105" s="3" t="s">
        <v>2861</v>
      </c>
      <c r="H105" s="3" t="str">
        <f t="shared" si="13"/>
        <v xml:space="preserve"> NJ</v>
      </c>
      <c r="I105" s="3" t="str">
        <f t="shared" si="14"/>
        <v xml:space="preserve"> NJ</v>
      </c>
      <c r="J105" s="3" t="s">
        <v>328</v>
      </c>
      <c r="K105" s="3" t="s">
        <v>2869</v>
      </c>
      <c r="L105" s="3" t="s">
        <v>2864</v>
      </c>
      <c r="M105" s="3" t="str">
        <f t="shared" si="15"/>
        <v xml:space="preserve"> MA</v>
      </c>
      <c r="N105" s="3">
        <v>1982</v>
      </c>
      <c r="O105" s="3">
        <f t="shared" si="16"/>
        <v>1982</v>
      </c>
      <c r="P105" s="3">
        <f t="shared" si="17"/>
        <v>38</v>
      </c>
      <c r="Q105" s="4" t="s">
        <v>926</v>
      </c>
      <c r="R105" s="4" t="str">
        <f t="shared" si="18"/>
        <v>Arbella Insurance, Safety Insurance</v>
      </c>
      <c r="S105" s="3" t="s">
        <v>64</v>
      </c>
      <c r="T105" s="3" t="str">
        <f t="shared" si="19"/>
        <v>201 to 500 employees</v>
      </c>
      <c r="U105" s="3" t="s">
        <v>520</v>
      </c>
      <c r="V105" s="3" t="str">
        <f t="shared" si="20"/>
        <v>Contract</v>
      </c>
      <c r="W105" s="3" t="s">
        <v>235</v>
      </c>
      <c r="X105" s="3" t="str">
        <f t="shared" si="21"/>
        <v>Computer Hardware &amp; Software</v>
      </c>
      <c r="Y105" s="3" t="s">
        <v>91</v>
      </c>
      <c r="Z105" s="3" t="str">
        <f t="shared" si="22"/>
        <v>Information Technology</v>
      </c>
      <c r="AA105" s="3" t="s">
        <v>80</v>
      </c>
      <c r="AB105" s="3" t="str">
        <f t="shared" si="23"/>
        <v>$25 to $50 million (USD)</v>
      </c>
    </row>
    <row r="106" spans="1:28" ht="48" x14ac:dyDescent="0.2">
      <c r="A106" s="3">
        <v>105</v>
      </c>
      <c r="B106" s="3">
        <v>3.2</v>
      </c>
      <c r="C106" s="3" t="str">
        <f t="shared" si="12"/>
        <v>3.2</v>
      </c>
      <c r="D106" s="3" t="s">
        <v>1286</v>
      </c>
      <c r="E106" s="3" t="s">
        <v>2929</v>
      </c>
      <c r="F106" s="3" t="s">
        <v>2930</v>
      </c>
      <c r="H106" s="3" t="str">
        <f t="shared" si="13"/>
        <v xml:space="preserve"> IA</v>
      </c>
      <c r="I106" s="3" t="str">
        <f t="shared" si="14"/>
        <v xml:space="preserve"> IA</v>
      </c>
      <c r="J106" s="3" t="s">
        <v>1286</v>
      </c>
      <c r="K106" s="3" t="s">
        <v>2929</v>
      </c>
      <c r="L106" s="3" t="s">
        <v>2930</v>
      </c>
      <c r="M106" s="3" t="str">
        <f t="shared" si="15"/>
        <v xml:space="preserve"> IA</v>
      </c>
      <c r="N106" s="3">
        <v>1948</v>
      </c>
      <c r="O106" s="3">
        <f t="shared" si="16"/>
        <v>1948</v>
      </c>
      <c r="P106" s="3">
        <f t="shared" si="17"/>
        <v>72</v>
      </c>
      <c r="Q106" s="4" t="s">
        <v>1287</v>
      </c>
      <c r="R106" s="4" t="str">
        <f t="shared" si="18"/>
        <v>Caterpillar, John Deere, CNH Industrial</v>
      </c>
      <c r="S106" s="3" t="s">
        <v>56</v>
      </c>
      <c r="T106" s="3" t="str">
        <f t="shared" si="19"/>
        <v>51 to 200 employees</v>
      </c>
      <c r="U106" s="3" t="s">
        <v>21</v>
      </c>
      <c r="V106" s="3" t="str">
        <f t="shared" si="20"/>
        <v>Company - Private</v>
      </c>
      <c r="W106" s="3" t="s">
        <v>230</v>
      </c>
      <c r="X106" s="3" t="str">
        <f t="shared" si="21"/>
        <v>IT Services</v>
      </c>
      <c r="Y106" s="3" t="s">
        <v>91</v>
      </c>
      <c r="Z106" s="3" t="str">
        <f t="shared" si="22"/>
        <v>Information Technology</v>
      </c>
      <c r="AA106" s="3" t="s">
        <v>179</v>
      </c>
      <c r="AB106" s="3" t="str">
        <f t="shared" si="23"/>
        <v>$10 to $25 million (USD)</v>
      </c>
    </row>
    <row r="107" spans="1:28" ht="32" x14ac:dyDescent="0.2">
      <c r="A107" s="3">
        <v>106</v>
      </c>
      <c r="B107" s="3">
        <v>4.2</v>
      </c>
      <c r="C107" s="3" t="str">
        <f t="shared" si="12"/>
        <v>4.2</v>
      </c>
      <c r="D107" s="3" t="s">
        <v>328</v>
      </c>
      <c r="E107" s="3" t="s">
        <v>2869</v>
      </c>
      <c r="F107" s="3" t="s">
        <v>2864</v>
      </c>
      <c r="H107" s="3" t="str">
        <f t="shared" si="13"/>
        <v xml:space="preserve"> MA</v>
      </c>
      <c r="I107" s="3" t="str">
        <f t="shared" si="14"/>
        <v xml:space="preserve"> MA</v>
      </c>
      <c r="J107" s="3" t="s">
        <v>123</v>
      </c>
      <c r="K107" s="3" t="s">
        <v>3060</v>
      </c>
      <c r="L107" s="3" t="s">
        <v>3061</v>
      </c>
      <c r="M107" s="3" t="str">
        <f t="shared" si="15"/>
        <v xml:space="preserve"> Japan</v>
      </c>
      <c r="N107" s="3">
        <v>1781</v>
      </c>
      <c r="O107" s="3">
        <f t="shared" si="16"/>
        <v>1781</v>
      </c>
      <c r="P107" s="3">
        <f t="shared" si="17"/>
        <v>239</v>
      </c>
      <c r="Q107" s="4" t="s">
        <v>125</v>
      </c>
      <c r="R107" s="4" t="str">
        <f t="shared" si="18"/>
        <v>Novartis, Baxter, Pfizer</v>
      </c>
      <c r="S107" s="3" t="s">
        <v>46</v>
      </c>
      <c r="T107" s="3" t="str">
        <f t="shared" si="19"/>
        <v>1001 to 5000 employees</v>
      </c>
      <c r="U107" s="3" t="s">
        <v>21</v>
      </c>
      <c r="V107" s="3" t="str">
        <f t="shared" si="20"/>
        <v>Company - Private</v>
      </c>
      <c r="W107" s="3" t="s">
        <v>230</v>
      </c>
      <c r="X107" s="3" t="str">
        <f t="shared" si="21"/>
        <v>IT Services</v>
      </c>
      <c r="Y107" s="3" t="s">
        <v>91</v>
      </c>
      <c r="Z107" s="3" t="str">
        <f t="shared" si="22"/>
        <v>Information Technology</v>
      </c>
      <c r="AA107" s="3" t="s">
        <v>41</v>
      </c>
      <c r="AB107" s="3" t="str">
        <f t="shared" si="23"/>
        <v>$100 to $500 million (USD)</v>
      </c>
    </row>
    <row r="108" spans="1:28" ht="16" x14ac:dyDescent="0.2">
      <c r="A108" s="3">
        <v>107</v>
      </c>
      <c r="B108" s="3">
        <v>3.9</v>
      </c>
      <c r="C108" s="3" t="str">
        <f t="shared" si="12"/>
        <v>3.9</v>
      </c>
      <c r="D108" s="3" t="s">
        <v>1290</v>
      </c>
      <c r="E108" s="3" t="s">
        <v>2931</v>
      </c>
      <c r="F108" s="3" t="s">
        <v>2864</v>
      </c>
      <c r="H108" s="3" t="str">
        <f t="shared" si="13"/>
        <v xml:space="preserve"> MA</v>
      </c>
      <c r="I108" s="3" t="str">
        <f t="shared" si="14"/>
        <v xml:space="preserve"> MA</v>
      </c>
      <c r="J108" s="3" t="s">
        <v>122</v>
      </c>
      <c r="K108" s="3" t="s">
        <v>2863</v>
      </c>
      <c r="L108" s="3" t="s">
        <v>2864</v>
      </c>
      <c r="M108" s="3" t="str">
        <f t="shared" si="15"/>
        <v xml:space="preserve"> MA</v>
      </c>
      <c r="N108" s="3">
        <v>1890</v>
      </c>
      <c r="O108" s="3">
        <f t="shared" si="16"/>
        <v>1890</v>
      </c>
      <c r="P108" s="3">
        <f t="shared" si="17"/>
        <v>130</v>
      </c>
      <c r="Q108" s="4">
        <v>-1</v>
      </c>
      <c r="R108" s="4" t="str">
        <f t="shared" si="18"/>
        <v>Not Available</v>
      </c>
      <c r="S108" s="3" t="s">
        <v>30</v>
      </c>
      <c r="T108" s="3" t="str">
        <f t="shared" si="19"/>
        <v>10000+ employees</v>
      </c>
      <c r="U108" s="3" t="s">
        <v>131</v>
      </c>
      <c r="V108" s="3" t="str">
        <f t="shared" si="20"/>
        <v>Subsidiary or Business Segment</v>
      </c>
      <c r="W108" s="3" t="s">
        <v>230</v>
      </c>
      <c r="X108" s="3" t="str">
        <f t="shared" si="21"/>
        <v>IT Services</v>
      </c>
      <c r="Y108" s="3" t="s">
        <v>91</v>
      </c>
      <c r="Z108" s="3" t="str">
        <f t="shared" si="22"/>
        <v>Information Technology</v>
      </c>
      <c r="AA108" s="3" t="s">
        <v>113</v>
      </c>
      <c r="AB108" s="3" t="str">
        <f t="shared" si="23"/>
        <v>$10+ billion (USD)</v>
      </c>
    </row>
    <row r="109" spans="1:28" ht="16" x14ac:dyDescent="0.2">
      <c r="A109" s="3">
        <v>108</v>
      </c>
      <c r="B109" s="3">
        <v>4.3</v>
      </c>
      <c r="C109" s="3" t="str">
        <f t="shared" si="12"/>
        <v>4.3</v>
      </c>
      <c r="D109" s="3" t="s">
        <v>935</v>
      </c>
      <c r="E109" s="3" t="s">
        <v>2932</v>
      </c>
      <c r="F109" s="3" t="s">
        <v>2846</v>
      </c>
      <c r="H109" s="3" t="str">
        <f t="shared" si="13"/>
        <v xml:space="preserve"> DE</v>
      </c>
      <c r="I109" s="3" t="str">
        <f t="shared" si="14"/>
        <v xml:space="preserve"> DE</v>
      </c>
      <c r="J109" s="3" t="s">
        <v>935</v>
      </c>
      <c r="K109" s="3" t="s">
        <v>2932</v>
      </c>
      <c r="L109" s="3" t="s">
        <v>2846</v>
      </c>
      <c r="M109" s="3" t="str">
        <f t="shared" si="15"/>
        <v xml:space="preserve"> DE</v>
      </c>
      <c r="N109" s="3">
        <v>1935</v>
      </c>
      <c r="O109" s="3">
        <f t="shared" si="16"/>
        <v>1935</v>
      </c>
      <c r="P109" s="3">
        <f t="shared" si="17"/>
        <v>85</v>
      </c>
      <c r="Q109" s="4">
        <v>-1</v>
      </c>
      <c r="R109" s="4" t="str">
        <f t="shared" si="18"/>
        <v>Not Available</v>
      </c>
      <c r="S109" s="3" t="s">
        <v>104</v>
      </c>
      <c r="T109" s="3" t="str">
        <f t="shared" si="19"/>
        <v>5001 to 10000 employees</v>
      </c>
      <c r="U109" s="3" t="s">
        <v>154</v>
      </c>
      <c r="V109" s="3" t="str">
        <f t="shared" si="20"/>
        <v>Nonprofit Organization</v>
      </c>
      <c r="W109" s="3" t="s">
        <v>543</v>
      </c>
      <c r="X109" s="3" t="str">
        <f t="shared" si="21"/>
        <v>Federal Agencies</v>
      </c>
      <c r="Y109" s="3" t="s">
        <v>47</v>
      </c>
      <c r="Z109" s="3" t="str">
        <f t="shared" si="22"/>
        <v>Government</v>
      </c>
      <c r="AA109" s="3" t="s">
        <v>67</v>
      </c>
      <c r="AB109" s="3" t="str">
        <f t="shared" si="23"/>
        <v>$1 to $2 billion (USD)</v>
      </c>
    </row>
    <row r="110" spans="1:28" ht="16" x14ac:dyDescent="0.2">
      <c r="A110" s="3">
        <v>109</v>
      </c>
      <c r="B110" s="3">
        <v>3.7</v>
      </c>
      <c r="C110" s="3" t="str">
        <f t="shared" si="12"/>
        <v>3.7</v>
      </c>
      <c r="D110" s="3" t="s">
        <v>122</v>
      </c>
      <c r="E110" s="3" t="s">
        <v>2863</v>
      </c>
      <c r="F110" s="3" t="s">
        <v>2864</v>
      </c>
      <c r="H110" s="3" t="str">
        <f t="shared" si="13"/>
        <v xml:space="preserve"> MA</v>
      </c>
      <c r="I110" s="3" t="str">
        <f t="shared" si="14"/>
        <v xml:space="preserve"> MA</v>
      </c>
      <c r="J110" s="3" t="s">
        <v>122</v>
      </c>
      <c r="K110" s="3" t="s">
        <v>2863</v>
      </c>
      <c r="L110" s="3" t="s">
        <v>2864</v>
      </c>
      <c r="M110" s="3" t="str">
        <f t="shared" si="15"/>
        <v xml:space="preserve"> MA</v>
      </c>
      <c r="N110" s="3">
        <v>2014</v>
      </c>
      <c r="O110" s="3">
        <f t="shared" si="16"/>
        <v>2014</v>
      </c>
      <c r="P110" s="3">
        <f t="shared" si="17"/>
        <v>6</v>
      </c>
      <c r="Q110" s="4">
        <v>-1</v>
      </c>
      <c r="R110" s="4" t="str">
        <f t="shared" si="18"/>
        <v>Not Available</v>
      </c>
      <c r="S110" s="3" t="s">
        <v>20</v>
      </c>
      <c r="T110" s="3" t="str">
        <f t="shared" si="19"/>
        <v>501 to 1000 employees</v>
      </c>
      <c r="U110" s="3" t="s">
        <v>21</v>
      </c>
      <c r="V110" s="3" t="str">
        <f t="shared" si="20"/>
        <v>Company - Private</v>
      </c>
      <c r="W110" s="3" t="s">
        <v>230</v>
      </c>
      <c r="X110" s="3" t="str">
        <f t="shared" si="21"/>
        <v>IT Services</v>
      </c>
      <c r="Y110" s="3" t="s">
        <v>91</v>
      </c>
      <c r="Z110" s="3" t="str">
        <f t="shared" si="22"/>
        <v>Information Technology</v>
      </c>
      <c r="AA110" s="3" t="s">
        <v>41</v>
      </c>
      <c r="AB110" s="3" t="str">
        <f t="shared" si="23"/>
        <v>$100 to $500 million (USD)</v>
      </c>
    </row>
    <row r="111" spans="1:28" ht="16" x14ac:dyDescent="0.2">
      <c r="A111" s="3">
        <v>110</v>
      </c>
      <c r="B111" s="3">
        <v>3.6</v>
      </c>
      <c r="C111" s="3" t="str">
        <f t="shared" si="12"/>
        <v>3.6</v>
      </c>
      <c r="D111" s="3" t="s">
        <v>55</v>
      </c>
      <c r="E111" s="3" t="s">
        <v>2833</v>
      </c>
      <c r="F111" s="3" t="s">
        <v>2828</v>
      </c>
      <c r="H111" s="3" t="str">
        <f t="shared" si="13"/>
        <v xml:space="preserve"> NY</v>
      </c>
      <c r="I111" s="3" t="str">
        <f t="shared" si="14"/>
        <v xml:space="preserve"> NY</v>
      </c>
      <c r="J111" s="3" t="s">
        <v>943</v>
      </c>
      <c r="K111" s="3" t="s">
        <v>2924</v>
      </c>
      <c r="L111" s="3" t="s">
        <v>3074</v>
      </c>
      <c r="M111" s="3" t="str">
        <f t="shared" si="15"/>
        <v xml:space="preserve"> Bermuda</v>
      </c>
      <c r="N111" s="3">
        <v>1948</v>
      </c>
      <c r="O111" s="3">
        <f t="shared" si="16"/>
        <v>1948</v>
      </c>
      <c r="P111" s="3">
        <f t="shared" si="17"/>
        <v>72</v>
      </c>
      <c r="Q111" s="4">
        <v>-1</v>
      </c>
      <c r="R111" s="4" t="str">
        <f t="shared" si="18"/>
        <v>Not Available</v>
      </c>
      <c r="S111" s="3" t="s">
        <v>46</v>
      </c>
      <c r="T111" s="3" t="str">
        <f t="shared" si="19"/>
        <v>1001 to 5000 employees</v>
      </c>
      <c r="U111" s="3" t="s">
        <v>21</v>
      </c>
      <c r="V111" s="3" t="str">
        <f t="shared" si="20"/>
        <v>Company - Private</v>
      </c>
      <c r="W111" s="3" t="s">
        <v>155</v>
      </c>
      <c r="X111" s="3" t="str">
        <f t="shared" si="21"/>
        <v>Insurance Carriers</v>
      </c>
      <c r="Y111" s="3" t="s">
        <v>156</v>
      </c>
      <c r="Z111" s="3" t="str">
        <f t="shared" si="22"/>
        <v>Insurance</v>
      </c>
      <c r="AA111" s="3" t="s">
        <v>34</v>
      </c>
      <c r="AB111" s="3" t="str">
        <f t="shared" si="23"/>
        <v>$2 to $5 billion (USD)</v>
      </c>
    </row>
    <row r="112" spans="1:28" ht="16" x14ac:dyDescent="0.2">
      <c r="A112" s="3">
        <v>111</v>
      </c>
      <c r="B112" s="3">
        <v>3.7</v>
      </c>
      <c r="C112" s="3" t="str">
        <f t="shared" si="12"/>
        <v>3.7</v>
      </c>
      <c r="D112" s="3" t="s">
        <v>1295</v>
      </c>
      <c r="E112" s="3" t="s">
        <v>2933</v>
      </c>
      <c r="F112" s="3" t="s">
        <v>2934</v>
      </c>
      <c r="H112" s="3" t="str">
        <f t="shared" si="13"/>
        <v xml:space="preserve"> WA</v>
      </c>
      <c r="I112" s="3" t="str">
        <f t="shared" si="14"/>
        <v xml:space="preserve"> WA</v>
      </c>
      <c r="J112" s="3" t="s">
        <v>1295</v>
      </c>
      <c r="K112" s="3" t="s">
        <v>2933</v>
      </c>
      <c r="L112" s="3" t="s">
        <v>2934</v>
      </c>
      <c r="M112" s="3" t="str">
        <f t="shared" si="15"/>
        <v xml:space="preserve"> WA</v>
      </c>
      <c r="N112" s="3">
        <v>1996</v>
      </c>
      <c r="O112" s="3">
        <f t="shared" si="16"/>
        <v>1996</v>
      </c>
      <c r="P112" s="3">
        <f t="shared" si="17"/>
        <v>24</v>
      </c>
      <c r="Q112" s="4">
        <v>-1</v>
      </c>
      <c r="R112" s="4" t="str">
        <f t="shared" si="18"/>
        <v>Not Available</v>
      </c>
      <c r="S112" s="3" t="s">
        <v>263</v>
      </c>
      <c r="T112" s="3" t="str">
        <f t="shared" si="19"/>
        <v>1 to 50 employees</v>
      </c>
      <c r="U112" s="3" t="s">
        <v>21</v>
      </c>
      <c r="V112" s="3" t="str">
        <f t="shared" si="20"/>
        <v>Company - Private</v>
      </c>
      <c r="W112" s="3" t="s">
        <v>230</v>
      </c>
      <c r="X112" s="3" t="str">
        <f t="shared" si="21"/>
        <v>IT Services</v>
      </c>
      <c r="Y112" s="3" t="s">
        <v>91</v>
      </c>
      <c r="Z112" s="3" t="str">
        <f t="shared" si="22"/>
        <v>Information Technology</v>
      </c>
      <c r="AA112" s="3" t="s">
        <v>58</v>
      </c>
      <c r="AB112" s="3" t="str">
        <f t="shared" si="23"/>
        <v>Unknown / Non-Applicable</v>
      </c>
    </row>
    <row r="113" spans="1:28" ht="48" x14ac:dyDescent="0.2">
      <c r="A113" s="3">
        <v>112</v>
      </c>
      <c r="B113" s="3">
        <v>2.8</v>
      </c>
      <c r="C113" s="3" t="str">
        <f t="shared" si="12"/>
        <v>2.8</v>
      </c>
      <c r="D113" s="3" t="s">
        <v>1299</v>
      </c>
      <c r="E113" s="3" t="s">
        <v>2935</v>
      </c>
      <c r="F113" s="3" t="s">
        <v>2826</v>
      </c>
      <c r="H113" s="3" t="str">
        <f t="shared" si="13"/>
        <v xml:space="preserve"> CA</v>
      </c>
      <c r="I113" s="3" t="str">
        <f t="shared" si="14"/>
        <v xml:space="preserve"> CA</v>
      </c>
      <c r="J113" s="3" t="s">
        <v>1300</v>
      </c>
      <c r="K113" s="3" t="s">
        <v>3075</v>
      </c>
      <c r="L113" s="3" t="s">
        <v>3076</v>
      </c>
      <c r="M113" s="3" t="str">
        <f t="shared" si="15"/>
        <v xml:space="preserve"> India</v>
      </c>
      <c r="N113" s="3">
        <v>1997</v>
      </c>
      <c r="O113" s="3">
        <f t="shared" si="16"/>
        <v>1997</v>
      </c>
      <c r="P113" s="3">
        <f t="shared" si="17"/>
        <v>23</v>
      </c>
      <c r="Q113" s="4" t="s">
        <v>1301</v>
      </c>
      <c r="R113" s="4" t="str">
        <f t="shared" si="18"/>
        <v>Infosys, Accenture, Capgemini</v>
      </c>
      <c r="S113" s="3" t="s">
        <v>56</v>
      </c>
      <c r="T113" s="3" t="str">
        <f t="shared" si="19"/>
        <v>51 to 200 employees</v>
      </c>
      <c r="U113" s="3" t="s">
        <v>65</v>
      </c>
      <c r="V113" s="3" t="str">
        <f t="shared" si="20"/>
        <v>Company - Public</v>
      </c>
      <c r="W113" s="3" t="s">
        <v>124</v>
      </c>
      <c r="X113" s="3" t="str">
        <f t="shared" si="21"/>
        <v>Biotech &amp; Pharmaceuticals</v>
      </c>
      <c r="Y113" s="3" t="s">
        <v>124</v>
      </c>
      <c r="Z113" s="3" t="str">
        <f t="shared" si="22"/>
        <v>Biotech &amp; Pharmaceuticals</v>
      </c>
      <c r="AA113" s="3" t="s">
        <v>58</v>
      </c>
      <c r="AB113" s="3" t="str">
        <f t="shared" si="23"/>
        <v>Unknown / Non-Applicable</v>
      </c>
    </row>
    <row r="114" spans="1:28" ht="16" x14ac:dyDescent="0.2">
      <c r="A114" s="3">
        <v>113</v>
      </c>
      <c r="B114" s="3">
        <v>4.2</v>
      </c>
      <c r="C114" s="3" t="str">
        <f t="shared" si="12"/>
        <v>4.2</v>
      </c>
      <c r="D114" s="3" t="s">
        <v>1306</v>
      </c>
      <c r="E114" s="3" t="s">
        <v>2936</v>
      </c>
      <c r="F114" s="3" t="s">
        <v>2861</v>
      </c>
      <c r="H114" s="3" t="str">
        <f t="shared" si="13"/>
        <v xml:space="preserve"> NJ</v>
      </c>
      <c r="I114" s="3" t="str">
        <f t="shared" si="14"/>
        <v xml:space="preserve"> NJ</v>
      </c>
      <c r="J114" s="3" t="s">
        <v>1307</v>
      </c>
      <c r="K114" s="3" t="s">
        <v>3077</v>
      </c>
      <c r="L114" s="3" t="s">
        <v>2861</v>
      </c>
      <c r="M114" s="3" t="str">
        <f t="shared" si="15"/>
        <v xml:space="preserve"> NJ</v>
      </c>
      <c r="N114" s="3">
        <v>1902</v>
      </c>
      <c r="O114" s="3">
        <f t="shared" si="16"/>
        <v>1902</v>
      </c>
      <c r="P114" s="3">
        <f t="shared" si="17"/>
        <v>118</v>
      </c>
      <c r="Q114" s="4">
        <v>-1</v>
      </c>
      <c r="R114" s="4" t="str">
        <f t="shared" si="18"/>
        <v>Not Available</v>
      </c>
      <c r="S114" s="3" t="s">
        <v>56</v>
      </c>
      <c r="T114" s="3" t="str">
        <f t="shared" si="19"/>
        <v>51 to 200 employees</v>
      </c>
      <c r="U114" s="3" t="s">
        <v>21</v>
      </c>
      <c r="V114" s="3" t="str">
        <f t="shared" si="20"/>
        <v>Company - Private</v>
      </c>
      <c r="W114" s="3" t="s">
        <v>105</v>
      </c>
      <c r="X114" s="3" t="str">
        <f t="shared" si="21"/>
        <v>Research &amp; Development</v>
      </c>
      <c r="Y114" s="3" t="s">
        <v>40</v>
      </c>
      <c r="Z114" s="3" t="str">
        <f t="shared" si="22"/>
        <v>Business Services</v>
      </c>
      <c r="AA114" s="3" t="s">
        <v>58</v>
      </c>
      <c r="AB114" s="3" t="str">
        <f t="shared" si="23"/>
        <v>Unknown / Non-Applicable</v>
      </c>
    </row>
    <row r="115" spans="1:28" ht="16" x14ac:dyDescent="0.2">
      <c r="A115" s="3">
        <v>114</v>
      </c>
      <c r="B115" s="3">
        <v>5</v>
      </c>
      <c r="C115" s="3" t="str">
        <f t="shared" si="12"/>
        <v>5</v>
      </c>
      <c r="D115" s="3" t="s">
        <v>1211</v>
      </c>
      <c r="E115" s="3" t="s">
        <v>2902</v>
      </c>
      <c r="F115" s="3" t="s">
        <v>2903</v>
      </c>
      <c r="H115" s="3" t="str">
        <f t="shared" si="13"/>
        <v xml:space="preserve"> MI</v>
      </c>
      <c r="I115" s="3" t="str">
        <f t="shared" si="14"/>
        <v xml:space="preserve"> MI</v>
      </c>
      <c r="J115" s="3" t="s">
        <v>1211</v>
      </c>
      <c r="K115" s="3" t="s">
        <v>2902</v>
      </c>
      <c r="L115" s="3" t="s">
        <v>2903</v>
      </c>
      <c r="M115" s="3" t="str">
        <f t="shared" si="15"/>
        <v xml:space="preserve"> MI</v>
      </c>
      <c r="N115" s="3">
        <v>1999</v>
      </c>
      <c r="O115" s="3">
        <f t="shared" si="16"/>
        <v>1999</v>
      </c>
      <c r="P115" s="3">
        <f t="shared" si="17"/>
        <v>21</v>
      </c>
      <c r="Q115" s="4">
        <v>-1</v>
      </c>
      <c r="R115" s="4" t="str">
        <f t="shared" si="18"/>
        <v>Not Available</v>
      </c>
      <c r="S115" s="3" t="s">
        <v>20</v>
      </c>
      <c r="T115" s="3" t="str">
        <f t="shared" si="19"/>
        <v>501 to 1000 employees</v>
      </c>
      <c r="U115" s="3" t="s">
        <v>21</v>
      </c>
      <c r="V115" s="3" t="str">
        <f t="shared" si="20"/>
        <v>Company - Private</v>
      </c>
      <c r="W115" s="3" t="s">
        <v>39</v>
      </c>
      <c r="X115" s="3" t="str">
        <f t="shared" si="21"/>
        <v>Security Services</v>
      </c>
      <c r="Y115" s="3" t="s">
        <v>40</v>
      </c>
      <c r="Z115" s="3" t="str">
        <f t="shared" si="22"/>
        <v>Business Services</v>
      </c>
      <c r="AA115" s="3" t="s">
        <v>58</v>
      </c>
      <c r="AB115" s="3" t="str">
        <f t="shared" si="23"/>
        <v>Unknown / Non-Applicable</v>
      </c>
    </row>
    <row r="116" spans="1:28" ht="16" x14ac:dyDescent="0.2">
      <c r="A116" s="3">
        <v>115</v>
      </c>
      <c r="B116" s="3">
        <v>4</v>
      </c>
      <c r="C116" s="3" t="str">
        <f t="shared" si="12"/>
        <v>4</v>
      </c>
      <c r="D116" s="3" t="s">
        <v>947</v>
      </c>
      <c r="E116" s="3" t="s">
        <v>2937</v>
      </c>
      <c r="F116" s="3" t="s">
        <v>2905</v>
      </c>
      <c r="H116" s="3" t="str">
        <f t="shared" si="13"/>
        <v xml:space="preserve"> MO</v>
      </c>
      <c r="I116" s="3" t="str">
        <f t="shared" si="14"/>
        <v xml:space="preserve"> MO</v>
      </c>
      <c r="J116" s="3" t="s">
        <v>947</v>
      </c>
      <c r="K116" s="3" t="s">
        <v>2937</v>
      </c>
      <c r="L116" s="3" t="s">
        <v>2905</v>
      </c>
      <c r="M116" s="3" t="str">
        <f t="shared" si="15"/>
        <v xml:space="preserve"> MO</v>
      </c>
      <c r="N116" s="3">
        <v>1961</v>
      </c>
      <c r="O116" s="3">
        <f t="shared" si="16"/>
        <v>1961</v>
      </c>
      <c r="P116" s="3">
        <f t="shared" si="17"/>
        <v>59</v>
      </c>
      <c r="Q116" s="4">
        <v>-1</v>
      </c>
      <c r="R116" s="4" t="str">
        <f t="shared" si="18"/>
        <v>Not Available</v>
      </c>
      <c r="S116" s="3" t="s">
        <v>263</v>
      </c>
      <c r="T116" s="3" t="str">
        <f t="shared" si="19"/>
        <v>1 to 50 employees</v>
      </c>
      <c r="U116" s="3" t="s">
        <v>289</v>
      </c>
      <c r="V116" s="3" t="str">
        <f t="shared" si="20"/>
        <v>Unknown</v>
      </c>
      <c r="W116" s="3">
        <v>-1</v>
      </c>
      <c r="X116" s="3" t="str">
        <f t="shared" si="21"/>
        <v>Not Available</v>
      </c>
      <c r="Y116" s="3">
        <v>-1</v>
      </c>
      <c r="Z116" s="3" t="str">
        <f t="shared" si="22"/>
        <v>Not Available</v>
      </c>
      <c r="AA116" s="3" t="s">
        <v>58</v>
      </c>
      <c r="AB116" s="3" t="str">
        <f t="shared" si="23"/>
        <v>Unknown / Non-Applicable</v>
      </c>
    </row>
    <row r="117" spans="1:28" ht="16" x14ac:dyDescent="0.2">
      <c r="A117" s="3">
        <v>116</v>
      </c>
      <c r="B117" s="3">
        <v>4.5999999999999996</v>
      </c>
      <c r="C117" s="3" t="str">
        <f t="shared" si="12"/>
        <v>4.6</v>
      </c>
      <c r="D117" s="3" t="s">
        <v>443</v>
      </c>
      <c r="E117" s="3" t="s">
        <v>2838</v>
      </c>
      <c r="F117" s="3" t="s">
        <v>2839</v>
      </c>
      <c r="H117" s="3" t="str">
        <f t="shared" si="13"/>
        <v xml:space="preserve"> PA</v>
      </c>
      <c r="I117" s="3" t="str">
        <f t="shared" si="14"/>
        <v xml:space="preserve"> PA</v>
      </c>
      <c r="J117" s="3" t="s">
        <v>953</v>
      </c>
      <c r="K117" s="3" t="s">
        <v>2900</v>
      </c>
      <c r="L117" s="3" t="s">
        <v>2831</v>
      </c>
      <c r="M117" s="3" t="str">
        <f t="shared" si="15"/>
        <v xml:space="preserve"> TX</v>
      </c>
      <c r="N117" s="3">
        <v>-1</v>
      </c>
      <c r="O117" s="3" t="str">
        <f t="shared" si="16"/>
        <v>Not Available</v>
      </c>
      <c r="P117" s="3" t="str">
        <f t="shared" si="17"/>
        <v>Not Available</v>
      </c>
      <c r="Q117" s="4">
        <v>-1</v>
      </c>
      <c r="R117" s="4" t="str">
        <f t="shared" si="18"/>
        <v>Not Available</v>
      </c>
      <c r="S117" s="3" t="s">
        <v>56</v>
      </c>
      <c r="T117" s="3" t="str">
        <f t="shared" si="19"/>
        <v>51 to 200 employees</v>
      </c>
      <c r="U117" s="3" t="s">
        <v>21</v>
      </c>
      <c r="V117" s="3" t="str">
        <f t="shared" si="20"/>
        <v>Company - Private</v>
      </c>
      <c r="W117" s="3" t="s">
        <v>230</v>
      </c>
      <c r="X117" s="3" t="str">
        <f t="shared" si="21"/>
        <v>IT Services</v>
      </c>
      <c r="Y117" s="3" t="s">
        <v>91</v>
      </c>
      <c r="Z117" s="3" t="str">
        <f t="shared" si="22"/>
        <v>Information Technology</v>
      </c>
      <c r="AA117" s="3" t="s">
        <v>411</v>
      </c>
      <c r="AB117" s="3" t="str">
        <f t="shared" si="23"/>
        <v>$5 to $10 million (USD)</v>
      </c>
    </row>
    <row r="118" spans="1:28" ht="16" x14ac:dyDescent="0.2">
      <c r="A118" s="3">
        <v>117</v>
      </c>
      <c r="B118" s="3">
        <v>3.5</v>
      </c>
      <c r="C118" s="3" t="str">
        <f t="shared" si="12"/>
        <v>3.5</v>
      </c>
      <c r="D118" s="3" t="s">
        <v>443</v>
      </c>
      <c r="E118" s="3" t="s">
        <v>2838</v>
      </c>
      <c r="F118" s="3" t="s">
        <v>2839</v>
      </c>
      <c r="H118" s="3" t="str">
        <f t="shared" si="13"/>
        <v xml:space="preserve"> PA</v>
      </c>
      <c r="I118" s="3" t="str">
        <f t="shared" si="14"/>
        <v xml:space="preserve"> PA</v>
      </c>
      <c r="J118" s="3" t="s">
        <v>443</v>
      </c>
      <c r="K118" s="3" t="s">
        <v>2838</v>
      </c>
      <c r="L118" s="3" t="s">
        <v>2839</v>
      </c>
      <c r="M118" s="3" t="str">
        <f t="shared" si="15"/>
        <v xml:space="preserve"> PA</v>
      </c>
      <c r="N118" s="3">
        <v>1984</v>
      </c>
      <c r="O118" s="3">
        <f t="shared" si="16"/>
        <v>1984</v>
      </c>
      <c r="P118" s="3">
        <f t="shared" si="17"/>
        <v>36</v>
      </c>
      <c r="Q118" s="4">
        <v>-1</v>
      </c>
      <c r="R118" s="4" t="str">
        <f t="shared" si="18"/>
        <v>Not Available</v>
      </c>
      <c r="S118" s="3" t="s">
        <v>46</v>
      </c>
      <c r="T118" s="3" t="str">
        <f t="shared" si="19"/>
        <v>1001 to 5000 employees</v>
      </c>
      <c r="U118" s="3" t="s">
        <v>131</v>
      </c>
      <c r="V118" s="3" t="str">
        <f t="shared" si="20"/>
        <v>Subsidiary or Business Segment</v>
      </c>
      <c r="W118" s="3" t="s">
        <v>580</v>
      </c>
      <c r="X118" s="3" t="str">
        <f t="shared" si="21"/>
        <v>Education Training Services</v>
      </c>
      <c r="Y118" s="3" t="s">
        <v>581</v>
      </c>
      <c r="Z118" s="3" t="str">
        <f t="shared" si="22"/>
        <v>Education</v>
      </c>
      <c r="AA118" s="3" t="s">
        <v>58</v>
      </c>
      <c r="AB118" s="3" t="str">
        <f t="shared" si="23"/>
        <v>Unknown / Non-Applicable</v>
      </c>
    </row>
    <row r="119" spans="1:28" ht="16" x14ac:dyDescent="0.2">
      <c r="A119" s="3">
        <v>118</v>
      </c>
      <c r="B119" s="3">
        <v>-1</v>
      </c>
      <c r="C119" s="3" t="str">
        <f t="shared" si="12"/>
        <v>NOT AVAILABLE</v>
      </c>
      <c r="D119" s="3" t="s">
        <v>55</v>
      </c>
      <c r="E119" s="3" t="s">
        <v>2833</v>
      </c>
      <c r="F119" s="3" t="s">
        <v>2828</v>
      </c>
      <c r="H119" s="3" t="str">
        <f t="shared" si="13"/>
        <v xml:space="preserve"> NY</v>
      </c>
      <c r="I119" s="3" t="str">
        <f t="shared" si="14"/>
        <v xml:space="preserve"> NY</v>
      </c>
      <c r="J119" s="3" t="s">
        <v>55</v>
      </c>
      <c r="K119" s="3" t="s">
        <v>2833</v>
      </c>
      <c r="L119" s="3" t="s">
        <v>2828</v>
      </c>
      <c r="M119" s="3" t="str">
        <f t="shared" si="15"/>
        <v xml:space="preserve"> NY</v>
      </c>
      <c r="N119" s="3">
        <v>1744</v>
      </c>
      <c r="O119" s="3">
        <f t="shared" si="16"/>
        <v>1744</v>
      </c>
      <c r="P119" s="3">
        <f t="shared" si="17"/>
        <v>276</v>
      </c>
      <c r="Q119" s="4">
        <v>-1</v>
      </c>
      <c r="R119" s="4" t="str">
        <f t="shared" si="18"/>
        <v>Not Available</v>
      </c>
      <c r="S119" s="3" t="s">
        <v>46</v>
      </c>
      <c r="T119" s="3" t="str">
        <f t="shared" si="19"/>
        <v>1001 to 5000 employees</v>
      </c>
      <c r="U119" s="3" t="s">
        <v>21</v>
      </c>
      <c r="V119" s="3" t="str">
        <f t="shared" si="20"/>
        <v>Company - Private</v>
      </c>
      <c r="W119" s="3" t="s">
        <v>79</v>
      </c>
      <c r="X119" s="3" t="str">
        <f t="shared" si="21"/>
        <v>Consulting</v>
      </c>
      <c r="Y119" s="3" t="s">
        <v>40</v>
      </c>
      <c r="Z119" s="3" t="str">
        <f t="shared" si="22"/>
        <v>Business Services</v>
      </c>
      <c r="AA119" s="3" t="s">
        <v>58</v>
      </c>
      <c r="AB119" s="3" t="str">
        <f t="shared" si="23"/>
        <v>Unknown / Non-Applicable</v>
      </c>
    </row>
    <row r="120" spans="1:28" ht="16" x14ac:dyDescent="0.2">
      <c r="A120" s="3">
        <v>119</v>
      </c>
      <c r="B120" s="3">
        <v>3.2</v>
      </c>
      <c r="C120" s="3" t="str">
        <f t="shared" si="12"/>
        <v>3.2</v>
      </c>
      <c r="D120" s="3" t="s">
        <v>197</v>
      </c>
      <c r="E120" s="3" t="s">
        <v>2938</v>
      </c>
      <c r="F120" s="3" t="s">
        <v>2894</v>
      </c>
      <c r="H120" s="3" t="str">
        <f t="shared" si="13"/>
        <v xml:space="preserve"> OR</v>
      </c>
      <c r="I120" s="3" t="str">
        <f t="shared" si="14"/>
        <v xml:space="preserve"> OR</v>
      </c>
      <c r="J120" s="3" t="s">
        <v>77</v>
      </c>
      <c r="K120" s="3" t="s">
        <v>2877</v>
      </c>
      <c r="L120" s="3" t="s">
        <v>2826</v>
      </c>
      <c r="M120" s="3" t="str">
        <f t="shared" si="15"/>
        <v xml:space="preserve"> CA</v>
      </c>
      <c r="N120" s="3">
        <v>1952</v>
      </c>
      <c r="O120" s="3">
        <f t="shared" si="16"/>
        <v>1952</v>
      </c>
      <c r="P120" s="3">
        <f t="shared" si="17"/>
        <v>68</v>
      </c>
      <c r="Q120" s="4">
        <v>-1</v>
      </c>
      <c r="R120" s="4" t="str">
        <f t="shared" si="18"/>
        <v>Not Available</v>
      </c>
      <c r="S120" s="3" t="s">
        <v>46</v>
      </c>
      <c r="T120" s="3" t="str">
        <f t="shared" si="19"/>
        <v>1001 to 5000 employees</v>
      </c>
      <c r="U120" s="3" t="s">
        <v>21</v>
      </c>
      <c r="V120" s="3" t="str">
        <f t="shared" si="20"/>
        <v>Company - Private</v>
      </c>
      <c r="W120" s="3" t="s">
        <v>230</v>
      </c>
      <c r="X120" s="3" t="str">
        <f t="shared" si="21"/>
        <v>IT Services</v>
      </c>
      <c r="Y120" s="3" t="s">
        <v>91</v>
      </c>
      <c r="Z120" s="3" t="str">
        <f t="shared" si="22"/>
        <v>Information Technology</v>
      </c>
      <c r="AA120" s="3" t="s">
        <v>41</v>
      </c>
      <c r="AB120" s="3" t="str">
        <f t="shared" si="23"/>
        <v>$100 to $500 million (USD)</v>
      </c>
    </row>
    <row r="121" spans="1:28" ht="16" x14ac:dyDescent="0.2">
      <c r="A121" s="3">
        <v>120</v>
      </c>
      <c r="B121" s="3">
        <v>3.3</v>
      </c>
      <c r="C121" s="3" t="str">
        <f t="shared" si="12"/>
        <v>3.3</v>
      </c>
      <c r="D121" s="3" t="s">
        <v>210</v>
      </c>
      <c r="E121" s="3" t="s">
        <v>2939</v>
      </c>
      <c r="F121" s="3" t="s">
        <v>2903</v>
      </c>
      <c r="H121" s="3" t="str">
        <f t="shared" si="13"/>
        <v xml:space="preserve"> MI</v>
      </c>
      <c r="I121" s="3" t="str">
        <f t="shared" si="14"/>
        <v xml:space="preserve"> MI</v>
      </c>
      <c r="J121" s="3" t="s">
        <v>210</v>
      </c>
      <c r="K121" s="3" t="s">
        <v>2939</v>
      </c>
      <c r="L121" s="3" t="s">
        <v>2903</v>
      </c>
      <c r="M121" s="3" t="str">
        <f t="shared" si="15"/>
        <v xml:space="preserve"> MI</v>
      </c>
      <c r="N121" s="3">
        <v>1997</v>
      </c>
      <c r="O121" s="3">
        <f t="shared" si="16"/>
        <v>1997</v>
      </c>
      <c r="P121" s="3">
        <f t="shared" si="17"/>
        <v>23</v>
      </c>
      <c r="Q121" s="4">
        <v>-1</v>
      </c>
      <c r="R121" s="4" t="str">
        <f t="shared" si="18"/>
        <v>Not Available</v>
      </c>
      <c r="S121" s="3" t="s">
        <v>30</v>
      </c>
      <c r="T121" s="3" t="str">
        <f t="shared" si="19"/>
        <v>10000+ employees</v>
      </c>
      <c r="U121" s="3" t="s">
        <v>65</v>
      </c>
      <c r="V121" s="3" t="str">
        <f t="shared" si="20"/>
        <v>Company - Public</v>
      </c>
      <c r="W121" s="3" t="s">
        <v>597</v>
      </c>
      <c r="X121" s="3" t="str">
        <f t="shared" si="21"/>
        <v>Transportation Equipment Manufacturing</v>
      </c>
      <c r="Y121" s="3" t="s">
        <v>185</v>
      </c>
      <c r="Z121" s="3" t="str">
        <f t="shared" si="22"/>
        <v>Manufacturing</v>
      </c>
      <c r="AA121" s="3" t="s">
        <v>203</v>
      </c>
      <c r="AB121" s="3" t="str">
        <f t="shared" si="23"/>
        <v>$5 to $10 billion (USD)</v>
      </c>
    </row>
    <row r="122" spans="1:28" ht="16" x14ac:dyDescent="0.2">
      <c r="A122" s="3">
        <v>121</v>
      </c>
      <c r="B122" s="3">
        <v>3.9</v>
      </c>
      <c r="C122" s="3" t="str">
        <f t="shared" si="12"/>
        <v>3.9</v>
      </c>
      <c r="D122" s="3" t="s">
        <v>287</v>
      </c>
      <c r="E122" s="3" t="s">
        <v>2910</v>
      </c>
      <c r="F122" s="3" t="s">
        <v>2911</v>
      </c>
      <c r="H122" s="3" t="str">
        <f t="shared" si="13"/>
        <v xml:space="preserve"> DC</v>
      </c>
      <c r="I122" s="3" t="str">
        <f t="shared" si="14"/>
        <v xml:space="preserve"> DC</v>
      </c>
      <c r="J122" s="3" t="s">
        <v>287</v>
      </c>
      <c r="K122" s="3" t="s">
        <v>2910</v>
      </c>
      <c r="L122" s="3" t="s">
        <v>2911</v>
      </c>
      <c r="M122" s="3" t="str">
        <f t="shared" si="15"/>
        <v xml:space="preserve"> DC</v>
      </c>
      <c r="N122" s="3">
        <v>2003</v>
      </c>
      <c r="O122" s="3">
        <f t="shared" si="16"/>
        <v>2003</v>
      </c>
      <c r="P122" s="3">
        <f t="shared" si="17"/>
        <v>17</v>
      </c>
      <c r="Q122" s="4">
        <v>-1</v>
      </c>
      <c r="R122" s="4" t="str">
        <f t="shared" si="18"/>
        <v>Not Available</v>
      </c>
      <c r="S122" s="3" t="s">
        <v>64</v>
      </c>
      <c r="T122" s="3" t="str">
        <f t="shared" si="19"/>
        <v>201 to 500 employees</v>
      </c>
      <c r="U122" s="3" t="s">
        <v>21</v>
      </c>
      <c r="V122" s="3" t="str">
        <f t="shared" si="20"/>
        <v>Company - Private</v>
      </c>
      <c r="W122" s="3" t="s">
        <v>235</v>
      </c>
      <c r="X122" s="3" t="str">
        <f t="shared" si="21"/>
        <v>Computer Hardware &amp; Software</v>
      </c>
      <c r="Y122" s="3" t="s">
        <v>91</v>
      </c>
      <c r="Z122" s="3" t="str">
        <f t="shared" si="22"/>
        <v>Information Technology</v>
      </c>
      <c r="AA122" s="3" t="s">
        <v>58</v>
      </c>
      <c r="AB122" s="3" t="str">
        <f t="shared" si="23"/>
        <v>Unknown / Non-Applicable</v>
      </c>
    </row>
    <row r="123" spans="1:28" ht="16" x14ac:dyDescent="0.2">
      <c r="A123" s="3">
        <v>122</v>
      </c>
      <c r="B123" s="3">
        <v>3.7</v>
      </c>
      <c r="C123" s="3" t="str">
        <f t="shared" si="12"/>
        <v>3.7</v>
      </c>
      <c r="D123" s="3" t="s">
        <v>964</v>
      </c>
      <c r="E123" s="3" t="s">
        <v>2940</v>
      </c>
      <c r="F123" s="3" t="s">
        <v>2826</v>
      </c>
      <c r="H123" s="3" t="str">
        <f t="shared" si="13"/>
        <v xml:space="preserve"> CA</v>
      </c>
      <c r="I123" s="3" t="str">
        <f t="shared" si="14"/>
        <v xml:space="preserve"> CA</v>
      </c>
      <c r="J123" s="3" t="s">
        <v>964</v>
      </c>
      <c r="K123" s="3" t="s">
        <v>2940</v>
      </c>
      <c r="L123" s="3" t="s">
        <v>2826</v>
      </c>
      <c r="M123" s="3" t="str">
        <f t="shared" si="15"/>
        <v xml:space="preserve"> CA</v>
      </c>
      <c r="N123" s="3">
        <v>2009</v>
      </c>
      <c r="O123" s="3">
        <f t="shared" si="16"/>
        <v>2009</v>
      </c>
      <c r="P123" s="3">
        <f t="shared" si="17"/>
        <v>11</v>
      </c>
      <c r="Q123" s="4">
        <v>-1</v>
      </c>
      <c r="R123" s="4" t="str">
        <f t="shared" si="18"/>
        <v>Not Available</v>
      </c>
      <c r="S123" s="3" t="s">
        <v>263</v>
      </c>
      <c r="T123" s="3" t="str">
        <f t="shared" si="19"/>
        <v>1 to 50 employees</v>
      </c>
      <c r="U123" s="3" t="s">
        <v>289</v>
      </c>
      <c r="V123" s="3" t="str">
        <f t="shared" si="20"/>
        <v>Unknown</v>
      </c>
      <c r="W123" s="3">
        <v>-1</v>
      </c>
      <c r="X123" s="3" t="str">
        <f t="shared" si="21"/>
        <v>Not Available</v>
      </c>
      <c r="Y123" s="3">
        <v>-1</v>
      </c>
      <c r="Z123" s="3" t="str">
        <f t="shared" si="22"/>
        <v>Not Available</v>
      </c>
      <c r="AA123" s="3" t="s">
        <v>58</v>
      </c>
      <c r="AB123" s="3" t="str">
        <f t="shared" si="23"/>
        <v>Unknown / Non-Applicable</v>
      </c>
    </row>
    <row r="124" spans="1:28" ht="64" x14ac:dyDescent="0.2">
      <c r="A124" s="3">
        <v>123</v>
      </c>
      <c r="B124" s="3">
        <v>3.6</v>
      </c>
      <c r="C124" s="3" t="str">
        <f t="shared" si="12"/>
        <v>3.6</v>
      </c>
      <c r="D124" s="3" t="s">
        <v>547</v>
      </c>
      <c r="E124" s="3" t="s">
        <v>2941</v>
      </c>
      <c r="F124" s="3" t="s">
        <v>2853</v>
      </c>
      <c r="H124" s="3" t="str">
        <f t="shared" si="13"/>
        <v xml:space="preserve"> VA</v>
      </c>
      <c r="I124" s="3" t="str">
        <f t="shared" si="14"/>
        <v xml:space="preserve"> VA</v>
      </c>
      <c r="J124" s="3" t="s">
        <v>183</v>
      </c>
      <c r="K124" s="3" t="s">
        <v>3054</v>
      </c>
      <c r="L124" s="3" t="s">
        <v>2853</v>
      </c>
      <c r="M124" s="3" t="str">
        <f t="shared" si="15"/>
        <v xml:space="preserve"> VA</v>
      </c>
      <c r="N124" s="3">
        <v>2012</v>
      </c>
      <c r="O124" s="3">
        <f t="shared" si="16"/>
        <v>2012</v>
      </c>
      <c r="P124" s="3">
        <f t="shared" si="17"/>
        <v>8</v>
      </c>
      <c r="Q124" s="4" t="s">
        <v>189</v>
      </c>
      <c r="R124" s="4" t="str">
        <f t="shared" si="18"/>
        <v>Leidos, CACI International, Booz Allen Hamilton</v>
      </c>
      <c r="S124" s="3" t="s">
        <v>64</v>
      </c>
      <c r="T124" s="3" t="str">
        <f t="shared" si="19"/>
        <v>201 to 500 employees</v>
      </c>
      <c r="U124" s="3" t="s">
        <v>21</v>
      </c>
      <c r="V124" s="3" t="str">
        <f t="shared" si="20"/>
        <v>Company - Private</v>
      </c>
      <c r="W124" s="3" t="s">
        <v>145</v>
      </c>
      <c r="X124" s="3" t="str">
        <f t="shared" si="21"/>
        <v>Enterprise Software &amp; Network Solutions</v>
      </c>
      <c r="Y124" s="3" t="s">
        <v>91</v>
      </c>
      <c r="Z124" s="3" t="str">
        <f t="shared" si="22"/>
        <v>Information Technology</v>
      </c>
      <c r="AA124" s="3" t="s">
        <v>80</v>
      </c>
      <c r="AB124" s="3" t="str">
        <f t="shared" si="23"/>
        <v>$25 to $50 million (USD)</v>
      </c>
    </row>
    <row r="125" spans="1:28" ht="16" x14ac:dyDescent="0.2">
      <c r="A125" s="3">
        <v>124</v>
      </c>
      <c r="B125" s="3">
        <v>3.6</v>
      </c>
      <c r="C125" s="3" t="str">
        <f t="shared" si="12"/>
        <v>3.6</v>
      </c>
      <c r="D125" s="3" t="s">
        <v>373</v>
      </c>
      <c r="E125" s="3" t="s">
        <v>2942</v>
      </c>
      <c r="F125" s="3" t="s">
        <v>2826</v>
      </c>
      <c r="H125" s="3" t="str">
        <f t="shared" si="13"/>
        <v xml:space="preserve"> CA</v>
      </c>
      <c r="I125" s="3" t="str">
        <f t="shared" si="14"/>
        <v xml:space="preserve"> CA</v>
      </c>
      <c r="J125" s="3" t="s">
        <v>373</v>
      </c>
      <c r="K125" s="3" t="s">
        <v>2942</v>
      </c>
      <c r="L125" s="3" t="s">
        <v>2826</v>
      </c>
      <c r="M125" s="3" t="str">
        <f t="shared" si="15"/>
        <v xml:space="preserve"> CA</v>
      </c>
      <c r="N125" s="3">
        <v>2007</v>
      </c>
      <c r="O125" s="3">
        <f t="shared" si="16"/>
        <v>2007</v>
      </c>
      <c r="P125" s="3">
        <f t="shared" si="17"/>
        <v>13</v>
      </c>
      <c r="Q125" s="4">
        <v>-1</v>
      </c>
      <c r="R125" s="4" t="str">
        <f t="shared" si="18"/>
        <v>Not Available</v>
      </c>
      <c r="S125" s="3" t="s">
        <v>46</v>
      </c>
      <c r="T125" s="3" t="str">
        <f t="shared" si="19"/>
        <v>1001 to 5000 employees</v>
      </c>
      <c r="U125" s="3" t="s">
        <v>86</v>
      </c>
      <c r="V125" s="3" t="str">
        <f t="shared" si="20"/>
        <v>Hospital</v>
      </c>
      <c r="W125" s="3" t="s">
        <v>32</v>
      </c>
      <c r="X125" s="3" t="str">
        <f t="shared" si="21"/>
        <v>Health Care Services &amp; Hospitals</v>
      </c>
      <c r="Y125" s="3" t="s">
        <v>33</v>
      </c>
      <c r="Z125" s="3" t="str">
        <f t="shared" si="22"/>
        <v>Health Care</v>
      </c>
      <c r="AA125" s="3" t="s">
        <v>58</v>
      </c>
      <c r="AB125" s="3" t="str">
        <f t="shared" si="23"/>
        <v>Unknown / Non-Applicable</v>
      </c>
    </row>
    <row r="126" spans="1:28" ht="64" x14ac:dyDescent="0.2">
      <c r="A126" s="3">
        <v>125</v>
      </c>
      <c r="B126" s="3">
        <v>3.7</v>
      </c>
      <c r="C126" s="3" t="str">
        <f t="shared" si="12"/>
        <v>3.7</v>
      </c>
      <c r="D126" s="3" t="s">
        <v>612</v>
      </c>
      <c r="E126" s="3" t="s">
        <v>2943</v>
      </c>
      <c r="F126" s="3" t="s">
        <v>2944</v>
      </c>
      <c r="H126" s="3" t="str">
        <f t="shared" si="13"/>
        <v xml:space="preserve"> AZ</v>
      </c>
      <c r="I126" s="3" t="str">
        <f t="shared" si="14"/>
        <v xml:space="preserve"> AZ</v>
      </c>
      <c r="J126" s="3" t="s">
        <v>958</v>
      </c>
      <c r="K126" s="3" t="s">
        <v>3073</v>
      </c>
      <c r="L126" s="3" t="s">
        <v>2826</v>
      </c>
      <c r="M126" s="3" t="str">
        <f t="shared" si="15"/>
        <v xml:space="preserve"> CA</v>
      </c>
      <c r="N126" s="3">
        <v>2008</v>
      </c>
      <c r="O126" s="3">
        <f t="shared" si="16"/>
        <v>2008</v>
      </c>
      <c r="P126" s="3">
        <f t="shared" si="17"/>
        <v>12</v>
      </c>
      <c r="Q126" s="4" t="s">
        <v>960</v>
      </c>
      <c r="R126" s="4" t="str">
        <f t="shared" si="18"/>
        <v>Nationstar Mortgage, Caliber Funding, Quicken Loans</v>
      </c>
      <c r="S126" s="3" t="s">
        <v>64</v>
      </c>
      <c r="T126" s="3" t="str">
        <f t="shared" si="19"/>
        <v>201 to 500 employees</v>
      </c>
      <c r="U126" s="3" t="s">
        <v>21</v>
      </c>
      <c r="V126" s="3" t="str">
        <f t="shared" si="20"/>
        <v>Company - Private</v>
      </c>
      <c r="W126" s="3" t="s">
        <v>235</v>
      </c>
      <c r="X126" s="3" t="str">
        <f t="shared" si="21"/>
        <v>Computer Hardware &amp; Software</v>
      </c>
      <c r="Y126" s="3" t="s">
        <v>91</v>
      </c>
      <c r="Z126" s="3" t="str">
        <f t="shared" si="22"/>
        <v>Information Technology</v>
      </c>
      <c r="AA126" s="3" t="s">
        <v>41</v>
      </c>
      <c r="AB126" s="3" t="str">
        <f t="shared" si="23"/>
        <v>$100 to $500 million (USD)</v>
      </c>
    </row>
    <row r="127" spans="1:28" ht="64" x14ac:dyDescent="0.2">
      <c r="A127" s="3">
        <v>126</v>
      </c>
      <c r="B127" s="3">
        <v>3.4</v>
      </c>
      <c r="C127" s="3" t="str">
        <f t="shared" si="12"/>
        <v>3.4</v>
      </c>
      <c r="D127" s="3" t="s">
        <v>333</v>
      </c>
      <c r="E127" s="3" t="s">
        <v>2945</v>
      </c>
      <c r="F127" s="3" t="s">
        <v>2946</v>
      </c>
      <c r="H127" s="3" t="str">
        <f t="shared" si="13"/>
        <v xml:space="preserve"> AL</v>
      </c>
      <c r="I127" s="3" t="str">
        <f t="shared" si="14"/>
        <v xml:space="preserve"> AL</v>
      </c>
      <c r="J127" s="3" t="s">
        <v>483</v>
      </c>
      <c r="K127" s="3" t="s">
        <v>2960</v>
      </c>
      <c r="L127" s="3" t="s">
        <v>2853</v>
      </c>
      <c r="M127" s="3" t="str">
        <f t="shared" si="15"/>
        <v xml:space="preserve"> VA</v>
      </c>
      <c r="N127" s="3">
        <v>1996</v>
      </c>
      <c r="O127" s="3">
        <f t="shared" si="16"/>
        <v>1996</v>
      </c>
      <c r="P127" s="3">
        <f t="shared" si="17"/>
        <v>24</v>
      </c>
      <c r="Q127" s="4" t="s">
        <v>969</v>
      </c>
      <c r="R127" s="4" t="str">
        <f t="shared" si="18"/>
        <v>Torch Technologies, American Systems</v>
      </c>
      <c r="S127" s="3" t="s">
        <v>64</v>
      </c>
      <c r="T127" s="3" t="str">
        <f t="shared" si="19"/>
        <v>201 to 500 employees</v>
      </c>
      <c r="U127" s="3" t="s">
        <v>21</v>
      </c>
      <c r="V127" s="3" t="str">
        <f t="shared" si="20"/>
        <v>Company - Private</v>
      </c>
      <c r="W127" s="3" t="s">
        <v>90</v>
      </c>
      <c r="X127" s="3" t="str">
        <f t="shared" si="21"/>
        <v>Internet</v>
      </c>
      <c r="Y127" s="3" t="s">
        <v>91</v>
      </c>
      <c r="Z127" s="3" t="str">
        <f t="shared" si="22"/>
        <v>Information Technology</v>
      </c>
      <c r="AA127" s="3" t="s">
        <v>58</v>
      </c>
      <c r="AB127" s="3" t="str">
        <f t="shared" si="23"/>
        <v>Unknown / Non-Applicable</v>
      </c>
    </row>
    <row r="128" spans="1:28" ht="16" x14ac:dyDescent="0.2">
      <c r="A128" s="3">
        <v>127</v>
      </c>
      <c r="B128" s="3">
        <v>3.6</v>
      </c>
      <c r="C128" s="3" t="str">
        <f t="shared" si="12"/>
        <v>3.6</v>
      </c>
      <c r="D128" s="3" t="s">
        <v>343</v>
      </c>
      <c r="E128" s="3" t="s">
        <v>2922</v>
      </c>
      <c r="F128" s="3" t="s">
        <v>2826</v>
      </c>
      <c r="H128" s="3" t="str">
        <f t="shared" si="13"/>
        <v xml:space="preserve"> CA</v>
      </c>
      <c r="I128" s="3" t="str">
        <f t="shared" si="14"/>
        <v xml:space="preserve"> CA</v>
      </c>
      <c r="J128" s="3" t="s">
        <v>754</v>
      </c>
      <c r="K128" s="3" t="s">
        <v>3000</v>
      </c>
      <c r="L128" s="3" t="s">
        <v>2864</v>
      </c>
      <c r="M128" s="3" t="str">
        <f t="shared" si="15"/>
        <v xml:space="preserve"> MA</v>
      </c>
      <c r="N128" s="3">
        <v>1987</v>
      </c>
      <c r="O128" s="3">
        <f t="shared" si="16"/>
        <v>1987</v>
      </c>
      <c r="P128" s="3">
        <f t="shared" si="17"/>
        <v>33</v>
      </c>
      <c r="Q128" s="4">
        <v>-1</v>
      </c>
      <c r="R128" s="4" t="str">
        <f t="shared" si="18"/>
        <v>Not Available</v>
      </c>
      <c r="S128" s="3" t="s">
        <v>30</v>
      </c>
      <c r="T128" s="3" t="str">
        <f t="shared" si="19"/>
        <v>10000+ employees</v>
      </c>
      <c r="U128" s="3" t="s">
        <v>65</v>
      </c>
      <c r="V128" s="3" t="str">
        <f t="shared" si="20"/>
        <v>Company - Public</v>
      </c>
      <c r="W128" s="3" t="s">
        <v>124</v>
      </c>
      <c r="X128" s="3" t="str">
        <f t="shared" si="21"/>
        <v>Biotech &amp; Pharmaceuticals</v>
      </c>
      <c r="Y128" s="3" t="s">
        <v>124</v>
      </c>
      <c r="Z128" s="3" t="str">
        <f t="shared" si="22"/>
        <v>Biotech &amp; Pharmaceuticals</v>
      </c>
      <c r="AA128" s="3" t="s">
        <v>113</v>
      </c>
      <c r="AB128" s="3" t="str">
        <f t="shared" si="23"/>
        <v>$10+ billion (USD)</v>
      </c>
    </row>
    <row r="129" spans="1:28" ht="16" x14ac:dyDescent="0.2">
      <c r="A129" s="3">
        <v>128</v>
      </c>
      <c r="B129" s="3">
        <v>3.5</v>
      </c>
      <c r="C129" s="3" t="str">
        <f t="shared" si="12"/>
        <v>3.5</v>
      </c>
      <c r="D129" s="3" t="s">
        <v>579</v>
      </c>
      <c r="E129" s="3" t="s">
        <v>2830</v>
      </c>
      <c r="F129" s="3" t="s">
        <v>2831</v>
      </c>
      <c r="H129" s="3" t="str">
        <f t="shared" si="13"/>
        <v xml:space="preserve"> TX</v>
      </c>
      <c r="I129" s="3" t="str">
        <f t="shared" si="14"/>
        <v xml:space="preserve"> TX</v>
      </c>
      <c r="J129" s="3" t="s">
        <v>438</v>
      </c>
      <c r="K129" s="3" t="s">
        <v>3033</v>
      </c>
      <c r="L129" s="3" t="s">
        <v>2853</v>
      </c>
      <c r="M129" s="3" t="str">
        <f t="shared" si="15"/>
        <v xml:space="preserve"> VA</v>
      </c>
      <c r="N129" s="3">
        <v>1982</v>
      </c>
      <c r="O129" s="3">
        <f t="shared" si="16"/>
        <v>1982</v>
      </c>
      <c r="P129" s="3">
        <f t="shared" si="17"/>
        <v>38</v>
      </c>
      <c r="Q129" s="4">
        <v>-1</v>
      </c>
      <c r="R129" s="4" t="str">
        <f t="shared" si="18"/>
        <v>Not Available</v>
      </c>
      <c r="S129" s="3" t="s">
        <v>56</v>
      </c>
      <c r="T129" s="3" t="str">
        <f t="shared" si="19"/>
        <v>51 to 200 employees</v>
      </c>
      <c r="U129" s="3" t="s">
        <v>21</v>
      </c>
      <c r="V129" s="3" t="str">
        <f t="shared" si="20"/>
        <v>Company - Private</v>
      </c>
      <c r="W129" s="3" t="s">
        <v>90</v>
      </c>
      <c r="X129" s="3" t="str">
        <f t="shared" si="21"/>
        <v>Internet</v>
      </c>
      <c r="Y129" s="3" t="s">
        <v>91</v>
      </c>
      <c r="Z129" s="3" t="str">
        <f t="shared" si="22"/>
        <v>Information Technology</v>
      </c>
      <c r="AA129" s="3" t="s">
        <v>41</v>
      </c>
      <c r="AB129" s="3" t="str">
        <f t="shared" si="23"/>
        <v>$100 to $500 million (USD)</v>
      </c>
    </row>
    <row r="130" spans="1:28" ht="48" x14ac:dyDescent="0.2">
      <c r="A130" s="3">
        <v>129</v>
      </c>
      <c r="B130" s="3">
        <v>4.3</v>
      </c>
      <c r="C130" s="3" t="str">
        <f t="shared" si="12"/>
        <v>4.3</v>
      </c>
      <c r="D130" s="3" t="s">
        <v>337</v>
      </c>
      <c r="E130" s="3" t="s">
        <v>2947</v>
      </c>
      <c r="F130" s="3" t="s">
        <v>2828</v>
      </c>
      <c r="H130" s="3" t="str">
        <f t="shared" si="13"/>
        <v xml:space="preserve"> NY</v>
      </c>
      <c r="I130" s="3" t="str">
        <f t="shared" si="14"/>
        <v xml:space="preserve"> NY</v>
      </c>
      <c r="J130" s="3" t="s">
        <v>338</v>
      </c>
      <c r="K130" s="3" t="s">
        <v>3078</v>
      </c>
      <c r="L130" s="3" t="s">
        <v>3079</v>
      </c>
      <c r="M130" s="3" t="str">
        <f t="shared" si="15"/>
        <v xml:space="preserve"> Switzerland</v>
      </c>
      <c r="N130" s="3">
        <v>1863</v>
      </c>
      <c r="O130" s="3">
        <f t="shared" si="16"/>
        <v>1863</v>
      </c>
      <c r="P130" s="3">
        <f t="shared" si="17"/>
        <v>157</v>
      </c>
      <c r="Q130" s="4" t="s">
        <v>339</v>
      </c>
      <c r="R130" s="4" t="str">
        <f t="shared" si="18"/>
        <v>Munich Re, Hannover RE, SCOR</v>
      </c>
      <c r="S130" s="3" t="s">
        <v>56</v>
      </c>
      <c r="T130" s="3" t="str">
        <f t="shared" si="19"/>
        <v>51 to 200 employees</v>
      </c>
      <c r="U130" s="3" t="s">
        <v>21</v>
      </c>
      <c r="V130" s="3" t="str">
        <f t="shared" si="20"/>
        <v>Company - Private</v>
      </c>
      <c r="W130" s="3" t="s">
        <v>145</v>
      </c>
      <c r="X130" s="3" t="str">
        <f t="shared" si="21"/>
        <v>Enterprise Software &amp; Network Solutions</v>
      </c>
      <c r="Y130" s="3" t="s">
        <v>91</v>
      </c>
      <c r="Z130" s="3" t="str">
        <f t="shared" si="22"/>
        <v>Information Technology</v>
      </c>
      <c r="AA130" s="3" t="s">
        <v>58</v>
      </c>
      <c r="AB130" s="3" t="str">
        <f t="shared" si="23"/>
        <v>Unknown / Non-Applicable</v>
      </c>
    </row>
    <row r="131" spans="1:28" ht="16" x14ac:dyDescent="0.2">
      <c r="A131" s="3">
        <v>130</v>
      </c>
      <c r="B131" s="3">
        <v>4.7</v>
      </c>
      <c r="C131" s="3" t="str">
        <f t="shared" ref="C131:C194" si="24">SUBSTITUTE(B131, -1, "NOT AVAILABLE")</f>
        <v>4.7</v>
      </c>
      <c r="D131" s="3" t="s">
        <v>427</v>
      </c>
      <c r="E131" s="3" t="s">
        <v>2948</v>
      </c>
      <c r="F131" s="3" t="s">
        <v>2837</v>
      </c>
      <c r="H131" s="3" t="str">
        <f t="shared" ref="H131:H194" si="25">IF(F131="", "Not Available", F131)</f>
        <v xml:space="preserve"> IL</v>
      </c>
      <c r="I131" s="3" t="str">
        <f t="shared" ref="I131:I194" si="26">IF(H131="Los Angeles", "CA", H131)</f>
        <v xml:space="preserve"> IL</v>
      </c>
      <c r="J131" s="3" t="s">
        <v>519</v>
      </c>
      <c r="K131" s="3" t="s">
        <v>3080</v>
      </c>
      <c r="L131" s="3" t="s">
        <v>2837</v>
      </c>
      <c r="M131" s="3" t="str">
        <f t="shared" ref="M131:M194" si="27">IF(L131="", "Not Available", L131)</f>
        <v xml:space="preserve"> IL</v>
      </c>
      <c r="N131" s="3">
        <v>1997</v>
      </c>
      <c r="O131" s="3">
        <f t="shared" ref="O131:O194" si="28">IF(N131=-1, "Not Available", N131)</f>
        <v>1997</v>
      </c>
      <c r="P131" s="3">
        <f t="shared" ref="P131:P194" si="29">IF(O131=N131, 2020-O131, O131)</f>
        <v>23</v>
      </c>
      <c r="Q131" s="4">
        <v>-1</v>
      </c>
      <c r="R131" s="4" t="str">
        <f t="shared" ref="R131:R194" si="30">IF(Q131=-1, "Not Available", Q131)</f>
        <v>Not Available</v>
      </c>
      <c r="S131" s="3" t="s">
        <v>104</v>
      </c>
      <c r="T131" s="3" t="str">
        <f t="shared" ref="T131:T194" si="31">IF(S131=-1,"Not Available",S131)</f>
        <v>5001 to 10000 employees</v>
      </c>
      <c r="U131" s="3" t="s">
        <v>65</v>
      </c>
      <c r="V131" s="3" t="str">
        <f t="shared" ref="V131:V194" si="32">IF(U131=-1,"Not Available", U131)</f>
        <v>Company - Public</v>
      </c>
      <c r="W131" s="3" t="s">
        <v>235</v>
      </c>
      <c r="X131" s="3" t="str">
        <f t="shared" ref="X131:X194" si="33">IF(W131=-1,"Not Available",W131)</f>
        <v>Computer Hardware &amp; Software</v>
      </c>
      <c r="Y131" s="3" t="s">
        <v>91</v>
      </c>
      <c r="Z131" s="3" t="str">
        <f t="shared" ref="Z131:Z194" si="34">IF(Y131=-1,"Not Available",Y131)</f>
        <v>Information Technology</v>
      </c>
      <c r="AA131" s="3" t="s">
        <v>34</v>
      </c>
      <c r="AB131" s="3" t="str">
        <f t="shared" ref="AB131:AB194" si="35">IF(AA131=-1,"Not Available",AA131)</f>
        <v>$2 to $5 billion (USD)</v>
      </c>
    </row>
    <row r="132" spans="1:28" ht="16" x14ac:dyDescent="0.2">
      <c r="A132" s="3">
        <v>131</v>
      </c>
      <c r="B132" s="3">
        <v>4.0999999999999996</v>
      </c>
      <c r="C132" s="3" t="str">
        <f t="shared" si="24"/>
        <v>4.1</v>
      </c>
      <c r="D132" s="3" t="s">
        <v>1336</v>
      </c>
      <c r="E132" s="3" t="s">
        <v>2949</v>
      </c>
      <c r="F132" s="3" t="s">
        <v>2826</v>
      </c>
      <c r="H132" s="3" t="str">
        <f t="shared" si="25"/>
        <v xml:space="preserve"> CA</v>
      </c>
      <c r="I132" s="3" t="str">
        <f t="shared" si="26"/>
        <v xml:space="preserve"> CA</v>
      </c>
      <c r="J132" s="3" t="s">
        <v>1337</v>
      </c>
      <c r="K132" s="3" t="s">
        <v>3081</v>
      </c>
      <c r="L132" s="3" t="s">
        <v>2826</v>
      </c>
      <c r="M132" s="3" t="str">
        <f t="shared" si="27"/>
        <v xml:space="preserve"> CA</v>
      </c>
      <c r="N132" s="3">
        <v>-1</v>
      </c>
      <c r="O132" s="3" t="str">
        <f t="shared" si="28"/>
        <v>Not Available</v>
      </c>
      <c r="P132" s="3" t="str">
        <f t="shared" si="29"/>
        <v>Not Available</v>
      </c>
      <c r="Q132" s="4">
        <v>-1</v>
      </c>
      <c r="R132" s="4" t="str">
        <f t="shared" si="30"/>
        <v>Not Available</v>
      </c>
      <c r="S132" s="3" t="s">
        <v>20</v>
      </c>
      <c r="T132" s="3" t="str">
        <f t="shared" si="31"/>
        <v>501 to 1000 employees</v>
      </c>
      <c r="U132" s="3" t="s">
        <v>21</v>
      </c>
      <c r="V132" s="3" t="str">
        <f t="shared" si="32"/>
        <v>Company - Private</v>
      </c>
      <c r="W132" s="3" t="s">
        <v>638</v>
      </c>
      <c r="X132" s="3" t="str">
        <f t="shared" si="33"/>
        <v>Farm Support Services</v>
      </c>
      <c r="Y132" s="3" t="s">
        <v>639</v>
      </c>
      <c r="Z132" s="3" t="str">
        <f t="shared" si="34"/>
        <v>Agriculture &amp; Forestry</v>
      </c>
      <c r="AA132" s="3" t="s">
        <v>23</v>
      </c>
      <c r="AB132" s="3" t="str">
        <f t="shared" si="35"/>
        <v>$50 to $100 million (USD)</v>
      </c>
    </row>
    <row r="133" spans="1:28" ht="16" x14ac:dyDescent="0.2">
      <c r="A133" s="3">
        <v>132</v>
      </c>
      <c r="B133" s="3">
        <v>-1</v>
      </c>
      <c r="C133" s="3" t="str">
        <f t="shared" si="24"/>
        <v>NOT AVAILABLE</v>
      </c>
      <c r="D133" s="3" t="s">
        <v>574</v>
      </c>
      <c r="E133" s="3" t="s">
        <v>574</v>
      </c>
      <c r="H133" s="3" t="str">
        <f t="shared" si="25"/>
        <v>Not Available</v>
      </c>
      <c r="I133" s="3" t="str">
        <f t="shared" si="26"/>
        <v>Not Available</v>
      </c>
      <c r="J133" s="3" t="s">
        <v>183</v>
      </c>
      <c r="K133" s="3" t="s">
        <v>3054</v>
      </c>
      <c r="L133" s="3" t="s">
        <v>2853</v>
      </c>
      <c r="M133" s="3" t="str">
        <f t="shared" si="27"/>
        <v xml:space="preserve"> VA</v>
      </c>
      <c r="N133" s="3">
        <v>1999</v>
      </c>
      <c r="O133" s="3">
        <f t="shared" si="28"/>
        <v>1999</v>
      </c>
      <c r="P133" s="3">
        <f t="shared" si="29"/>
        <v>21</v>
      </c>
      <c r="Q133" s="4">
        <v>-1</v>
      </c>
      <c r="R133" s="4" t="str">
        <f t="shared" si="30"/>
        <v>Not Available</v>
      </c>
      <c r="S133" s="3" t="s">
        <v>64</v>
      </c>
      <c r="T133" s="3" t="str">
        <f t="shared" si="31"/>
        <v>201 to 500 employees</v>
      </c>
      <c r="U133" s="3" t="s">
        <v>21</v>
      </c>
      <c r="V133" s="3" t="str">
        <f t="shared" si="32"/>
        <v>Company - Private</v>
      </c>
      <c r="W133" s="3" t="s">
        <v>32</v>
      </c>
      <c r="X133" s="3" t="str">
        <f t="shared" si="33"/>
        <v>Health Care Services &amp; Hospitals</v>
      </c>
      <c r="Y133" s="3" t="s">
        <v>33</v>
      </c>
      <c r="Z133" s="3" t="str">
        <f t="shared" si="34"/>
        <v>Health Care</v>
      </c>
      <c r="AA133" s="3" t="s">
        <v>58</v>
      </c>
      <c r="AB133" s="3" t="str">
        <f t="shared" si="35"/>
        <v>Unknown / Non-Applicable</v>
      </c>
    </row>
    <row r="134" spans="1:28" ht="32" x14ac:dyDescent="0.2">
      <c r="A134" s="3">
        <v>133</v>
      </c>
      <c r="B134" s="3">
        <v>2.6</v>
      </c>
      <c r="C134" s="3" t="str">
        <f t="shared" si="24"/>
        <v>2.6</v>
      </c>
      <c r="D134" s="3" t="s">
        <v>122</v>
      </c>
      <c r="E134" s="3" t="s">
        <v>2863</v>
      </c>
      <c r="F134" s="3" t="s">
        <v>2864</v>
      </c>
      <c r="H134" s="3" t="str">
        <f t="shared" si="25"/>
        <v xml:space="preserve"> MA</v>
      </c>
      <c r="I134" s="3" t="str">
        <f t="shared" si="26"/>
        <v xml:space="preserve"> MA</v>
      </c>
      <c r="J134" s="3" t="s">
        <v>123</v>
      </c>
      <c r="K134" s="3" t="s">
        <v>3060</v>
      </c>
      <c r="L134" s="3" t="s">
        <v>3061</v>
      </c>
      <c r="M134" s="3" t="str">
        <f t="shared" si="27"/>
        <v xml:space="preserve"> Japan</v>
      </c>
      <c r="N134" s="3">
        <v>1781</v>
      </c>
      <c r="O134" s="3">
        <f t="shared" si="28"/>
        <v>1781</v>
      </c>
      <c r="P134" s="3">
        <f t="shared" si="29"/>
        <v>239</v>
      </c>
      <c r="Q134" s="4" t="s">
        <v>125</v>
      </c>
      <c r="R134" s="4" t="str">
        <f t="shared" si="30"/>
        <v>Novartis, Baxter, Pfizer</v>
      </c>
      <c r="S134" s="3" t="s">
        <v>56</v>
      </c>
      <c r="T134" s="3" t="str">
        <f t="shared" si="31"/>
        <v>51 to 200 employees</v>
      </c>
      <c r="U134" s="3" t="s">
        <v>21</v>
      </c>
      <c r="V134" s="3" t="str">
        <f t="shared" si="32"/>
        <v>Company - Private</v>
      </c>
      <c r="W134" s="3" t="s">
        <v>79</v>
      </c>
      <c r="X134" s="3" t="str">
        <f t="shared" si="33"/>
        <v>Consulting</v>
      </c>
      <c r="Y134" s="3" t="s">
        <v>40</v>
      </c>
      <c r="Z134" s="3" t="str">
        <f t="shared" si="34"/>
        <v>Business Services</v>
      </c>
      <c r="AA134" s="3" t="s">
        <v>80</v>
      </c>
      <c r="AB134" s="3" t="str">
        <f t="shared" si="35"/>
        <v>$25 to $50 million (USD)</v>
      </c>
    </row>
    <row r="135" spans="1:28" ht="16" x14ac:dyDescent="0.2">
      <c r="A135" s="3">
        <v>134</v>
      </c>
      <c r="B135" s="3">
        <v>3.6</v>
      </c>
      <c r="C135" s="3" t="str">
        <f t="shared" si="24"/>
        <v>3.6</v>
      </c>
      <c r="D135" s="3" t="s">
        <v>96</v>
      </c>
      <c r="E135" s="3" t="s">
        <v>2825</v>
      </c>
      <c r="F135" s="3" t="s">
        <v>2826</v>
      </c>
      <c r="H135" s="3" t="str">
        <f t="shared" si="25"/>
        <v xml:space="preserve"> CA</v>
      </c>
      <c r="I135" s="3" t="str">
        <f t="shared" si="26"/>
        <v xml:space="preserve"> CA</v>
      </c>
      <c r="J135" s="3" t="s">
        <v>754</v>
      </c>
      <c r="K135" s="3" t="s">
        <v>3000</v>
      </c>
      <c r="L135" s="3" t="s">
        <v>2864</v>
      </c>
      <c r="M135" s="3" t="str">
        <f t="shared" si="27"/>
        <v xml:space="preserve"> MA</v>
      </c>
      <c r="N135" s="3">
        <v>2008</v>
      </c>
      <c r="O135" s="3">
        <f t="shared" si="28"/>
        <v>2008</v>
      </c>
      <c r="P135" s="3">
        <f t="shared" si="29"/>
        <v>12</v>
      </c>
      <c r="Q135" s="4">
        <v>-1</v>
      </c>
      <c r="R135" s="4" t="str">
        <f t="shared" si="30"/>
        <v>Not Available</v>
      </c>
      <c r="S135" s="3" t="s">
        <v>263</v>
      </c>
      <c r="T135" s="3" t="str">
        <f t="shared" si="31"/>
        <v>1 to 50 employees</v>
      </c>
      <c r="U135" s="3" t="s">
        <v>21</v>
      </c>
      <c r="V135" s="3" t="str">
        <f t="shared" si="32"/>
        <v>Company - Private</v>
      </c>
      <c r="W135" s="3" t="s">
        <v>145</v>
      </c>
      <c r="X135" s="3" t="str">
        <f t="shared" si="33"/>
        <v>Enterprise Software &amp; Network Solutions</v>
      </c>
      <c r="Y135" s="3" t="s">
        <v>91</v>
      </c>
      <c r="Z135" s="3" t="str">
        <f t="shared" si="34"/>
        <v>Information Technology</v>
      </c>
      <c r="AA135" s="3" t="s">
        <v>58</v>
      </c>
      <c r="AB135" s="3" t="str">
        <f t="shared" si="35"/>
        <v>Unknown / Non-Applicable</v>
      </c>
    </row>
    <row r="136" spans="1:28" ht="64" x14ac:dyDescent="0.2">
      <c r="A136" s="3">
        <v>135</v>
      </c>
      <c r="B136" s="3">
        <v>3.5</v>
      </c>
      <c r="C136" s="3" t="str">
        <f t="shared" si="24"/>
        <v>3.5</v>
      </c>
      <c r="D136" s="3" t="s">
        <v>1347</v>
      </c>
      <c r="E136" s="3" t="s">
        <v>2880</v>
      </c>
      <c r="F136" s="3" t="s">
        <v>2950</v>
      </c>
      <c r="H136" s="3" t="str">
        <f t="shared" si="25"/>
        <v xml:space="preserve"> SC</v>
      </c>
      <c r="I136" s="3" t="str">
        <f t="shared" si="26"/>
        <v xml:space="preserve"> SC</v>
      </c>
      <c r="J136" s="3" t="s">
        <v>590</v>
      </c>
      <c r="K136" s="3" t="s">
        <v>2964</v>
      </c>
      <c r="L136" s="3" t="s">
        <v>2914</v>
      </c>
      <c r="M136" s="3" t="str">
        <f t="shared" si="27"/>
        <v xml:space="preserve"> NC</v>
      </c>
      <c r="N136" s="3">
        <v>1929</v>
      </c>
      <c r="O136" s="3">
        <f t="shared" si="28"/>
        <v>1929</v>
      </c>
      <c r="P136" s="3">
        <f t="shared" si="29"/>
        <v>91</v>
      </c>
      <c r="Q136" s="4" t="s">
        <v>1348</v>
      </c>
      <c r="R136" s="4" t="str">
        <f t="shared" si="30"/>
        <v>McKim and Creed, CDM Smith, Kimley-Horn</v>
      </c>
      <c r="S136" s="3" t="s">
        <v>263</v>
      </c>
      <c r="T136" s="3" t="str">
        <f t="shared" si="31"/>
        <v>1 to 50 employees</v>
      </c>
      <c r="U136" s="3" t="s">
        <v>21</v>
      </c>
      <c r="V136" s="3" t="str">
        <f t="shared" si="32"/>
        <v>Company - Private</v>
      </c>
      <c r="W136" s="3" t="s">
        <v>90</v>
      </c>
      <c r="X136" s="3" t="str">
        <f t="shared" si="33"/>
        <v>Internet</v>
      </c>
      <c r="Y136" s="3" t="s">
        <v>91</v>
      </c>
      <c r="Z136" s="3" t="str">
        <f t="shared" si="34"/>
        <v>Information Technology</v>
      </c>
      <c r="AA136" s="3" t="s">
        <v>264</v>
      </c>
      <c r="AB136" s="3" t="str">
        <f t="shared" si="35"/>
        <v>Less than $1 million (USD)</v>
      </c>
    </row>
    <row r="137" spans="1:28" ht="16" x14ac:dyDescent="0.2">
      <c r="A137" s="3">
        <v>136</v>
      </c>
      <c r="B137" s="3">
        <v>3.6</v>
      </c>
      <c r="C137" s="3" t="str">
        <f t="shared" si="24"/>
        <v>3.6</v>
      </c>
      <c r="D137" s="3" t="s">
        <v>396</v>
      </c>
      <c r="E137" s="3" t="s">
        <v>2862</v>
      </c>
      <c r="F137" s="3" t="s">
        <v>2841</v>
      </c>
      <c r="H137" s="3" t="str">
        <f t="shared" si="25"/>
        <v xml:space="preserve"> GA</v>
      </c>
      <c r="I137" s="3" t="str">
        <f t="shared" si="26"/>
        <v xml:space="preserve"> GA</v>
      </c>
      <c r="J137" s="3" t="s">
        <v>396</v>
      </c>
      <c r="K137" s="3" t="s">
        <v>2862</v>
      </c>
      <c r="L137" s="3" t="s">
        <v>2841</v>
      </c>
      <c r="M137" s="3" t="str">
        <f t="shared" si="27"/>
        <v xml:space="preserve"> GA</v>
      </c>
      <c r="N137" s="3">
        <v>2004</v>
      </c>
      <c r="O137" s="3">
        <f t="shared" si="28"/>
        <v>2004</v>
      </c>
      <c r="P137" s="3">
        <f t="shared" si="29"/>
        <v>16</v>
      </c>
      <c r="Q137" s="4">
        <v>-1</v>
      </c>
      <c r="R137" s="4" t="str">
        <f t="shared" si="30"/>
        <v>Not Available</v>
      </c>
      <c r="S137" s="3" t="s">
        <v>56</v>
      </c>
      <c r="T137" s="3" t="str">
        <f t="shared" si="31"/>
        <v>51 to 200 employees</v>
      </c>
      <c r="U137" s="3" t="s">
        <v>21</v>
      </c>
      <c r="V137" s="3" t="str">
        <f t="shared" si="32"/>
        <v>Company - Private</v>
      </c>
      <c r="W137" s="3" t="s">
        <v>660</v>
      </c>
      <c r="X137" s="3" t="str">
        <f t="shared" si="33"/>
        <v>Preschool &amp; Child Care</v>
      </c>
      <c r="Y137" s="3" t="s">
        <v>581</v>
      </c>
      <c r="Z137" s="3" t="str">
        <f t="shared" si="34"/>
        <v>Education</v>
      </c>
      <c r="AA137" s="3" t="s">
        <v>23</v>
      </c>
      <c r="AB137" s="3" t="str">
        <f t="shared" si="35"/>
        <v>$50 to $100 million (USD)</v>
      </c>
    </row>
    <row r="138" spans="1:28" ht="16" x14ac:dyDescent="0.2">
      <c r="A138" s="3">
        <v>137</v>
      </c>
      <c r="B138" s="3">
        <v>2.2999999999999998</v>
      </c>
      <c r="C138" s="3" t="str">
        <f t="shared" si="24"/>
        <v>2.3</v>
      </c>
      <c r="D138" s="3" t="s">
        <v>202</v>
      </c>
      <c r="E138" s="3" t="s">
        <v>2951</v>
      </c>
      <c r="F138" s="3" t="s">
        <v>2864</v>
      </c>
      <c r="H138" s="3" t="str">
        <f t="shared" si="25"/>
        <v xml:space="preserve"> MA</v>
      </c>
      <c r="I138" s="3" t="str">
        <f t="shared" si="26"/>
        <v xml:space="preserve"> MA</v>
      </c>
      <c r="J138" s="3" t="s">
        <v>202</v>
      </c>
      <c r="K138" s="3" t="s">
        <v>2951</v>
      </c>
      <c r="L138" s="3" t="s">
        <v>2864</v>
      </c>
      <c r="M138" s="3" t="str">
        <f t="shared" si="27"/>
        <v xml:space="preserve"> MA</v>
      </c>
      <c r="N138" s="3">
        <v>1852</v>
      </c>
      <c r="O138" s="3">
        <f t="shared" si="28"/>
        <v>1852</v>
      </c>
      <c r="P138" s="3">
        <f t="shared" si="29"/>
        <v>168</v>
      </c>
      <c r="Q138" s="4">
        <v>-1</v>
      </c>
      <c r="R138" s="4" t="str">
        <f t="shared" si="30"/>
        <v>Not Available</v>
      </c>
      <c r="S138" s="3" t="s">
        <v>46</v>
      </c>
      <c r="T138" s="3" t="str">
        <f t="shared" si="31"/>
        <v>1001 to 5000 employees</v>
      </c>
      <c r="U138" s="3" t="s">
        <v>154</v>
      </c>
      <c r="V138" s="3" t="str">
        <f t="shared" si="32"/>
        <v>Nonprofit Organization</v>
      </c>
      <c r="W138" s="3" t="s">
        <v>32</v>
      </c>
      <c r="X138" s="3" t="str">
        <f t="shared" si="33"/>
        <v>Health Care Services &amp; Hospitals</v>
      </c>
      <c r="Y138" s="3" t="s">
        <v>33</v>
      </c>
      <c r="Z138" s="3" t="str">
        <f t="shared" si="34"/>
        <v>Health Care</v>
      </c>
      <c r="AA138" s="3" t="s">
        <v>58</v>
      </c>
      <c r="AB138" s="3" t="str">
        <f t="shared" si="35"/>
        <v>Unknown / Non-Applicable</v>
      </c>
    </row>
    <row r="139" spans="1:28" ht="16" x14ac:dyDescent="0.2">
      <c r="A139" s="3">
        <v>138</v>
      </c>
      <c r="B139" s="3">
        <v>3.9</v>
      </c>
      <c r="C139" s="3" t="str">
        <f t="shared" si="24"/>
        <v>3.9</v>
      </c>
      <c r="D139" s="3" t="s">
        <v>560</v>
      </c>
      <c r="E139" s="3" t="s">
        <v>2870</v>
      </c>
      <c r="F139" s="3" t="s">
        <v>2826</v>
      </c>
      <c r="H139" s="3" t="str">
        <f t="shared" si="25"/>
        <v xml:space="preserve"> CA</v>
      </c>
      <c r="I139" s="3" t="str">
        <f t="shared" si="26"/>
        <v xml:space="preserve"> CA</v>
      </c>
      <c r="J139" s="3" t="s">
        <v>560</v>
      </c>
      <c r="K139" s="3" t="s">
        <v>2870</v>
      </c>
      <c r="L139" s="3" t="s">
        <v>2826</v>
      </c>
      <c r="M139" s="3" t="str">
        <f t="shared" si="27"/>
        <v xml:space="preserve"> CA</v>
      </c>
      <c r="N139" s="3">
        <v>1976</v>
      </c>
      <c r="O139" s="3">
        <f t="shared" si="28"/>
        <v>1976</v>
      </c>
      <c r="P139" s="3">
        <f t="shared" si="29"/>
        <v>44</v>
      </c>
      <c r="Q139" s="4">
        <v>-1</v>
      </c>
      <c r="R139" s="4" t="str">
        <f t="shared" si="30"/>
        <v>Not Available</v>
      </c>
      <c r="S139" s="3" t="s">
        <v>46</v>
      </c>
      <c r="T139" s="3" t="str">
        <f t="shared" si="31"/>
        <v>1001 to 5000 employees</v>
      </c>
      <c r="U139" s="3" t="s">
        <v>21</v>
      </c>
      <c r="V139" s="3" t="str">
        <f t="shared" si="32"/>
        <v>Company - Private</v>
      </c>
      <c r="W139" s="3" t="s">
        <v>57</v>
      </c>
      <c r="X139" s="3" t="str">
        <f t="shared" si="33"/>
        <v>Advertising &amp; Marketing</v>
      </c>
      <c r="Y139" s="3" t="s">
        <v>40</v>
      </c>
      <c r="Z139" s="3" t="str">
        <f t="shared" si="34"/>
        <v>Business Services</v>
      </c>
      <c r="AA139" s="3" t="s">
        <v>67</v>
      </c>
      <c r="AB139" s="3" t="str">
        <f t="shared" si="35"/>
        <v>$1 to $2 billion (USD)</v>
      </c>
    </row>
    <row r="140" spans="1:28" ht="16" x14ac:dyDescent="0.2">
      <c r="A140" s="3">
        <v>139</v>
      </c>
      <c r="B140" s="3">
        <v>4</v>
      </c>
      <c r="C140" s="3" t="str">
        <f t="shared" si="24"/>
        <v>4</v>
      </c>
      <c r="D140" s="3" t="s">
        <v>836</v>
      </c>
      <c r="E140" s="3" t="s">
        <v>2937</v>
      </c>
      <c r="F140" s="3" t="s">
        <v>2864</v>
      </c>
      <c r="H140" s="3" t="str">
        <f t="shared" si="25"/>
        <v xml:space="preserve"> MA</v>
      </c>
      <c r="I140" s="3" t="str">
        <f t="shared" si="26"/>
        <v xml:space="preserve"> MA</v>
      </c>
      <c r="J140" s="3" t="s">
        <v>836</v>
      </c>
      <c r="K140" s="3" t="s">
        <v>2937</v>
      </c>
      <c r="L140" s="3" t="s">
        <v>2864</v>
      </c>
      <c r="M140" s="3" t="str">
        <f t="shared" si="27"/>
        <v xml:space="preserve"> MA</v>
      </c>
      <c r="N140" s="3">
        <v>1851</v>
      </c>
      <c r="O140" s="3">
        <f t="shared" si="28"/>
        <v>1851</v>
      </c>
      <c r="P140" s="3">
        <f t="shared" si="29"/>
        <v>169</v>
      </c>
      <c r="Q140" s="4">
        <v>-1</v>
      </c>
      <c r="R140" s="4" t="str">
        <f t="shared" si="30"/>
        <v>Not Available</v>
      </c>
      <c r="S140" s="3" t="s">
        <v>64</v>
      </c>
      <c r="T140" s="3" t="str">
        <f t="shared" si="31"/>
        <v>201 to 500 employees</v>
      </c>
      <c r="U140" s="3" t="s">
        <v>21</v>
      </c>
      <c r="V140" s="3" t="str">
        <f t="shared" si="32"/>
        <v>Company - Private</v>
      </c>
      <c r="W140" s="3" t="s">
        <v>145</v>
      </c>
      <c r="X140" s="3" t="str">
        <f t="shared" si="33"/>
        <v>Enterprise Software &amp; Network Solutions</v>
      </c>
      <c r="Y140" s="3" t="s">
        <v>91</v>
      </c>
      <c r="Z140" s="3" t="str">
        <f t="shared" si="34"/>
        <v>Information Technology</v>
      </c>
      <c r="AA140" s="3" t="s">
        <v>58</v>
      </c>
      <c r="AB140" s="3" t="str">
        <f t="shared" si="35"/>
        <v>Unknown / Non-Applicable</v>
      </c>
    </row>
    <row r="141" spans="1:28" ht="16" x14ac:dyDescent="0.2">
      <c r="A141" s="3">
        <v>140</v>
      </c>
      <c r="B141" s="3">
        <v>4.0999999999999996</v>
      </c>
      <c r="C141" s="3" t="str">
        <f t="shared" si="24"/>
        <v>4.1</v>
      </c>
      <c r="D141" s="3" t="s">
        <v>170</v>
      </c>
      <c r="E141" s="3" t="s">
        <v>2851</v>
      </c>
      <c r="F141" s="3" t="s">
        <v>2837</v>
      </c>
      <c r="H141" s="3" t="str">
        <f t="shared" si="25"/>
        <v xml:space="preserve"> IL</v>
      </c>
      <c r="I141" s="3" t="str">
        <f t="shared" si="26"/>
        <v xml:space="preserve"> IL</v>
      </c>
      <c r="J141" s="3" t="s">
        <v>170</v>
      </c>
      <c r="K141" s="3" t="s">
        <v>2851</v>
      </c>
      <c r="L141" s="3" t="s">
        <v>2837</v>
      </c>
      <c r="M141" s="3" t="str">
        <f t="shared" si="27"/>
        <v xml:space="preserve"> IL</v>
      </c>
      <c r="N141" s="3">
        <v>2015</v>
      </c>
      <c r="O141" s="3">
        <f t="shared" si="28"/>
        <v>2015</v>
      </c>
      <c r="P141" s="3">
        <f t="shared" si="29"/>
        <v>5</v>
      </c>
      <c r="Q141" s="4">
        <v>-1</v>
      </c>
      <c r="R141" s="4" t="str">
        <f t="shared" si="30"/>
        <v>Not Available</v>
      </c>
      <c r="S141" s="3" t="s">
        <v>46</v>
      </c>
      <c r="T141" s="3" t="str">
        <f t="shared" si="31"/>
        <v>1001 to 5000 employees</v>
      </c>
      <c r="U141" s="3" t="s">
        <v>65</v>
      </c>
      <c r="V141" s="3" t="str">
        <f t="shared" si="32"/>
        <v>Company - Public</v>
      </c>
      <c r="W141" s="3" t="s">
        <v>680</v>
      </c>
      <c r="X141" s="3" t="str">
        <f t="shared" si="33"/>
        <v>TV Broadcast &amp; Cable Networks</v>
      </c>
      <c r="Y141" s="3" t="s">
        <v>133</v>
      </c>
      <c r="Z141" s="3" t="str">
        <f t="shared" si="34"/>
        <v>Media</v>
      </c>
      <c r="AA141" s="3" t="s">
        <v>50</v>
      </c>
      <c r="AB141" s="3" t="str">
        <f t="shared" si="35"/>
        <v>$500 million to $1 billion (USD)</v>
      </c>
    </row>
    <row r="142" spans="1:28" ht="48" x14ac:dyDescent="0.2">
      <c r="A142" s="3">
        <v>141</v>
      </c>
      <c r="B142" s="3">
        <v>3.2</v>
      </c>
      <c r="C142" s="3" t="str">
        <f t="shared" si="24"/>
        <v>3.2</v>
      </c>
      <c r="D142" s="3" t="s">
        <v>287</v>
      </c>
      <c r="E142" s="3" t="s">
        <v>2910</v>
      </c>
      <c r="F142" s="3" t="s">
        <v>2911</v>
      </c>
      <c r="H142" s="3" t="str">
        <f t="shared" si="25"/>
        <v xml:space="preserve"> DC</v>
      </c>
      <c r="I142" s="3" t="str">
        <f t="shared" si="26"/>
        <v xml:space="preserve"> DC</v>
      </c>
      <c r="J142" s="3" t="s">
        <v>536</v>
      </c>
      <c r="K142" s="3" t="s">
        <v>3082</v>
      </c>
      <c r="L142" s="3" t="s">
        <v>2853</v>
      </c>
      <c r="M142" s="3" t="str">
        <f t="shared" si="27"/>
        <v xml:space="preserve"> VA</v>
      </c>
      <c r="N142" s="3">
        <v>1996</v>
      </c>
      <c r="O142" s="3">
        <f t="shared" si="28"/>
        <v>1996</v>
      </c>
      <c r="P142" s="3">
        <f t="shared" si="29"/>
        <v>24</v>
      </c>
      <c r="Q142" s="4" t="s">
        <v>537</v>
      </c>
      <c r="R142" s="4" t="str">
        <f t="shared" si="30"/>
        <v>SAIC, Leidos, Northrop Grumman</v>
      </c>
      <c r="S142" s="3" t="s">
        <v>56</v>
      </c>
      <c r="T142" s="3" t="str">
        <f t="shared" si="31"/>
        <v>51 to 200 employees</v>
      </c>
      <c r="U142" s="3" t="s">
        <v>21</v>
      </c>
      <c r="V142" s="3" t="str">
        <f t="shared" si="32"/>
        <v>Company - Private</v>
      </c>
      <c r="W142" s="3" t="s">
        <v>90</v>
      </c>
      <c r="X142" s="3" t="str">
        <f t="shared" si="33"/>
        <v>Internet</v>
      </c>
      <c r="Y142" s="3" t="s">
        <v>91</v>
      </c>
      <c r="Z142" s="3" t="str">
        <f t="shared" si="34"/>
        <v>Information Technology</v>
      </c>
      <c r="AA142" s="3" t="s">
        <v>58</v>
      </c>
      <c r="AB142" s="3" t="str">
        <f t="shared" si="35"/>
        <v>Unknown / Non-Applicable</v>
      </c>
    </row>
    <row r="143" spans="1:28" ht="16" x14ac:dyDescent="0.2">
      <c r="A143" s="3">
        <v>142</v>
      </c>
      <c r="B143" s="3">
        <v>4.7</v>
      </c>
      <c r="C143" s="3" t="str">
        <f t="shared" si="24"/>
        <v>4.7</v>
      </c>
      <c r="D143" s="3" t="s">
        <v>103</v>
      </c>
      <c r="E143" s="3" t="s">
        <v>2852</v>
      </c>
      <c r="F143" s="3" t="s">
        <v>2853</v>
      </c>
      <c r="H143" s="3" t="str">
        <f t="shared" si="25"/>
        <v xml:space="preserve"> VA</v>
      </c>
      <c r="I143" s="3" t="str">
        <f t="shared" si="26"/>
        <v xml:space="preserve"> VA</v>
      </c>
      <c r="J143" s="3" t="s">
        <v>103</v>
      </c>
      <c r="K143" s="3" t="s">
        <v>2852</v>
      </c>
      <c r="L143" s="3" t="s">
        <v>2853</v>
      </c>
      <c r="M143" s="3" t="str">
        <f t="shared" si="27"/>
        <v xml:space="preserve"> VA</v>
      </c>
      <c r="N143" s="3">
        <v>1968</v>
      </c>
      <c r="O143" s="3">
        <f t="shared" si="28"/>
        <v>1968</v>
      </c>
      <c r="P143" s="3">
        <f t="shared" si="29"/>
        <v>52</v>
      </c>
      <c r="Q143" s="4">
        <v>-1</v>
      </c>
      <c r="R143" s="4" t="str">
        <f t="shared" si="30"/>
        <v>Not Available</v>
      </c>
      <c r="S143" s="3" t="s">
        <v>46</v>
      </c>
      <c r="T143" s="3" t="str">
        <f t="shared" si="31"/>
        <v>1001 to 5000 employees</v>
      </c>
      <c r="U143" s="3" t="s">
        <v>65</v>
      </c>
      <c r="V143" s="3" t="str">
        <f t="shared" si="32"/>
        <v>Company - Public</v>
      </c>
      <c r="W143" s="3" t="s">
        <v>66</v>
      </c>
      <c r="X143" s="3" t="str">
        <f t="shared" si="33"/>
        <v>Real Estate</v>
      </c>
      <c r="Y143" s="3" t="s">
        <v>66</v>
      </c>
      <c r="Z143" s="3" t="str">
        <f t="shared" si="34"/>
        <v>Real Estate</v>
      </c>
      <c r="AA143" s="3" t="s">
        <v>34</v>
      </c>
      <c r="AB143" s="3" t="str">
        <f t="shared" si="35"/>
        <v>$2 to $5 billion (USD)</v>
      </c>
    </row>
    <row r="144" spans="1:28" ht="16" x14ac:dyDescent="0.2">
      <c r="A144" s="3">
        <v>143</v>
      </c>
      <c r="B144" s="3">
        <v>4.2</v>
      </c>
      <c r="C144" s="3" t="str">
        <f t="shared" si="24"/>
        <v>4.2</v>
      </c>
      <c r="D144" s="3" t="s">
        <v>122</v>
      </c>
      <c r="E144" s="3" t="s">
        <v>2863</v>
      </c>
      <c r="F144" s="3" t="s">
        <v>2864</v>
      </c>
      <c r="H144" s="3" t="str">
        <f t="shared" si="25"/>
        <v xml:space="preserve"> MA</v>
      </c>
      <c r="I144" s="3" t="str">
        <f t="shared" si="26"/>
        <v xml:space="preserve"> MA</v>
      </c>
      <c r="J144" s="3" t="s">
        <v>214</v>
      </c>
      <c r="K144" s="3" t="s">
        <v>3083</v>
      </c>
      <c r="L144" s="3" t="s">
        <v>3079</v>
      </c>
      <c r="M144" s="3" t="str">
        <f t="shared" si="27"/>
        <v xml:space="preserve"> Switzerland</v>
      </c>
      <c r="N144" s="3">
        <v>1996</v>
      </c>
      <c r="O144" s="3">
        <f t="shared" si="28"/>
        <v>1996</v>
      </c>
      <c r="P144" s="3">
        <f t="shared" si="29"/>
        <v>24</v>
      </c>
      <c r="Q144" s="4">
        <v>-1</v>
      </c>
      <c r="R144" s="4" t="str">
        <f t="shared" si="30"/>
        <v>Not Available</v>
      </c>
      <c r="S144" s="3" t="s">
        <v>20</v>
      </c>
      <c r="T144" s="3" t="str">
        <f t="shared" si="31"/>
        <v>501 to 1000 employees</v>
      </c>
      <c r="U144" s="3" t="s">
        <v>21</v>
      </c>
      <c r="V144" s="3" t="str">
        <f t="shared" si="32"/>
        <v>Company - Private</v>
      </c>
      <c r="W144" s="3" t="s">
        <v>105</v>
      </c>
      <c r="X144" s="3" t="str">
        <f t="shared" si="33"/>
        <v>Research &amp; Development</v>
      </c>
      <c r="Y144" s="3" t="s">
        <v>40</v>
      </c>
      <c r="Z144" s="3" t="str">
        <f t="shared" si="34"/>
        <v>Business Services</v>
      </c>
      <c r="AA144" s="3" t="s">
        <v>41</v>
      </c>
      <c r="AB144" s="3" t="str">
        <f t="shared" si="35"/>
        <v>$100 to $500 million (USD)</v>
      </c>
    </row>
    <row r="145" spans="1:28" ht="16" x14ac:dyDescent="0.2">
      <c r="A145" s="3">
        <v>144</v>
      </c>
      <c r="B145" s="3">
        <v>4.5999999999999996</v>
      </c>
      <c r="C145" s="3" t="str">
        <f t="shared" si="24"/>
        <v>4.6</v>
      </c>
      <c r="D145" s="3" t="s">
        <v>985</v>
      </c>
      <c r="E145" s="3" t="s">
        <v>2952</v>
      </c>
      <c r="F145" s="3" t="s">
        <v>2864</v>
      </c>
      <c r="H145" s="3" t="str">
        <f t="shared" si="25"/>
        <v xml:space="preserve"> MA</v>
      </c>
      <c r="I145" s="3" t="str">
        <f t="shared" si="26"/>
        <v xml:space="preserve"> MA</v>
      </c>
      <c r="J145" s="3" t="s">
        <v>985</v>
      </c>
      <c r="K145" s="3" t="s">
        <v>2952</v>
      </c>
      <c r="L145" s="3" t="s">
        <v>2864</v>
      </c>
      <c r="M145" s="3" t="str">
        <f t="shared" si="27"/>
        <v xml:space="preserve"> MA</v>
      </c>
      <c r="N145" s="3">
        <v>2005</v>
      </c>
      <c r="O145" s="3">
        <f t="shared" si="28"/>
        <v>2005</v>
      </c>
      <c r="P145" s="3">
        <f t="shared" si="29"/>
        <v>15</v>
      </c>
      <c r="Q145" s="4">
        <v>-1</v>
      </c>
      <c r="R145" s="4" t="str">
        <f t="shared" si="30"/>
        <v>Not Available</v>
      </c>
      <c r="S145" s="3" t="s">
        <v>56</v>
      </c>
      <c r="T145" s="3" t="str">
        <f t="shared" si="31"/>
        <v>51 to 200 employees</v>
      </c>
      <c r="U145" s="3" t="s">
        <v>289</v>
      </c>
      <c r="V145" s="3" t="str">
        <f t="shared" si="32"/>
        <v>Unknown</v>
      </c>
      <c r="W145" s="3" t="s">
        <v>695</v>
      </c>
      <c r="X145" s="3" t="str">
        <f t="shared" si="33"/>
        <v>Architectural &amp; Engineering Services</v>
      </c>
      <c r="Y145" s="3" t="s">
        <v>40</v>
      </c>
      <c r="Z145" s="3" t="str">
        <f t="shared" si="34"/>
        <v>Business Services</v>
      </c>
      <c r="AA145" s="3" t="s">
        <v>80</v>
      </c>
      <c r="AB145" s="3" t="str">
        <f t="shared" si="35"/>
        <v>$25 to $50 million (USD)</v>
      </c>
    </row>
    <row r="146" spans="1:28" ht="16" x14ac:dyDescent="0.2">
      <c r="A146" s="3">
        <v>145</v>
      </c>
      <c r="B146" s="3">
        <v>3.7</v>
      </c>
      <c r="C146" s="3" t="str">
        <f t="shared" si="24"/>
        <v>3.7</v>
      </c>
      <c r="D146" s="3" t="s">
        <v>96</v>
      </c>
      <c r="E146" s="3" t="s">
        <v>2825</v>
      </c>
      <c r="F146" s="3" t="s">
        <v>2826</v>
      </c>
      <c r="H146" s="3" t="str">
        <f t="shared" si="25"/>
        <v xml:space="preserve"> CA</v>
      </c>
      <c r="I146" s="3" t="str">
        <f t="shared" si="26"/>
        <v xml:space="preserve"> CA</v>
      </c>
      <c r="J146" s="3" t="s">
        <v>396</v>
      </c>
      <c r="K146" s="3" t="s">
        <v>2862</v>
      </c>
      <c r="L146" s="3" t="s">
        <v>2841</v>
      </c>
      <c r="M146" s="3" t="str">
        <f t="shared" si="27"/>
        <v xml:space="preserve"> GA</v>
      </c>
      <c r="N146" s="3">
        <v>-1</v>
      </c>
      <c r="O146" s="3" t="str">
        <f t="shared" si="28"/>
        <v>Not Available</v>
      </c>
      <c r="P146" s="3" t="str">
        <f t="shared" si="29"/>
        <v>Not Available</v>
      </c>
      <c r="Q146" s="4">
        <v>-1</v>
      </c>
      <c r="R146" s="4" t="str">
        <f t="shared" si="30"/>
        <v>Not Available</v>
      </c>
      <c r="S146" s="3" t="s">
        <v>30</v>
      </c>
      <c r="T146" s="3" t="str">
        <f t="shared" si="31"/>
        <v>10000+ employees</v>
      </c>
      <c r="U146" s="3" t="s">
        <v>21</v>
      </c>
      <c r="V146" s="3" t="str">
        <f t="shared" si="32"/>
        <v>Company - Private</v>
      </c>
      <c r="W146" s="3" t="s">
        <v>184</v>
      </c>
      <c r="X146" s="3" t="str">
        <f t="shared" si="33"/>
        <v>Food &amp; Beverage Manufacturing</v>
      </c>
      <c r="Y146" s="3" t="s">
        <v>185</v>
      </c>
      <c r="Z146" s="3" t="str">
        <f t="shared" si="34"/>
        <v>Manufacturing</v>
      </c>
      <c r="AA146" s="3" t="s">
        <v>113</v>
      </c>
      <c r="AB146" s="3" t="str">
        <f t="shared" si="35"/>
        <v>$10+ billion (USD)</v>
      </c>
    </row>
    <row r="147" spans="1:28" ht="16" x14ac:dyDescent="0.2">
      <c r="A147" s="3">
        <v>146</v>
      </c>
      <c r="B147" s="3">
        <v>4</v>
      </c>
      <c r="C147" s="3" t="str">
        <f t="shared" si="24"/>
        <v>4</v>
      </c>
      <c r="D147" s="3" t="s">
        <v>96</v>
      </c>
      <c r="E147" s="3" t="s">
        <v>2825</v>
      </c>
      <c r="F147" s="3" t="s">
        <v>2826</v>
      </c>
      <c r="H147" s="3" t="str">
        <f t="shared" si="25"/>
        <v xml:space="preserve"> CA</v>
      </c>
      <c r="I147" s="3" t="str">
        <f t="shared" si="26"/>
        <v xml:space="preserve"> CA</v>
      </c>
      <c r="J147" s="3" t="s">
        <v>632</v>
      </c>
      <c r="K147" s="3" t="s">
        <v>2923</v>
      </c>
      <c r="L147" s="3" t="s">
        <v>2826</v>
      </c>
      <c r="M147" s="3" t="str">
        <f t="shared" si="27"/>
        <v xml:space="preserve"> CA</v>
      </c>
      <c r="N147" s="3">
        <v>1982</v>
      </c>
      <c r="O147" s="3">
        <f t="shared" si="28"/>
        <v>1982</v>
      </c>
      <c r="P147" s="3">
        <f t="shared" si="29"/>
        <v>38</v>
      </c>
      <c r="Q147" s="4">
        <v>-1</v>
      </c>
      <c r="R147" s="4" t="str">
        <f t="shared" si="30"/>
        <v>Not Available</v>
      </c>
      <c r="S147" s="3" t="s">
        <v>46</v>
      </c>
      <c r="T147" s="3" t="str">
        <f t="shared" si="31"/>
        <v>1001 to 5000 employees</v>
      </c>
      <c r="U147" s="3" t="s">
        <v>21</v>
      </c>
      <c r="V147" s="3" t="str">
        <f t="shared" si="32"/>
        <v>Company - Private</v>
      </c>
      <c r="W147" s="3" t="s">
        <v>314</v>
      </c>
      <c r="X147" s="3" t="str">
        <f t="shared" si="33"/>
        <v>Industrial Manufacturing</v>
      </c>
      <c r="Y147" s="3" t="s">
        <v>185</v>
      </c>
      <c r="Z147" s="3" t="str">
        <f t="shared" si="34"/>
        <v>Manufacturing</v>
      </c>
      <c r="AA147" s="3" t="s">
        <v>41</v>
      </c>
      <c r="AB147" s="3" t="str">
        <f t="shared" si="35"/>
        <v>$100 to $500 million (USD)</v>
      </c>
    </row>
    <row r="148" spans="1:28" ht="80" x14ac:dyDescent="0.2">
      <c r="A148" s="3">
        <v>147</v>
      </c>
      <c r="B148" s="3">
        <v>-1</v>
      </c>
      <c r="C148" s="3" t="str">
        <f t="shared" si="24"/>
        <v>NOT AVAILABLE</v>
      </c>
      <c r="D148" s="3" t="s">
        <v>1374</v>
      </c>
      <c r="E148" s="3" t="s">
        <v>2953</v>
      </c>
      <c r="F148" s="3" t="s">
        <v>2831</v>
      </c>
      <c r="H148" s="3" t="str">
        <f t="shared" si="25"/>
        <v xml:space="preserve"> TX</v>
      </c>
      <c r="I148" s="3" t="str">
        <f t="shared" si="26"/>
        <v xml:space="preserve"> TX</v>
      </c>
      <c r="J148" s="3" t="s">
        <v>1374</v>
      </c>
      <c r="K148" s="3" t="s">
        <v>2953</v>
      </c>
      <c r="L148" s="3" t="s">
        <v>2831</v>
      </c>
      <c r="M148" s="3" t="str">
        <f t="shared" si="27"/>
        <v xml:space="preserve"> TX</v>
      </c>
      <c r="N148" s="3">
        <v>1947</v>
      </c>
      <c r="O148" s="3">
        <f t="shared" si="28"/>
        <v>1947</v>
      </c>
      <c r="P148" s="3">
        <f t="shared" si="29"/>
        <v>73</v>
      </c>
      <c r="Q148" s="4" t="s">
        <v>1375</v>
      </c>
      <c r="R148" s="4" t="str">
        <f t="shared" si="30"/>
        <v>Los Alamos National Laboratory, Battelle, SRI International</v>
      </c>
      <c r="S148" s="3" t="s">
        <v>20</v>
      </c>
      <c r="T148" s="3" t="str">
        <f t="shared" si="31"/>
        <v>501 to 1000 employees</v>
      </c>
      <c r="U148" s="3" t="s">
        <v>21</v>
      </c>
      <c r="V148" s="3" t="str">
        <f t="shared" si="32"/>
        <v>Company - Private</v>
      </c>
      <c r="W148" s="3" t="s">
        <v>320</v>
      </c>
      <c r="X148" s="3" t="str">
        <f t="shared" si="33"/>
        <v>Staffing &amp; Outsourcing</v>
      </c>
      <c r="Y148" s="3" t="s">
        <v>40</v>
      </c>
      <c r="Z148" s="3" t="str">
        <f t="shared" si="34"/>
        <v>Business Services</v>
      </c>
      <c r="AA148" s="3" t="s">
        <v>58</v>
      </c>
      <c r="AB148" s="3" t="str">
        <f t="shared" si="35"/>
        <v>Unknown / Non-Applicable</v>
      </c>
    </row>
    <row r="149" spans="1:28" ht="16" x14ac:dyDescent="0.2">
      <c r="A149" s="3">
        <v>148</v>
      </c>
      <c r="B149" s="3">
        <v>4.5</v>
      </c>
      <c r="C149" s="3" t="str">
        <f t="shared" si="24"/>
        <v>4.5</v>
      </c>
      <c r="D149" s="3" t="s">
        <v>96</v>
      </c>
      <c r="E149" s="3" t="s">
        <v>2825</v>
      </c>
      <c r="F149" s="3" t="s">
        <v>2826</v>
      </c>
      <c r="H149" s="3" t="str">
        <f t="shared" si="25"/>
        <v xml:space="preserve"> CA</v>
      </c>
      <c r="I149" s="3" t="str">
        <f t="shared" si="26"/>
        <v xml:space="preserve"> CA</v>
      </c>
      <c r="J149" s="3" t="s">
        <v>96</v>
      </c>
      <c r="K149" s="3" t="s">
        <v>2825</v>
      </c>
      <c r="L149" s="3" t="s">
        <v>2826</v>
      </c>
      <c r="M149" s="3" t="str">
        <f t="shared" si="27"/>
        <v xml:space="preserve"> CA</v>
      </c>
      <c r="N149" s="3">
        <v>-1</v>
      </c>
      <c r="O149" s="3" t="str">
        <f t="shared" si="28"/>
        <v>Not Available</v>
      </c>
      <c r="P149" s="3" t="str">
        <f t="shared" si="29"/>
        <v>Not Available</v>
      </c>
      <c r="Q149" s="4">
        <v>-1</v>
      </c>
      <c r="R149" s="4" t="str">
        <f t="shared" si="30"/>
        <v>Not Available</v>
      </c>
      <c r="S149" s="3" t="s">
        <v>30</v>
      </c>
      <c r="T149" s="3" t="str">
        <f t="shared" si="31"/>
        <v>10000+ employees</v>
      </c>
      <c r="U149" s="3" t="s">
        <v>65</v>
      </c>
      <c r="V149" s="3" t="str">
        <f t="shared" si="32"/>
        <v>Company - Public</v>
      </c>
      <c r="W149" s="3" t="s">
        <v>230</v>
      </c>
      <c r="X149" s="3" t="str">
        <f t="shared" si="33"/>
        <v>IT Services</v>
      </c>
      <c r="Y149" s="3" t="s">
        <v>91</v>
      </c>
      <c r="Z149" s="3" t="str">
        <f t="shared" si="34"/>
        <v>Information Technology</v>
      </c>
      <c r="AA149" s="3" t="s">
        <v>113</v>
      </c>
      <c r="AB149" s="3" t="str">
        <f t="shared" si="35"/>
        <v>$10+ billion (USD)</v>
      </c>
    </row>
    <row r="150" spans="1:28" ht="16" x14ac:dyDescent="0.2">
      <c r="A150" s="3">
        <v>149</v>
      </c>
      <c r="B150" s="3">
        <v>3.7</v>
      </c>
      <c r="C150" s="3" t="str">
        <f t="shared" si="24"/>
        <v>3.7</v>
      </c>
      <c r="D150" s="3" t="s">
        <v>102</v>
      </c>
      <c r="E150" s="3" t="s">
        <v>2873</v>
      </c>
      <c r="F150" s="3" t="s">
        <v>2853</v>
      </c>
      <c r="H150" s="3" t="str">
        <f t="shared" si="25"/>
        <v xml:space="preserve"> VA</v>
      </c>
      <c r="I150" s="3" t="str">
        <f t="shared" si="26"/>
        <v xml:space="preserve"> VA</v>
      </c>
      <c r="J150" s="3" t="s">
        <v>1382</v>
      </c>
      <c r="K150" s="3" t="s">
        <v>3045</v>
      </c>
      <c r="L150" s="3" t="s">
        <v>2826</v>
      </c>
      <c r="M150" s="3" t="str">
        <f t="shared" si="27"/>
        <v xml:space="preserve"> CA</v>
      </c>
      <c r="N150" s="3">
        <v>1999</v>
      </c>
      <c r="O150" s="3">
        <f t="shared" si="28"/>
        <v>1999</v>
      </c>
      <c r="P150" s="3">
        <f t="shared" si="29"/>
        <v>21</v>
      </c>
      <c r="Q150" s="4">
        <v>-1</v>
      </c>
      <c r="R150" s="4" t="str">
        <f t="shared" si="30"/>
        <v>Not Available</v>
      </c>
      <c r="S150" s="3" t="s">
        <v>64</v>
      </c>
      <c r="T150" s="3" t="str">
        <f t="shared" si="31"/>
        <v>201 to 500 employees</v>
      </c>
      <c r="U150" s="3" t="s">
        <v>21</v>
      </c>
      <c r="V150" s="3" t="str">
        <f t="shared" si="32"/>
        <v>Company - Private</v>
      </c>
      <c r="W150" s="3" t="s">
        <v>79</v>
      </c>
      <c r="X150" s="3" t="str">
        <f t="shared" si="33"/>
        <v>Consulting</v>
      </c>
      <c r="Y150" s="3" t="s">
        <v>40</v>
      </c>
      <c r="Z150" s="3" t="str">
        <f t="shared" si="34"/>
        <v>Business Services</v>
      </c>
      <c r="AA150" s="3" t="s">
        <v>23</v>
      </c>
      <c r="AB150" s="3" t="str">
        <f t="shared" si="35"/>
        <v>$50 to $100 million (USD)</v>
      </c>
    </row>
    <row r="151" spans="1:28" ht="16" x14ac:dyDescent="0.2">
      <c r="A151" s="3">
        <v>150</v>
      </c>
      <c r="B151" s="3">
        <v>4.0999999999999996</v>
      </c>
      <c r="C151" s="3" t="str">
        <f t="shared" si="24"/>
        <v>4.1</v>
      </c>
      <c r="D151" s="3" t="s">
        <v>421</v>
      </c>
      <c r="E151" s="3" t="s">
        <v>2883</v>
      </c>
      <c r="F151" s="3" t="s">
        <v>2884</v>
      </c>
      <c r="H151" s="3" t="str">
        <f t="shared" si="25"/>
        <v xml:space="preserve"> IN</v>
      </c>
      <c r="I151" s="3" t="str">
        <f t="shared" si="26"/>
        <v xml:space="preserve"> IN</v>
      </c>
      <c r="J151" s="3" t="s">
        <v>422</v>
      </c>
      <c r="K151" s="3" t="s">
        <v>3071</v>
      </c>
      <c r="L151" s="3" t="s">
        <v>2826</v>
      </c>
      <c r="M151" s="3" t="str">
        <f t="shared" si="27"/>
        <v xml:space="preserve"> CA</v>
      </c>
      <c r="N151" s="3">
        <v>2015</v>
      </c>
      <c r="O151" s="3">
        <f t="shared" si="28"/>
        <v>2015</v>
      </c>
      <c r="P151" s="3">
        <f t="shared" si="29"/>
        <v>5</v>
      </c>
      <c r="Q151" s="4">
        <v>-1</v>
      </c>
      <c r="R151" s="4" t="str">
        <f t="shared" si="30"/>
        <v>Not Available</v>
      </c>
      <c r="S151" s="3" t="s">
        <v>56</v>
      </c>
      <c r="T151" s="3" t="str">
        <f t="shared" si="31"/>
        <v>51 to 200 employees</v>
      </c>
      <c r="U151" s="3" t="s">
        <v>21</v>
      </c>
      <c r="V151" s="3" t="str">
        <f t="shared" si="32"/>
        <v>Company - Private</v>
      </c>
      <c r="W151" s="3">
        <v>-1</v>
      </c>
      <c r="X151" s="3" t="str">
        <f t="shared" si="33"/>
        <v>Not Available</v>
      </c>
      <c r="Y151" s="3">
        <v>-1</v>
      </c>
      <c r="Z151" s="3" t="str">
        <f t="shared" si="34"/>
        <v>Not Available</v>
      </c>
      <c r="AA151" s="3" t="s">
        <v>58</v>
      </c>
      <c r="AB151" s="3" t="str">
        <f t="shared" si="35"/>
        <v>Unknown / Non-Applicable</v>
      </c>
    </row>
    <row r="152" spans="1:28" ht="16" x14ac:dyDescent="0.2">
      <c r="A152" s="3">
        <v>151</v>
      </c>
      <c r="B152" s="3">
        <v>4.4000000000000004</v>
      </c>
      <c r="C152" s="3" t="str">
        <f t="shared" si="24"/>
        <v>4.4</v>
      </c>
      <c r="D152" s="3" t="s">
        <v>122</v>
      </c>
      <c r="E152" s="3" t="s">
        <v>2863</v>
      </c>
      <c r="F152" s="3" t="s">
        <v>2864</v>
      </c>
      <c r="H152" s="3" t="str">
        <f t="shared" si="25"/>
        <v xml:space="preserve"> MA</v>
      </c>
      <c r="I152" s="3" t="str">
        <f t="shared" si="26"/>
        <v xml:space="preserve"> MA</v>
      </c>
      <c r="J152" s="3" t="s">
        <v>214</v>
      </c>
      <c r="K152" s="3" t="s">
        <v>3083</v>
      </c>
      <c r="L152" s="3" t="s">
        <v>3079</v>
      </c>
      <c r="M152" s="3" t="str">
        <f t="shared" si="27"/>
        <v xml:space="preserve"> Switzerland</v>
      </c>
      <c r="N152" s="3">
        <v>1996</v>
      </c>
      <c r="O152" s="3">
        <f t="shared" si="28"/>
        <v>1996</v>
      </c>
      <c r="P152" s="3">
        <f t="shared" si="29"/>
        <v>24</v>
      </c>
      <c r="Q152" s="4">
        <v>-1</v>
      </c>
      <c r="R152" s="4" t="str">
        <f t="shared" si="30"/>
        <v>Not Available</v>
      </c>
      <c r="S152" s="3" t="s">
        <v>20</v>
      </c>
      <c r="T152" s="3" t="str">
        <f t="shared" si="31"/>
        <v>501 to 1000 employees</v>
      </c>
      <c r="U152" s="3" t="s">
        <v>21</v>
      </c>
      <c r="V152" s="3" t="str">
        <f t="shared" si="32"/>
        <v>Company - Private</v>
      </c>
      <c r="W152" s="3" t="s">
        <v>145</v>
      </c>
      <c r="X152" s="3" t="str">
        <f t="shared" si="33"/>
        <v>Enterprise Software &amp; Network Solutions</v>
      </c>
      <c r="Y152" s="3" t="s">
        <v>91</v>
      </c>
      <c r="Z152" s="3" t="str">
        <f t="shared" si="34"/>
        <v>Information Technology</v>
      </c>
      <c r="AA152" s="3" t="s">
        <v>41</v>
      </c>
      <c r="AB152" s="3" t="str">
        <f t="shared" si="35"/>
        <v>$100 to $500 million (USD)</v>
      </c>
    </row>
    <row r="153" spans="1:28" ht="16" x14ac:dyDescent="0.2">
      <c r="A153" s="3">
        <v>152</v>
      </c>
      <c r="B153" s="3">
        <v>5</v>
      </c>
      <c r="C153" s="3" t="str">
        <f t="shared" si="24"/>
        <v>5</v>
      </c>
      <c r="D153" s="3" t="s">
        <v>218</v>
      </c>
      <c r="E153" s="3" t="s">
        <v>2954</v>
      </c>
      <c r="F153" s="3" t="s">
        <v>2826</v>
      </c>
      <c r="H153" s="3" t="str">
        <f t="shared" si="25"/>
        <v xml:space="preserve"> CA</v>
      </c>
      <c r="I153" s="3" t="str">
        <f t="shared" si="26"/>
        <v xml:space="preserve"> CA</v>
      </c>
      <c r="J153" s="3" t="s">
        <v>218</v>
      </c>
      <c r="K153" s="3" t="s">
        <v>2954</v>
      </c>
      <c r="L153" s="3" t="s">
        <v>2826</v>
      </c>
      <c r="M153" s="3" t="str">
        <f t="shared" si="27"/>
        <v xml:space="preserve"> CA</v>
      </c>
      <c r="N153" s="3">
        <v>1996</v>
      </c>
      <c r="O153" s="3">
        <f t="shared" si="28"/>
        <v>1996</v>
      </c>
      <c r="P153" s="3">
        <f t="shared" si="29"/>
        <v>24</v>
      </c>
      <c r="Q153" s="4">
        <v>-1</v>
      </c>
      <c r="R153" s="4" t="str">
        <f t="shared" si="30"/>
        <v>Not Available</v>
      </c>
      <c r="S153" s="3" t="s">
        <v>46</v>
      </c>
      <c r="T153" s="3" t="str">
        <f t="shared" si="31"/>
        <v>1001 to 5000 employees</v>
      </c>
      <c r="U153" s="3" t="s">
        <v>21</v>
      </c>
      <c r="V153" s="3" t="str">
        <f t="shared" si="32"/>
        <v>Company - Private</v>
      </c>
      <c r="W153" s="3" t="s">
        <v>22</v>
      </c>
      <c r="X153" s="3" t="str">
        <f t="shared" si="33"/>
        <v>Aerospace &amp; Defense</v>
      </c>
      <c r="Y153" s="3" t="s">
        <v>22</v>
      </c>
      <c r="Z153" s="3" t="str">
        <f t="shared" si="34"/>
        <v>Aerospace &amp; Defense</v>
      </c>
      <c r="AA153" s="3" t="s">
        <v>41</v>
      </c>
      <c r="AB153" s="3" t="str">
        <f t="shared" si="35"/>
        <v>$100 to $500 million (USD)</v>
      </c>
    </row>
    <row r="154" spans="1:28" ht="80" x14ac:dyDescent="0.2">
      <c r="A154" s="3">
        <v>153</v>
      </c>
      <c r="B154" s="3">
        <v>3.7</v>
      </c>
      <c r="C154" s="3" t="str">
        <f t="shared" si="24"/>
        <v>3.7</v>
      </c>
      <c r="D154" s="3" t="s">
        <v>63</v>
      </c>
      <c r="E154" s="3" t="s">
        <v>2857</v>
      </c>
      <c r="F154" s="3" t="s">
        <v>2831</v>
      </c>
      <c r="H154" s="3" t="str">
        <f t="shared" si="25"/>
        <v xml:space="preserve"> TX</v>
      </c>
      <c r="I154" s="3" t="str">
        <f t="shared" si="26"/>
        <v xml:space="preserve"> TX</v>
      </c>
      <c r="J154" s="3" t="s">
        <v>153</v>
      </c>
      <c r="K154" s="3" t="s">
        <v>2881</v>
      </c>
      <c r="L154" s="3" t="s">
        <v>2882</v>
      </c>
      <c r="M154" s="3" t="str">
        <f t="shared" si="27"/>
        <v xml:space="preserve"> CO</v>
      </c>
      <c r="N154" s="3">
        <v>1993</v>
      </c>
      <c r="O154" s="3">
        <f t="shared" si="28"/>
        <v>1993</v>
      </c>
      <c r="P154" s="3">
        <f t="shared" si="29"/>
        <v>27</v>
      </c>
      <c r="Q154" s="4" t="s">
        <v>1389</v>
      </c>
      <c r="R154" s="4" t="str">
        <f t="shared" si="30"/>
        <v>Geometry Global, TracyLocke, Saatchi &amp; Saatchi X</v>
      </c>
      <c r="S154" s="3" t="s">
        <v>46</v>
      </c>
      <c r="T154" s="3" t="str">
        <f t="shared" si="31"/>
        <v>1001 to 5000 employees</v>
      </c>
      <c r="U154" s="3" t="s">
        <v>21</v>
      </c>
      <c r="V154" s="3" t="str">
        <f t="shared" si="32"/>
        <v>Company - Private</v>
      </c>
      <c r="W154" s="3" t="s">
        <v>725</v>
      </c>
      <c r="X154" s="3" t="str">
        <f t="shared" si="33"/>
        <v>Brokerage Services</v>
      </c>
      <c r="Y154" s="3" t="s">
        <v>73</v>
      </c>
      <c r="Z154" s="3" t="str">
        <f t="shared" si="34"/>
        <v>Finance</v>
      </c>
      <c r="AA154" s="3" t="s">
        <v>41</v>
      </c>
      <c r="AB154" s="3" t="str">
        <f t="shared" si="35"/>
        <v>$100 to $500 million (USD)</v>
      </c>
    </row>
    <row r="155" spans="1:28" ht="16" x14ac:dyDescent="0.2">
      <c r="A155" s="3">
        <v>154</v>
      </c>
      <c r="B155" s="3">
        <v>3.9</v>
      </c>
      <c r="C155" s="3" t="str">
        <f t="shared" si="24"/>
        <v>3.9</v>
      </c>
      <c r="D155" s="3" t="s">
        <v>985</v>
      </c>
      <c r="E155" s="3" t="s">
        <v>2952</v>
      </c>
      <c r="F155" s="3" t="s">
        <v>2864</v>
      </c>
      <c r="H155" s="3" t="str">
        <f t="shared" si="25"/>
        <v xml:space="preserve"> MA</v>
      </c>
      <c r="I155" s="3" t="str">
        <f t="shared" si="26"/>
        <v xml:space="preserve"> MA</v>
      </c>
      <c r="J155" s="3" t="s">
        <v>985</v>
      </c>
      <c r="K155" s="3" t="s">
        <v>2952</v>
      </c>
      <c r="L155" s="3" t="s">
        <v>2864</v>
      </c>
      <c r="M155" s="3" t="str">
        <f t="shared" si="27"/>
        <v xml:space="preserve"> MA</v>
      </c>
      <c r="N155" s="3">
        <v>-1</v>
      </c>
      <c r="O155" s="3" t="str">
        <f t="shared" si="28"/>
        <v>Not Available</v>
      </c>
      <c r="P155" s="3" t="str">
        <f t="shared" si="29"/>
        <v>Not Available</v>
      </c>
      <c r="Q155" s="4">
        <v>-1</v>
      </c>
      <c r="R155" s="4" t="str">
        <f t="shared" si="30"/>
        <v>Not Available</v>
      </c>
      <c r="S155" s="3" t="s">
        <v>46</v>
      </c>
      <c r="T155" s="3" t="str">
        <f t="shared" si="31"/>
        <v>1001 to 5000 employees</v>
      </c>
      <c r="U155" s="3" t="s">
        <v>21</v>
      </c>
      <c r="V155" s="3" t="str">
        <f t="shared" si="32"/>
        <v>Company - Private</v>
      </c>
      <c r="W155" s="3" t="s">
        <v>273</v>
      </c>
      <c r="X155" s="3" t="str">
        <f t="shared" si="33"/>
        <v>Consumer Products Manufacturing</v>
      </c>
      <c r="Y155" s="3" t="s">
        <v>185</v>
      </c>
      <c r="Z155" s="3" t="str">
        <f t="shared" si="34"/>
        <v>Manufacturing</v>
      </c>
      <c r="AA155" s="3" t="s">
        <v>67</v>
      </c>
      <c r="AB155" s="3" t="str">
        <f t="shared" si="35"/>
        <v>$1 to $2 billion (USD)</v>
      </c>
    </row>
    <row r="156" spans="1:28" ht="16" x14ac:dyDescent="0.2">
      <c r="A156" s="3">
        <v>155</v>
      </c>
      <c r="B156" s="3">
        <v>3.6</v>
      </c>
      <c r="C156" s="3" t="str">
        <f t="shared" si="24"/>
        <v>3.6</v>
      </c>
      <c r="D156" s="3" t="s">
        <v>1393</v>
      </c>
      <c r="E156" s="3" t="s">
        <v>2955</v>
      </c>
      <c r="F156" s="3" t="s">
        <v>2853</v>
      </c>
      <c r="H156" s="3" t="str">
        <f t="shared" si="25"/>
        <v xml:space="preserve"> VA</v>
      </c>
      <c r="I156" s="3" t="str">
        <f t="shared" si="26"/>
        <v xml:space="preserve"> VA</v>
      </c>
      <c r="J156" s="3" t="s">
        <v>103</v>
      </c>
      <c r="K156" s="3" t="s">
        <v>2852</v>
      </c>
      <c r="L156" s="3" t="s">
        <v>2853</v>
      </c>
      <c r="M156" s="3" t="str">
        <f t="shared" si="27"/>
        <v xml:space="preserve"> VA</v>
      </c>
      <c r="N156" s="3">
        <v>1968</v>
      </c>
      <c r="O156" s="3">
        <f t="shared" si="28"/>
        <v>1968</v>
      </c>
      <c r="P156" s="3">
        <f t="shared" si="29"/>
        <v>52</v>
      </c>
      <c r="Q156" s="4">
        <v>-1</v>
      </c>
      <c r="R156" s="4" t="str">
        <f t="shared" si="30"/>
        <v>Not Available</v>
      </c>
      <c r="S156" s="3" t="s">
        <v>46</v>
      </c>
      <c r="T156" s="3" t="str">
        <f t="shared" si="31"/>
        <v>1001 to 5000 employees</v>
      </c>
      <c r="U156" s="3" t="s">
        <v>65</v>
      </c>
      <c r="V156" s="3" t="str">
        <f t="shared" si="32"/>
        <v>Company - Public</v>
      </c>
      <c r="W156" s="3" t="s">
        <v>124</v>
      </c>
      <c r="X156" s="3" t="str">
        <f t="shared" si="33"/>
        <v>Biotech &amp; Pharmaceuticals</v>
      </c>
      <c r="Y156" s="3" t="s">
        <v>124</v>
      </c>
      <c r="Z156" s="3" t="str">
        <f t="shared" si="34"/>
        <v>Biotech &amp; Pharmaceuticals</v>
      </c>
      <c r="AA156" s="3" t="s">
        <v>50</v>
      </c>
      <c r="AB156" s="3" t="str">
        <f t="shared" si="35"/>
        <v>$500 million to $1 billion (USD)</v>
      </c>
    </row>
    <row r="157" spans="1:28" ht="16" x14ac:dyDescent="0.2">
      <c r="A157" s="3">
        <v>156</v>
      </c>
      <c r="B157" s="3">
        <v>3</v>
      </c>
      <c r="C157" s="3" t="str">
        <f t="shared" si="24"/>
        <v>3</v>
      </c>
      <c r="D157" s="3" t="s">
        <v>355</v>
      </c>
      <c r="E157" s="3" t="s">
        <v>2956</v>
      </c>
      <c r="F157" s="3" t="s">
        <v>2905</v>
      </c>
      <c r="H157" s="3" t="str">
        <f t="shared" si="25"/>
        <v xml:space="preserve"> MO</v>
      </c>
      <c r="I157" s="3" t="str">
        <f t="shared" si="26"/>
        <v xml:space="preserve"> MO</v>
      </c>
      <c r="J157" s="3" t="s">
        <v>355</v>
      </c>
      <c r="K157" s="3" t="s">
        <v>2956</v>
      </c>
      <c r="L157" s="3" t="s">
        <v>2905</v>
      </c>
      <c r="M157" s="3" t="str">
        <f t="shared" si="27"/>
        <v xml:space="preserve"> MO</v>
      </c>
      <c r="N157" s="3">
        <v>1864</v>
      </c>
      <c r="O157" s="3">
        <f t="shared" si="28"/>
        <v>1864</v>
      </c>
      <c r="P157" s="3">
        <f t="shared" si="29"/>
        <v>156</v>
      </c>
      <c r="Q157" s="4">
        <v>-1</v>
      </c>
      <c r="R157" s="4" t="str">
        <f t="shared" si="30"/>
        <v>Not Available</v>
      </c>
      <c r="S157" s="3" t="s">
        <v>263</v>
      </c>
      <c r="T157" s="3" t="str">
        <f t="shared" si="31"/>
        <v>1 to 50 employees</v>
      </c>
      <c r="U157" s="3" t="s">
        <v>21</v>
      </c>
      <c r="V157" s="3" t="str">
        <f t="shared" si="32"/>
        <v>Company - Private</v>
      </c>
      <c r="W157" s="3" t="s">
        <v>230</v>
      </c>
      <c r="X157" s="3" t="str">
        <f t="shared" si="33"/>
        <v>IT Services</v>
      </c>
      <c r="Y157" s="3" t="s">
        <v>91</v>
      </c>
      <c r="Z157" s="3" t="str">
        <f t="shared" si="34"/>
        <v>Information Technology</v>
      </c>
      <c r="AA157" s="3" t="s">
        <v>58</v>
      </c>
      <c r="AB157" s="3" t="str">
        <f t="shared" si="35"/>
        <v>Unknown / Non-Applicable</v>
      </c>
    </row>
    <row r="158" spans="1:28" ht="16" x14ac:dyDescent="0.2">
      <c r="A158" s="3">
        <v>157</v>
      </c>
      <c r="B158" s="3">
        <v>3.4</v>
      </c>
      <c r="C158" s="3" t="str">
        <f t="shared" si="24"/>
        <v>3.4</v>
      </c>
      <c r="D158" s="3" t="s">
        <v>997</v>
      </c>
      <c r="E158" s="3" t="s">
        <v>2957</v>
      </c>
      <c r="F158" s="3" t="s">
        <v>2856</v>
      </c>
      <c r="H158" s="3" t="str">
        <f t="shared" si="25"/>
        <v xml:space="preserve"> LA</v>
      </c>
      <c r="I158" s="3" t="str">
        <f t="shared" si="26"/>
        <v xml:space="preserve"> LA</v>
      </c>
      <c r="J158" s="3" t="s">
        <v>153</v>
      </c>
      <c r="K158" s="3" t="s">
        <v>2881</v>
      </c>
      <c r="L158" s="3" t="s">
        <v>2882</v>
      </c>
      <c r="M158" s="3" t="str">
        <f t="shared" si="27"/>
        <v xml:space="preserve"> CO</v>
      </c>
      <c r="N158" s="3">
        <v>-1</v>
      </c>
      <c r="O158" s="3" t="str">
        <f t="shared" si="28"/>
        <v>Not Available</v>
      </c>
      <c r="P158" s="3" t="str">
        <f t="shared" si="29"/>
        <v>Not Available</v>
      </c>
      <c r="Q158" s="4">
        <v>-1</v>
      </c>
      <c r="R158" s="4" t="str">
        <f t="shared" si="30"/>
        <v>Not Available</v>
      </c>
      <c r="S158" s="3" t="s">
        <v>263</v>
      </c>
      <c r="T158" s="3" t="str">
        <f t="shared" si="31"/>
        <v>1 to 50 employees</v>
      </c>
      <c r="U158" s="3" t="s">
        <v>21</v>
      </c>
      <c r="V158" s="3" t="str">
        <f t="shared" si="32"/>
        <v>Company - Private</v>
      </c>
      <c r="W158" s="3" t="s">
        <v>22</v>
      </c>
      <c r="X158" s="3" t="str">
        <f t="shared" si="33"/>
        <v>Aerospace &amp; Defense</v>
      </c>
      <c r="Y158" s="3" t="s">
        <v>22</v>
      </c>
      <c r="Z158" s="3" t="str">
        <f t="shared" si="34"/>
        <v>Aerospace &amp; Defense</v>
      </c>
      <c r="AA158" s="3" t="s">
        <v>58</v>
      </c>
      <c r="AB158" s="3" t="str">
        <f t="shared" si="35"/>
        <v>Unknown / Non-Applicable</v>
      </c>
    </row>
    <row r="159" spans="1:28" ht="128" x14ac:dyDescent="0.2">
      <c r="A159" s="3">
        <v>158</v>
      </c>
      <c r="B159" s="3">
        <v>4.0999999999999996</v>
      </c>
      <c r="C159" s="3" t="str">
        <f t="shared" si="24"/>
        <v>4.1</v>
      </c>
      <c r="D159" s="3" t="s">
        <v>45</v>
      </c>
      <c r="E159" s="3" t="s">
        <v>2958</v>
      </c>
      <c r="F159" s="3" t="s">
        <v>2934</v>
      </c>
      <c r="H159" s="3" t="str">
        <f t="shared" si="25"/>
        <v xml:space="preserve"> WA</v>
      </c>
      <c r="I159" s="3" t="str">
        <f t="shared" si="26"/>
        <v xml:space="preserve"> WA</v>
      </c>
      <c r="J159" s="3" t="s">
        <v>45</v>
      </c>
      <c r="K159" s="3" t="s">
        <v>2958</v>
      </c>
      <c r="L159" s="3" t="s">
        <v>2934</v>
      </c>
      <c r="M159" s="3" t="str">
        <f t="shared" si="27"/>
        <v xml:space="preserve"> WA</v>
      </c>
      <c r="N159" s="3">
        <v>1965</v>
      </c>
      <c r="O159" s="3">
        <f t="shared" si="28"/>
        <v>1965</v>
      </c>
      <c r="P159" s="3">
        <f t="shared" si="29"/>
        <v>55</v>
      </c>
      <c r="Q159" s="4" t="s">
        <v>51</v>
      </c>
      <c r="R159" s="4" t="str">
        <f t="shared" si="30"/>
        <v>Oak Ridge National Laboratory, National Renewable Energy Lab, Los Alamos National Laboratory</v>
      </c>
      <c r="S159" s="3" t="s">
        <v>46</v>
      </c>
      <c r="T159" s="3" t="str">
        <f t="shared" si="31"/>
        <v>1001 to 5000 employees</v>
      </c>
      <c r="U159" s="3" t="s">
        <v>21</v>
      </c>
      <c r="V159" s="3" t="str">
        <f t="shared" si="32"/>
        <v>Company - Private</v>
      </c>
      <c r="W159" s="3" t="s">
        <v>79</v>
      </c>
      <c r="X159" s="3" t="str">
        <f t="shared" si="33"/>
        <v>Consulting</v>
      </c>
      <c r="Y159" s="3" t="s">
        <v>40</v>
      </c>
      <c r="Z159" s="3" t="str">
        <f t="shared" si="34"/>
        <v>Business Services</v>
      </c>
      <c r="AA159" s="3" t="s">
        <v>41</v>
      </c>
      <c r="AB159" s="3" t="str">
        <f t="shared" si="35"/>
        <v>$100 to $500 million (USD)</v>
      </c>
    </row>
    <row r="160" spans="1:28" ht="16" x14ac:dyDescent="0.2">
      <c r="A160" s="3">
        <v>159</v>
      </c>
      <c r="B160" s="3">
        <v>3.8</v>
      </c>
      <c r="C160" s="3" t="str">
        <f t="shared" si="24"/>
        <v>3.8</v>
      </c>
      <c r="D160" s="3" t="s">
        <v>836</v>
      </c>
      <c r="E160" s="3" t="s">
        <v>2937</v>
      </c>
      <c r="F160" s="3" t="s">
        <v>2864</v>
      </c>
      <c r="H160" s="3" t="str">
        <f t="shared" si="25"/>
        <v xml:space="preserve"> MA</v>
      </c>
      <c r="I160" s="3" t="str">
        <f t="shared" si="26"/>
        <v xml:space="preserve"> MA</v>
      </c>
      <c r="J160" s="3" t="s">
        <v>836</v>
      </c>
      <c r="K160" s="3" t="s">
        <v>2937</v>
      </c>
      <c r="L160" s="3" t="s">
        <v>2864</v>
      </c>
      <c r="M160" s="3" t="str">
        <f t="shared" si="27"/>
        <v xml:space="preserve"> MA</v>
      </c>
      <c r="N160" s="3">
        <v>1851</v>
      </c>
      <c r="O160" s="3">
        <f t="shared" si="28"/>
        <v>1851</v>
      </c>
      <c r="P160" s="3">
        <f t="shared" si="29"/>
        <v>169</v>
      </c>
      <c r="Q160" s="4">
        <v>-1</v>
      </c>
      <c r="R160" s="4" t="str">
        <f t="shared" si="30"/>
        <v>Not Available</v>
      </c>
      <c r="S160" s="3" t="s">
        <v>104</v>
      </c>
      <c r="T160" s="3" t="str">
        <f t="shared" si="31"/>
        <v>5001 to 10000 employees</v>
      </c>
      <c r="U160" s="3" t="s">
        <v>65</v>
      </c>
      <c r="V160" s="3" t="str">
        <f t="shared" si="32"/>
        <v>Company - Public</v>
      </c>
      <c r="W160" s="3" t="s">
        <v>105</v>
      </c>
      <c r="X160" s="3" t="str">
        <f t="shared" si="33"/>
        <v>Research &amp; Development</v>
      </c>
      <c r="Y160" s="3" t="s">
        <v>40</v>
      </c>
      <c r="Z160" s="3" t="str">
        <f t="shared" si="34"/>
        <v>Business Services</v>
      </c>
      <c r="AA160" s="3" t="s">
        <v>67</v>
      </c>
      <c r="AB160" s="3" t="str">
        <f t="shared" si="35"/>
        <v>$1 to $2 billion (USD)</v>
      </c>
    </row>
    <row r="161" spans="1:28" ht="16" x14ac:dyDescent="0.2">
      <c r="A161" s="3">
        <v>160</v>
      </c>
      <c r="B161" s="3">
        <v>5</v>
      </c>
      <c r="C161" s="3" t="str">
        <f t="shared" si="24"/>
        <v>5</v>
      </c>
      <c r="D161" s="3" t="s">
        <v>953</v>
      </c>
      <c r="E161" s="3" t="s">
        <v>2900</v>
      </c>
      <c r="F161" s="3" t="s">
        <v>2831</v>
      </c>
      <c r="H161" s="3" t="str">
        <f t="shared" si="25"/>
        <v xml:space="preserve"> TX</v>
      </c>
      <c r="I161" s="3" t="str">
        <f t="shared" si="26"/>
        <v xml:space="preserve"> TX</v>
      </c>
      <c r="J161" s="3" t="s">
        <v>1404</v>
      </c>
      <c r="K161" s="3" t="s">
        <v>3084</v>
      </c>
      <c r="L161" s="3" t="s">
        <v>2930</v>
      </c>
      <c r="M161" s="3" t="str">
        <f t="shared" si="27"/>
        <v xml:space="preserve"> IA</v>
      </c>
      <c r="N161" s="3">
        <v>1998</v>
      </c>
      <c r="O161" s="3">
        <f t="shared" si="28"/>
        <v>1998</v>
      </c>
      <c r="P161" s="3">
        <f t="shared" si="29"/>
        <v>22</v>
      </c>
      <c r="Q161" s="4">
        <v>-1</v>
      </c>
      <c r="R161" s="4" t="str">
        <f t="shared" si="30"/>
        <v>Not Available</v>
      </c>
      <c r="S161" s="3" t="s">
        <v>64</v>
      </c>
      <c r="T161" s="3" t="str">
        <f t="shared" si="31"/>
        <v>201 to 500 employees</v>
      </c>
      <c r="U161" s="3" t="s">
        <v>21</v>
      </c>
      <c r="V161" s="3" t="str">
        <f t="shared" si="32"/>
        <v>Company - Private</v>
      </c>
      <c r="W161" s="3" t="s">
        <v>145</v>
      </c>
      <c r="X161" s="3" t="str">
        <f t="shared" si="33"/>
        <v>Enterprise Software &amp; Network Solutions</v>
      </c>
      <c r="Y161" s="3" t="s">
        <v>91</v>
      </c>
      <c r="Z161" s="3" t="str">
        <f t="shared" si="34"/>
        <v>Information Technology</v>
      </c>
      <c r="AA161" s="3" t="s">
        <v>58</v>
      </c>
      <c r="AB161" s="3" t="str">
        <f t="shared" si="35"/>
        <v>Unknown / Non-Applicable</v>
      </c>
    </row>
    <row r="162" spans="1:28" ht="16" x14ac:dyDescent="0.2">
      <c r="A162" s="3">
        <v>161</v>
      </c>
      <c r="B162" s="3">
        <v>3.6</v>
      </c>
      <c r="C162" s="3" t="str">
        <f t="shared" si="24"/>
        <v>3.6</v>
      </c>
      <c r="D162" s="3" t="s">
        <v>778</v>
      </c>
      <c r="E162" s="3" t="s">
        <v>2959</v>
      </c>
      <c r="F162" s="3" t="s">
        <v>2824</v>
      </c>
      <c r="H162" s="3" t="str">
        <f t="shared" si="25"/>
        <v xml:space="preserve"> UT</v>
      </c>
      <c r="I162" s="3" t="str">
        <f t="shared" si="26"/>
        <v xml:space="preserve"> UT</v>
      </c>
      <c r="J162" s="3" t="s">
        <v>778</v>
      </c>
      <c r="K162" s="3" t="s">
        <v>2959</v>
      </c>
      <c r="L162" s="3" t="s">
        <v>2824</v>
      </c>
      <c r="M162" s="3" t="str">
        <f t="shared" si="27"/>
        <v xml:space="preserve"> UT</v>
      </c>
      <c r="N162" s="3">
        <v>2013</v>
      </c>
      <c r="O162" s="3">
        <f t="shared" si="28"/>
        <v>2013</v>
      </c>
      <c r="P162" s="3">
        <f t="shared" si="29"/>
        <v>7</v>
      </c>
      <c r="Q162" s="4">
        <v>-1</v>
      </c>
      <c r="R162" s="4" t="str">
        <f t="shared" si="30"/>
        <v>Not Available</v>
      </c>
      <c r="S162" s="3" t="s">
        <v>64</v>
      </c>
      <c r="T162" s="3" t="str">
        <f t="shared" si="31"/>
        <v>201 to 500 employees</v>
      </c>
      <c r="U162" s="3" t="s">
        <v>65</v>
      </c>
      <c r="V162" s="3" t="str">
        <f t="shared" si="32"/>
        <v>Company - Public</v>
      </c>
      <c r="W162" s="3" t="s">
        <v>124</v>
      </c>
      <c r="X162" s="3" t="str">
        <f t="shared" si="33"/>
        <v>Biotech &amp; Pharmaceuticals</v>
      </c>
      <c r="Y162" s="3" t="s">
        <v>124</v>
      </c>
      <c r="Z162" s="3" t="str">
        <f t="shared" si="34"/>
        <v>Biotech &amp; Pharmaceuticals</v>
      </c>
      <c r="AA162" s="3" t="s">
        <v>58</v>
      </c>
      <c r="AB162" s="3" t="str">
        <f t="shared" si="35"/>
        <v>Unknown / Non-Applicable</v>
      </c>
    </row>
    <row r="163" spans="1:28" ht="16" x14ac:dyDescent="0.2">
      <c r="A163" s="3">
        <v>162</v>
      </c>
      <c r="B163" s="3">
        <v>4</v>
      </c>
      <c r="C163" s="3" t="str">
        <f t="shared" si="24"/>
        <v>4</v>
      </c>
      <c r="D163" s="3" t="s">
        <v>483</v>
      </c>
      <c r="E163" s="3" t="s">
        <v>2960</v>
      </c>
      <c r="F163" s="3" t="s">
        <v>2853</v>
      </c>
      <c r="H163" s="3" t="str">
        <f t="shared" si="25"/>
        <v xml:space="preserve"> VA</v>
      </c>
      <c r="I163" s="3" t="str">
        <f t="shared" si="26"/>
        <v xml:space="preserve"> VA</v>
      </c>
      <c r="J163" s="3" t="s">
        <v>234</v>
      </c>
      <c r="K163" s="3" t="s">
        <v>2967</v>
      </c>
      <c r="L163" s="3" t="s">
        <v>2826</v>
      </c>
      <c r="M163" s="3" t="str">
        <f t="shared" si="27"/>
        <v xml:space="preserve"> CA</v>
      </c>
      <c r="N163" s="3">
        <v>1969</v>
      </c>
      <c r="O163" s="3">
        <f t="shared" si="28"/>
        <v>1969</v>
      </c>
      <c r="P163" s="3">
        <f t="shared" si="29"/>
        <v>51</v>
      </c>
      <c r="Q163" s="4" t="s">
        <v>236</v>
      </c>
      <c r="R163" s="4" t="str">
        <f t="shared" si="30"/>
        <v>Pitney Bowes</v>
      </c>
      <c r="S163" s="3" t="s">
        <v>56</v>
      </c>
      <c r="T163" s="3" t="str">
        <f t="shared" si="31"/>
        <v>51 to 200 employees</v>
      </c>
      <c r="U163" s="3" t="s">
        <v>21</v>
      </c>
      <c r="V163" s="3" t="str">
        <f t="shared" si="32"/>
        <v>Company - Private</v>
      </c>
      <c r="W163" s="3" t="s">
        <v>230</v>
      </c>
      <c r="X163" s="3" t="str">
        <f t="shared" si="33"/>
        <v>IT Services</v>
      </c>
      <c r="Y163" s="3" t="s">
        <v>91</v>
      </c>
      <c r="Z163" s="3" t="str">
        <f t="shared" si="34"/>
        <v>Information Technology</v>
      </c>
      <c r="AA163" s="3" t="s">
        <v>58</v>
      </c>
      <c r="AB163" s="3" t="str">
        <f t="shared" si="35"/>
        <v>Unknown / Non-Applicable</v>
      </c>
    </row>
    <row r="164" spans="1:28" ht="16" x14ac:dyDescent="0.2">
      <c r="A164" s="3">
        <v>163</v>
      </c>
      <c r="B164" s="3">
        <v>3.9</v>
      </c>
      <c r="C164" s="3" t="str">
        <f t="shared" si="24"/>
        <v>3.9</v>
      </c>
      <c r="D164" s="3" t="s">
        <v>85</v>
      </c>
      <c r="E164" s="3" t="s">
        <v>2827</v>
      </c>
      <c r="F164" s="3" t="s">
        <v>2828</v>
      </c>
      <c r="H164" s="3" t="str">
        <f t="shared" si="25"/>
        <v xml:space="preserve"> NY</v>
      </c>
      <c r="I164" s="3" t="str">
        <f t="shared" si="26"/>
        <v xml:space="preserve"> NY</v>
      </c>
      <c r="J164" s="3" t="s">
        <v>85</v>
      </c>
      <c r="K164" s="3" t="s">
        <v>2827</v>
      </c>
      <c r="L164" s="3" t="s">
        <v>2828</v>
      </c>
      <c r="M164" s="3" t="str">
        <f t="shared" si="27"/>
        <v xml:space="preserve"> NY</v>
      </c>
      <c r="N164" s="3">
        <v>2014</v>
      </c>
      <c r="O164" s="3">
        <f t="shared" si="28"/>
        <v>2014</v>
      </c>
      <c r="P164" s="3">
        <f t="shared" si="29"/>
        <v>6</v>
      </c>
      <c r="Q164" s="4">
        <v>-1</v>
      </c>
      <c r="R164" s="4" t="str">
        <f t="shared" si="30"/>
        <v>Not Available</v>
      </c>
      <c r="S164" s="3" t="s">
        <v>56</v>
      </c>
      <c r="T164" s="3" t="str">
        <f t="shared" si="31"/>
        <v>51 to 200 employees</v>
      </c>
      <c r="U164" s="3" t="s">
        <v>21</v>
      </c>
      <c r="V164" s="3" t="str">
        <f t="shared" si="32"/>
        <v>Company - Private</v>
      </c>
      <c r="W164" s="3" t="s">
        <v>235</v>
      </c>
      <c r="X164" s="3" t="str">
        <f t="shared" si="33"/>
        <v>Computer Hardware &amp; Software</v>
      </c>
      <c r="Y164" s="3" t="s">
        <v>91</v>
      </c>
      <c r="Z164" s="3" t="str">
        <f t="shared" si="34"/>
        <v>Information Technology</v>
      </c>
      <c r="AA164" s="3" t="s">
        <v>179</v>
      </c>
      <c r="AB164" s="3" t="str">
        <f t="shared" si="35"/>
        <v>$10 to $25 million (USD)</v>
      </c>
    </row>
    <row r="165" spans="1:28" ht="64" x14ac:dyDescent="0.2">
      <c r="A165" s="3">
        <v>164</v>
      </c>
      <c r="B165" s="3">
        <v>-1</v>
      </c>
      <c r="C165" s="3" t="str">
        <f t="shared" si="24"/>
        <v>NOT AVAILABLE</v>
      </c>
      <c r="D165" s="3" t="s">
        <v>738</v>
      </c>
      <c r="E165" s="3" t="s">
        <v>2961</v>
      </c>
      <c r="F165" s="3" t="s">
        <v>2826</v>
      </c>
      <c r="H165" s="3" t="str">
        <f t="shared" si="25"/>
        <v xml:space="preserve"> CA</v>
      </c>
      <c r="I165" s="3" t="str">
        <f t="shared" si="26"/>
        <v xml:space="preserve"> CA</v>
      </c>
      <c r="J165" s="3" t="s">
        <v>632</v>
      </c>
      <c r="K165" s="3" t="s">
        <v>2923</v>
      </c>
      <c r="L165" s="3" t="s">
        <v>2826</v>
      </c>
      <c r="M165" s="3" t="str">
        <f t="shared" si="27"/>
        <v xml:space="preserve"> CA</v>
      </c>
      <c r="N165" s="3">
        <v>1997</v>
      </c>
      <c r="O165" s="3">
        <f t="shared" si="28"/>
        <v>1997</v>
      </c>
      <c r="P165" s="3">
        <f t="shared" si="29"/>
        <v>23</v>
      </c>
      <c r="Q165" s="4" t="s">
        <v>739</v>
      </c>
      <c r="R165" s="4" t="str">
        <f t="shared" si="30"/>
        <v>Genentech, Ultragenyx Pharmaceutical, Gilead Sciences</v>
      </c>
      <c r="S165" s="3" t="s">
        <v>64</v>
      </c>
      <c r="T165" s="3" t="str">
        <f t="shared" si="31"/>
        <v>201 to 500 employees</v>
      </c>
      <c r="U165" s="3" t="s">
        <v>21</v>
      </c>
      <c r="V165" s="3" t="str">
        <f t="shared" si="32"/>
        <v>Company - Private</v>
      </c>
      <c r="W165" s="3" t="s">
        <v>124</v>
      </c>
      <c r="X165" s="3" t="str">
        <f t="shared" si="33"/>
        <v>Biotech &amp; Pharmaceuticals</v>
      </c>
      <c r="Y165" s="3" t="s">
        <v>124</v>
      </c>
      <c r="Z165" s="3" t="str">
        <f t="shared" si="34"/>
        <v>Biotech &amp; Pharmaceuticals</v>
      </c>
      <c r="AA165" s="3" t="s">
        <v>41</v>
      </c>
      <c r="AB165" s="3" t="str">
        <f t="shared" si="35"/>
        <v>$100 to $500 million (USD)</v>
      </c>
    </row>
    <row r="166" spans="1:28" ht="16" x14ac:dyDescent="0.2">
      <c r="A166" s="3">
        <v>165</v>
      </c>
      <c r="B166" s="3">
        <v>4.2</v>
      </c>
      <c r="C166" s="3" t="str">
        <f t="shared" si="24"/>
        <v>4.2</v>
      </c>
      <c r="D166" s="3" t="s">
        <v>122</v>
      </c>
      <c r="E166" s="3" t="s">
        <v>2863</v>
      </c>
      <c r="F166" s="3" t="s">
        <v>2864</v>
      </c>
      <c r="H166" s="3" t="str">
        <f t="shared" si="25"/>
        <v xml:space="preserve"> MA</v>
      </c>
      <c r="I166" s="3" t="str">
        <f t="shared" si="26"/>
        <v xml:space="preserve"> MA</v>
      </c>
      <c r="J166" s="3" t="s">
        <v>122</v>
      </c>
      <c r="K166" s="3" t="s">
        <v>2863</v>
      </c>
      <c r="L166" s="3" t="s">
        <v>2864</v>
      </c>
      <c r="M166" s="3" t="str">
        <f t="shared" si="27"/>
        <v xml:space="preserve"> MA</v>
      </c>
      <c r="N166" s="3">
        <v>2013</v>
      </c>
      <c r="O166" s="3">
        <f t="shared" si="28"/>
        <v>2013</v>
      </c>
      <c r="P166" s="3">
        <f t="shared" si="29"/>
        <v>7</v>
      </c>
      <c r="Q166" s="4">
        <v>-1</v>
      </c>
      <c r="R166" s="4" t="str">
        <f t="shared" si="30"/>
        <v>Not Available</v>
      </c>
      <c r="S166" s="3" t="s">
        <v>64</v>
      </c>
      <c r="T166" s="3" t="str">
        <f t="shared" si="31"/>
        <v>201 to 500 employees</v>
      </c>
      <c r="U166" s="3" t="s">
        <v>21</v>
      </c>
      <c r="V166" s="3" t="str">
        <f t="shared" si="32"/>
        <v>Company - Private</v>
      </c>
      <c r="W166" s="3" t="s">
        <v>769</v>
      </c>
      <c r="X166" s="3" t="str">
        <f t="shared" si="33"/>
        <v>Travel Agencies</v>
      </c>
      <c r="Y166" s="3" t="s">
        <v>770</v>
      </c>
      <c r="Z166" s="3" t="str">
        <f t="shared" si="34"/>
        <v>Travel &amp; Tourism</v>
      </c>
      <c r="AA166" s="3" t="s">
        <v>58</v>
      </c>
      <c r="AB166" s="3" t="str">
        <f t="shared" si="35"/>
        <v>Unknown / Non-Applicable</v>
      </c>
    </row>
    <row r="167" spans="1:28" ht="16" x14ac:dyDescent="0.2">
      <c r="A167" s="3">
        <v>166</v>
      </c>
      <c r="B167" s="3">
        <v>4.4000000000000004</v>
      </c>
      <c r="C167" s="3" t="str">
        <f t="shared" si="24"/>
        <v>4.4</v>
      </c>
      <c r="D167" s="3" t="s">
        <v>96</v>
      </c>
      <c r="E167" s="3" t="s">
        <v>2825</v>
      </c>
      <c r="F167" s="3" t="s">
        <v>2826</v>
      </c>
      <c r="H167" s="3" t="str">
        <f t="shared" si="25"/>
        <v xml:space="preserve"> CA</v>
      </c>
      <c r="I167" s="3" t="str">
        <f t="shared" si="26"/>
        <v xml:space="preserve"> CA</v>
      </c>
      <c r="J167" s="3" t="s">
        <v>1410</v>
      </c>
      <c r="K167" s="3" t="s">
        <v>3085</v>
      </c>
      <c r="L167" s="3" t="s">
        <v>3086</v>
      </c>
      <c r="M167" s="3" t="str">
        <f t="shared" si="27"/>
        <v xml:space="preserve"> Singapore</v>
      </c>
      <c r="N167" s="3">
        <v>2016</v>
      </c>
      <c r="O167" s="3">
        <f t="shared" si="28"/>
        <v>2016</v>
      </c>
      <c r="P167" s="3">
        <f t="shared" si="29"/>
        <v>4</v>
      </c>
      <c r="Q167" s="4">
        <v>-1</v>
      </c>
      <c r="R167" s="4" t="str">
        <f t="shared" si="30"/>
        <v>Not Available</v>
      </c>
      <c r="S167" s="3" t="s">
        <v>56</v>
      </c>
      <c r="T167" s="3" t="str">
        <f t="shared" si="31"/>
        <v>51 to 200 employees</v>
      </c>
      <c r="U167" s="3" t="s">
        <v>65</v>
      </c>
      <c r="V167" s="3" t="str">
        <f t="shared" si="32"/>
        <v>Company - Public</v>
      </c>
      <c r="W167" s="3" t="s">
        <v>124</v>
      </c>
      <c r="X167" s="3" t="str">
        <f t="shared" si="33"/>
        <v>Biotech &amp; Pharmaceuticals</v>
      </c>
      <c r="Y167" s="3" t="s">
        <v>124</v>
      </c>
      <c r="Z167" s="3" t="str">
        <f t="shared" si="34"/>
        <v>Biotech &amp; Pharmaceuticals</v>
      </c>
      <c r="AA167" s="3" t="s">
        <v>58</v>
      </c>
      <c r="AB167" s="3" t="str">
        <f t="shared" si="35"/>
        <v>Unknown / Non-Applicable</v>
      </c>
    </row>
    <row r="168" spans="1:28" ht="16" x14ac:dyDescent="0.2">
      <c r="A168" s="3">
        <v>167</v>
      </c>
      <c r="B168" s="3">
        <v>3.8</v>
      </c>
      <c r="C168" s="3" t="str">
        <f t="shared" si="24"/>
        <v>3.8</v>
      </c>
      <c r="D168" s="3" t="s">
        <v>96</v>
      </c>
      <c r="E168" s="3" t="s">
        <v>2825</v>
      </c>
      <c r="F168" s="3" t="s">
        <v>2826</v>
      </c>
      <c r="H168" s="3" t="str">
        <f t="shared" si="25"/>
        <v xml:space="preserve"> CA</v>
      </c>
      <c r="I168" s="3" t="str">
        <f t="shared" si="26"/>
        <v xml:space="preserve"> CA</v>
      </c>
      <c r="J168" s="3" t="s">
        <v>96</v>
      </c>
      <c r="K168" s="3" t="s">
        <v>2825</v>
      </c>
      <c r="L168" s="3" t="s">
        <v>2826</v>
      </c>
      <c r="M168" s="3" t="str">
        <f t="shared" si="27"/>
        <v xml:space="preserve"> CA</v>
      </c>
      <c r="N168" s="3">
        <v>2008</v>
      </c>
      <c r="O168" s="3">
        <f t="shared" si="28"/>
        <v>2008</v>
      </c>
      <c r="P168" s="3">
        <f t="shared" si="29"/>
        <v>12</v>
      </c>
      <c r="Q168" s="4">
        <v>-1</v>
      </c>
      <c r="R168" s="4" t="str">
        <f t="shared" si="30"/>
        <v>Not Available</v>
      </c>
      <c r="S168" s="3" t="s">
        <v>30</v>
      </c>
      <c r="T168" s="3" t="str">
        <f t="shared" si="31"/>
        <v>10000+ employees</v>
      </c>
      <c r="U168" s="3" t="s">
        <v>154</v>
      </c>
      <c r="V168" s="3" t="str">
        <f t="shared" si="32"/>
        <v>Nonprofit Organization</v>
      </c>
      <c r="W168" s="3" t="s">
        <v>779</v>
      </c>
      <c r="X168" s="3" t="str">
        <f t="shared" si="33"/>
        <v>Religious Organizations</v>
      </c>
      <c r="Y168" s="3" t="s">
        <v>780</v>
      </c>
      <c r="Z168" s="3" t="str">
        <f t="shared" si="34"/>
        <v>Non-Profit</v>
      </c>
      <c r="AA168" s="3" t="s">
        <v>58</v>
      </c>
      <c r="AB168" s="3" t="str">
        <f t="shared" si="35"/>
        <v>Unknown / Non-Applicable</v>
      </c>
    </row>
    <row r="169" spans="1:28" ht="16" x14ac:dyDescent="0.2">
      <c r="A169" s="3">
        <v>168</v>
      </c>
      <c r="B169" s="3">
        <v>3.8</v>
      </c>
      <c r="C169" s="3" t="str">
        <f t="shared" si="24"/>
        <v>3.8</v>
      </c>
      <c r="D169" s="3" t="s">
        <v>1418</v>
      </c>
      <c r="E169" s="3" t="s">
        <v>2962</v>
      </c>
      <c r="F169" s="3" t="s">
        <v>2859</v>
      </c>
      <c r="H169" s="3" t="str">
        <f t="shared" si="25"/>
        <v xml:space="preserve"> FL</v>
      </c>
      <c r="I169" s="3" t="str">
        <f t="shared" si="26"/>
        <v xml:space="preserve"> FL</v>
      </c>
      <c r="J169" s="3" t="s">
        <v>1418</v>
      </c>
      <c r="K169" s="3" t="s">
        <v>2962</v>
      </c>
      <c r="L169" s="3" t="s">
        <v>2859</v>
      </c>
      <c r="M169" s="3" t="str">
        <f t="shared" si="27"/>
        <v xml:space="preserve"> FL</v>
      </c>
      <c r="N169" s="3">
        <v>1991</v>
      </c>
      <c r="O169" s="3">
        <f t="shared" si="28"/>
        <v>1991</v>
      </c>
      <c r="P169" s="3">
        <f t="shared" si="29"/>
        <v>29</v>
      </c>
      <c r="Q169" s="4">
        <v>-1</v>
      </c>
      <c r="R169" s="4" t="str">
        <f t="shared" si="30"/>
        <v>Not Available</v>
      </c>
      <c r="S169" s="3" t="s">
        <v>56</v>
      </c>
      <c r="T169" s="3" t="str">
        <f t="shared" si="31"/>
        <v>51 to 200 employees</v>
      </c>
      <c r="U169" s="3" t="s">
        <v>21</v>
      </c>
      <c r="V169" s="3" t="str">
        <f t="shared" si="32"/>
        <v>Company - Private</v>
      </c>
      <c r="W169" s="3" t="s">
        <v>66</v>
      </c>
      <c r="X169" s="3" t="str">
        <f t="shared" si="33"/>
        <v>Real Estate</v>
      </c>
      <c r="Y169" s="3" t="s">
        <v>66</v>
      </c>
      <c r="Z169" s="3" t="str">
        <f t="shared" si="34"/>
        <v>Real Estate</v>
      </c>
      <c r="AA169" s="3" t="s">
        <v>58</v>
      </c>
      <c r="AB169" s="3" t="str">
        <f t="shared" si="35"/>
        <v>Unknown / Non-Applicable</v>
      </c>
    </row>
    <row r="170" spans="1:28" ht="16" x14ac:dyDescent="0.2">
      <c r="A170" s="3">
        <v>169</v>
      </c>
      <c r="B170" s="3">
        <v>2.2000000000000002</v>
      </c>
      <c r="C170" s="3" t="str">
        <f t="shared" si="24"/>
        <v>2.2</v>
      </c>
      <c r="D170" s="3" t="s">
        <v>1007</v>
      </c>
      <c r="E170" s="3" t="s">
        <v>2963</v>
      </c>
      <c r="F170" s="3" t="s">
        <v>2850</v>
      </c>
      <c r="H170" s="3" t="str">
        <f t="shared" si="25"/>
        <v xml:space="preserve"> MD</v>
      </c>
      <c r="I170" s="3" t="str">
        <f t="shared" si="26"/>
        <v xml:space="preserve"> MD</v>
      </c>
      <c r="J170" s="3" t="s">
        <v>1007</v>
      </c>
      <c r="K170" s="3" t="s">
        <v>2963</v>
      </c>
      <c r="L170" s="3" t="s">
        <v>2850</v>
      </c>
      <c r="M170" s="3" t="str">
        <f t="shared" si="27"/>
        <v xml:space="preserve"> MD</v>
      </c>
      <c r="N170" s="3">
        <v>2002</v>
      </c>
      <c r="O170" s="3">
        <f t="shared" si="28"/>
        <v>2002</v>
      </c>
      <c r="P170" s="3">
        <f t="shared" si="29"/>
        <v>18</v>
      </c>
      <c r="Q170" s="4">
        <v>-1</v>
      </c>
      <c r="R170" s="4" t="str">
        <f t="shared" si="30"/>
        <v>Not Available</v>
      </c>
      <c r="S170" s="3" t="s">
        <v>20</v>
      </c>
      <c r="T170" s="3" t="str">
        <f t="shared" si="31"/>
        <v>501 to 1000 employees</v>
      </c>
      <c r="U170" s="3" t="s">
        <v>790</v>
      </c>
      <c r="V170" s="3" t="str">
        <f t="shared" si="32"/>
        <v>College / University</v>
      </c>
      <c r="W170" s="3" t="s">
        <v>791</v>
      </c>
      <c r="X170" s="3" t="str">
        <f t="shared" si="33"/>
        <v>Colleges &amp; Universities</v>
      </c>
      <c r="Y170" s="3" t="s">
        <v>581</v>
      </c>
      <c r="Z170" s="3" t="str">
        <f t="shared" si="34"/>
        <v>Education</v>
      </c>
      <c r="AA170" s="3" t="s">
        <v>58</v>
      </c>
      <c r="AB170" s="3" t="str">
        <f t="shared" si="35"/>
        <v>Unknown / Non-Applicable</v>
      </c>
    </row>
    <row r="171" spans="1:28" ht="16" x14ac:dyDescent="0.2">
      <c r="A171" s="3">
        <v>170</v>
      </c>
      <c r="B171" s="3">
        <v>2.9</v>
      </c>
      <c r="C171" s="3" t="str">
        <f t="shared" si="24"/>
        <v>2.9</v>
      </c>
      <c r="D171" s="3" t="s">
        <v>103</v>
      </c>
      <c r="E171" s="3" t="s">
        <v>2852</v>
      </c>
      <c r="F171" s="3" t="s">
        <v>2853</v>
      </c>
      <c r="H171" s="3" t="str">
        <f t="shared" si="25"/>
        <v xml:space="preserve"> VA</v>
      </c>
      <c r="I171" s="3" t="str">
        <f t="shared" si="26"/>
        <v xml:space="preserve"> VA</v>
      </c>
      <c r="J171" s="3" t="s">
        <v>422</v>
      </c>
      <c r="K171" s="3" t="s">
        <v>3071</v>
      </c>
      <c r="L171" s="3" t="s">
        <v>2826</v>
      </c>
      <c r="M171" s="3" t="str">
        <f t="shared" si="27"/>
        <v xml:space="preserve"> CA</v>
      </c>
      <c r="N171" s="3">
        <v>2015</v>
      </c>
      <c r="O171" s="3">
        <f t="shared" si="28"/>
        <v>2015</v>
      </c>
      <c r="P171" s="3">
        <f t="shared" si="29"/>
        <v>5</v>
      </c>
      <c r="Q171" s="4">
        <v>-1</v>
      </c>
      <c r="R171" s="4" t="str">
        <f t="shared" si="30"/>
        <v>Not Available</v>
      </c>
      <c r="S171" s="3" t="s">
        <v>46</v>
      </c>
      <c r="T171" s="3" t="str">
        <f t="shared" si="31"/>
        <v>1001 to 5000 employees</v>
      </c>
      <c r="U171" s="3" t="s">
        <v>47</v>
      </c>
      <c r="V171" s="3" t="str">
        <f t="shared" si="32"/>
        <v>Government</v>
      </c>
      <c r="W171" s="3" t="s">
        <v>48</v>
      </c>
      <c r="X171" s="3" t="str">
        <f t="shared" si="33"/>
        <v>Energy</v>
      </c>
      <c r="Y171" s="3" t="s">
        <v>49</v>
      </c>
      <c r="Z171" s="3" t="str">
        <f t="shared" si="34"/>
        <v>Oil, Gas, Energy &amp; Utilities</v>
      </c>
      <c r="AA171" s="3" t="s">
        <v>50</v>
      </c>
      <c r="AB171" s="3" t="str">
        <f t="shared" si="35"/>
        <v>$500 million to $1 billion (USD)</v>
      </c>
    </row>
    <row r="172" spans="1:28" ht="32" x14ac:dyDescent="0.2">
      <c r="A172" s="3">
        <v>171</v>
      </c>
      <c r="B172" s="3">
        <v>4.0999999999999996</v>
      </c>
      <c r="C172" s="3" t="str">
        <f t="shared" si="24"/>
        <v>4.1</v>
      </c>
      <c r="D172" s="3" t="s">
        <v>953</v>
      </c>
      <c r="E172" s="3" t="s">
        <v>2900</v>
      </c>
      <c r="F172" s="3" t="s">
        <v>2831</v>
      </c>
      <c r="H172" s="3" t="str">
        <f t="shared" si="25"/>
        <v xml:space="preserve"> TX</v>
      </c>
      <c r="I172" s="3" t="str">
        <f t="shared" si="26"/>
        <v xml:space="preserve"> TX</v>
      </c>
      <c r="J172" s="3" t="s">
        <v>1426</v>
      </c>
      <c r="K172" s="3" t="s">
        <v>3087</v>
      </c>
      <c r="L172" s="3" t="s">
        <v>2826</v>
      </c>
      <c r="M172" s="3" t="str">
        <f t="shared" si="27"/>
        <v xml:space="preserve"> CA</v>
      </c>
      <c r="N172" s="3">
        <v>2010</v>
      </c>
      <c r="O172" s="3">
        <f t="shared" si="28"/>
        <v>2010</v>
      </c>
      <c r="P172" s="3">
        <f t="shared" si="29"/>
        <v>10</v>
      </c>
      <c r="Q172" s="4" t="s">
        <v>1427</v>
      </c>
      <c r="R172" s="4" t="str">
        <f t="shared" si="30"/>
        <v>Splunk, Datadog, Elastic</v>
      </c>
      <c r="S172" s="3" t="s">
        <v>30</v>
      </c>
      <c r="T172" s="3" t="str">
        <f t="shared" si="31"/>
        <v>10000+ employees</v>
      </c>
      <c r="U172" s="3" t="s">
        <v>21</v>
      </c>
      <c r="V172" s="3" t="str">
        <f t="shared" si="32"/>
        <v>Company - Private</v>
      </c>
      <c r="W172" s="3" t="s">
        <v>230</v>
      </c>
      <c r="X172" s="3" t="str">
        <f t="shared" si="33"/>
        <v>IT Services</v>
      </c>
      <c r="Y172" s="3" t="s">
        <v>91</v>
      </c>
      <c r="Z172" s="3" t="str">
        <f t="shared" si="34"/>
        <v>Information Technology</v>
      </c>
      <c r="AA172" s="3" t="s">
        <v>34</v>
      </c>
      <c r="AB172" s="3" t="str">
        <f t="shared" si="35"/>
        <v>$2 to $5 billion (USD)</v>
      </c>
    </row>
    <row r="173" spans="1:28" ht="16" x14ac:dyDescent="0.2">
      <c r="A173" s="3">
        <v>172</v>
      </c>
      <c r="B173" s="3">
        <v>4.3</v>
      </c>
      <c r="C173" s="3" t="str">
        <f t="shared" si="24"/>
        <v>4.3</v>
      </c>
      <c r="D173" s="3" t="s">
        <v>287</v>
      </c>
      <c r="E173" s="3" t="s">
        <v>2910</v>
      </c>
      <c r="F173" s="3" t="s">
        <v>2911</v>
      </c>
      <c r="H173" s="3" t="str">
        <f t="shared" si="25"/>
        <v xml:space="preserve"> DC</v>
      </c>
      <c r="I173" s="3" t="str">
        <f t="shared" si="26"/>
        <v xml:space="preserve"> DC</v>
      </c>
      <c r="J173" s="3" t="s">
        <v>287</v>
      </c>
      <c r="K173" s="3" t="s">
        <v>2910</v>
      </c>
      <c r="L173" s="3" t="s">
        <v>2911</v>
      </c>
      <c r="M173" s="3" t="str">
        <f t="shared" si="27"/>
        <v xml:space="preserve"> DC</v>
      </c>
      <c r="N173" s="3">
        <v>2007</v>
      </c>
      <c r="O173" s="3">
        <f t="shared" si="28"/>
        <v>2007</v>
      </c>
      <c r="P173" s="3">
        <f t="shared" si="29"/>
        <v>13</v>
      </c>
      <c r="Q173" s="4">
        <v>-1</v>
      </c>
      <c r="R173" s="4" t="str">
        <f t="shared" si="30"/>
        <v>Not Available</v>
      </c>
      <c r="S173" s="3" t="s">
        <v>64</v>
      </c>
      <c r="T173" s="3" t="str">
        <f t="shared" si="31"/>
        <v>201 to 500 employees</v>
      </c>
      <c r="U173" s="3" t="s">
        <v>21</v>
      </c>
      <c r="V173" s="3" t="str">
        <f t="shared" si="32"/>
        <v>Company - Private</v>
      </c>
      <c r="W173" s="3" t="s">
        <v>145</v>
      </c>
      <c r="X173" s="3" t="str">
        <f t="shared" si="33"/>
        <v>Enterprise Software &amp; Network Solutions</v>
      </c>
      <c r="Y173" s="3" t="s">
        <v>91</v>
      </c>
      <c r="Z173" s="3" t="str">
        <f t="shared" si="34"/>
        <v>Information Technology</v>
      </c>
      <c r="AA173" s="3" t="s">
        <v>58</v>
      </c>
      <c r="AB173" s="3" t="str">
        <f t="shared" si="35"/>
        <v>Unknown / Non-Applicable</v>
      </c>
    </row>
    <row r="174" spans="1:28" ht="16" x14ac:dyDescent="0.2">
      <c r="A174" s="3">
        <v>173</v>
      </c>
      <c r="B174" s="3">
        <v>3.7</v>
      </c>
      <c r="C174" s="3" t="str">
        <f t="shared" si="24"/>
        <v>3.7</v>
      </c>
      <c r="D174" s="3" t="s">
        <v>777</v>
      </c>
      <c r="E174" s="3" t="s">
        <v>2823</v>
      </c>
      <c r="F174" s="3" t="s">
        <v>2824</v>
      </c>
      <c r="H174" s="3" t="str">
        <f t="shared" si="25"/>
        <v xml:space="preserve"> UT</v>
      </c>
      <c r="I174" s="3" t="str">
        <f t="shared" si="26"/>
        <v xml:space="preserve"> UT</v>
      </c>
      <c r="J174" s="3" t="s">
        <v>778</v>
      </c>
      <c r="K174" s="3" t="s">
        <v>2959</v>
      </c>
      <c r="L174" s="3" t="s">
        <v>2824</v>
      </c>
      <c r="M174" s="3" t="str">
        <f t="shared" si="27"/>
        <v xml:space="preserve"> UT</v>
      </c>
      <c r="N174" s="3">
        <v>-1</v>
      </c>
      <c r="O174" s="3" t="str">
        <f t="shared" si="28"/>
        <v>Not Available</v>
      </c>
      <c r="P174" s="3" t="str">
        <f t="shared" si="29"/>
        <v>Not Available</v>
      </c>
      <c r="Q174" s="4">
        <v>-1</v>
      </c>
      <c r="R174" s="4" t="str">
        <f t="shared" si="30"/>
        <v>Not Available</v>
      </c>
      <c r="S174" s="3" t="s">
        <v>64</v>
      </c>
      <c r="T174" s="3" t="str">
        <f t="shared" si="31"/>
        <v>201 to 500 employees</v>
      </c>
      <c r="U174" s="3" t="s">
        <v>21</v>
      </c>
      <c r="V174" s="3" t="str">
        <f t="shared" si="32"/>
        <v>Company - Private</v>
      </c>
      <c r="W174" s="3" t="s">
        <v>57</v>
      </c>
      <c r="X174" s="3" t="str">
        <f t="shared" si="33"/>
        <v>Advertising &amp; Marketing</v>
      </c>
      <c r="Y174" s="3" t="s">
        <v>40</v>
      </c>
      <c r="Z174" s="3" t="str">
        <f t="shared" si="34"/>
        <v>Business Services</v>
      </c>
      <c r="AA174" s="3" t="s">
        <v>41</v>
      </c>
      <c r="AB174" s="3" t="str">
        <f t="shared" si="35"/>
        <v>$100 to $500 million (USD)</v>
      </c>
    </row>
    <row r="175" spans="1:28" ht="16" x14ac:dyDescent="0.2">
      <c r="A175" s="3">
        <v>174</v>
      </c>
      <c r="B175" s="3">
        <v>3.8</v>
      </c>
      <c r="C175" s="3" t="str">
        <f t="shared" si="24"/>
        <v>3.8</v>
      </c>
      <c r="D175" s="3" t="s">
        <v>590</v>
      </c>
      <c r="E175" s="3" t="s">
        <v>2964</v>
      </c>
      <c r="F175" s="3" t="s">
        <v>2914</v>
      </c>
      <c r="H175" s="3" t="str">
        <f t="shared" si="25"/>
        <v xml:space="preserve"> NC</v>
      </c>
      <c r="I175" s="3" t="str">
        <f t="shared" si="26"/>
        <v xml:space="preserve"> NC</v>
      </c>
      <c r="J175" s="3" t="s">
        <v>590</v>
      </c>
      <c r="K175" s="3" t="s">
        <v>2964</v>
      </c>
      <c r="L175" s="3" t="s">
        <v>2914</v>
      </c>
      <c r="M175" s="3" t="str">
        <f t="shared" si="27"/>
        <v xml:space="preserve"> NC</v>
      </c>
      <c r="N175" s="3">
        <v>2017</v>
      </c>
      <c r="O175" s="3">
        <f t="shared" si="28"/>
        <v>2017</v>
      </c>
      <c r="P175" s="3">
        <f t="shared" si="29"/>
        <v>3</v>
      </c>
      <c r="Q175" s="4">
        <v>-1</v>
      </c>
      <c r="R175" s="4" t="str">
        <f t="shared" si="30"/>
        <v>Not Available</v>
      </c>
      <c r="S175" s="3" t="s">
        <v>104</v>
      </c>
      <c r="T175" s="3" t="str">
        <f t="shared" si="31"/>
        <v>5001 to 10000 employees</v>
      </c>
      <c r="U175" s="3" t="s">
        <v>65</v>
      </c>
      <c r="V175" s="3" t="str">
        <f t="shared" si="32"/>
        <v>Company - Public</v>
      </c>
      <c r="W175" s="3" t="s">
        <v>145</v>
      </c>
      <c r="X175" s="3" t="str">
        <f t="shared" si="33"/>
        <v>Enterprise Software &amp; Network Solutions</v>
      </c>
      <c r="Y175" s="3" t="s">
        <v>91</v>
      </c>
      <c r="Z175" s="3" t="str">
        <f t="shared" si="34"/>
        <v>Information Technology</v>
      </c>
      <c r="AA175" s="3" t="s">
        <v>203</v>
      </c>
      <c r="AB175" s="3" t="str">
        <f t="shared" si="35"/>
        <v>$5 to $10 billion (USD)</v>
      </c>
    </row>
    <row r="176" spans="1:28" ht="16" x14ac:dyDescent="0.2">
      <c r="A176" s="3">
        <v>175</v>
      </c>
      <c r="B176" s="3">
        <v>3.6</v>
      </c>
      <c r="C176" s="3" t="str">
        <f t="shared" si="24"/>
        <v>3.6</v>
      </c>
      <c r="D176" s="3" t="s">
        <v>1436</v>
      </c>
      <c r="E176" s="3" t="s">
        <v>2965</v>
      </c>
      <c r="F176" s="3" t="s">
        <v>2826</v>
      </c>
      <c r="H176" s="3" t="str">
        <f t="shared" si="25"/>
        <v xml:space="preserve"> CA</v>
      </c>
      <c r="I176" s="3" t="str">
        <f t="shared" si="26"/>
        <v xml:space="preserve"> CA</v>
      </c>
      <c r="J176" s="3" t="s">
        <v>1016</v>
      </c>
      <c r="K176" s="3" t="s">
        <v>3052</v>
      </c>
      <c r="L176" s="3" t="s">
        <v>2826</v>
      </c>
      <c r="M176" s="3" t="str">
        <f t="shared" si="27"/>
        <v xml:space="preserve"> CA</v>
      </c>
      <c r="N176" s="3">
        <v>2010</v>
      </c>
      <c r="O176" s="3">
        <f t="shared" si="28"/>
        <v>2010</v>
      </c>
      <c r="P176" s="3">
        <f t="shared" si="29"/>
        <v>10</v>
      </c>
      <c r="Q176" s="4">
        <v>-1</v>
      </c>
      <c r="R176" s="4" t="str">
        <f t="shared" si="30"/>
        <v>Not Available</v>
      </c>
      <c r="S176" s="3" t="s">
        <v>104</v>
      </c>
      <c r="T176" s="3" t="str">
        <f t="shared" si="31"/>
        <v>5001 to 10000 employees</v>
      </c>
      <c r="U176" s="3" t="s">
        <v>154</v>
      </c>
      <c r="V176" s="3" t="str">
        <f t="shared" si="32"/>
        <v>Nonprofit Organization</v>
      </c>
      <c r="W176" s="3" t="s">
        <v>155</v>
      </c>
      <c r="X176" s="3" t="str">
        <f t="shared" si="33"/>
        <v>Insurance Carriers</v>
      </c>
      <c r="Y176" s="3" t="s">
        <v>156</v>
      </c>
      <c r="Z176" s="3" t="str">
        <f t="shared" si="34"/>
        <v>Insurance</v>
      </c>
      <c r="AA176" s="3" t="s">
        <v>203</v>
      </c>
      <c r="AB176" s="3" t="str">
        <f t="shared" si="35"/>
        <v>$5 to $10 billion (USD)</v>
      </c>
    </row>
    <row r="177" spans="1:28" ht="16" x14ac:dyDescent="0.2">
      <c r="A177" s="3">
        <v>176</v>
      </c>
      <c r="B177" s="3">
        <v>4</v>
      </c>
      <c r="C177" s="3" t="str">
        <f t="shared" si="24"/>
        <v>4</v>
      </c>
      <c r="D177" s="3" t="s">
        <v>122</v>
      </c>
      <c r="E177" s="3" t="s">
        <v>2863</v>
      </c>
      <c r="F177" s="3" t="s">
        <v>2864</v>
      </c>
      <c r="H177" s="3" t="str">
        <f t="shared" si="25"/>
        <v xml:space="preserve"> MA</v>
      </c>
      <c r="I177" s="3" t="str">
        <f t="shared" si="26"/>
        <v xml:space="preserve"> MA</v>
      </c>
      <c r="J177" s="3">
        <v>-1</v>
      </c>
      <c r="K177" s="3">
        <v>-1</v>
      </c>
      <c r="M177" s="3" t="str">
        <f t="shared" si="27"/>
        <v>Not Available</v>
      </c>
      <c r="N177" s="3">
        <v>-1</v>
      </c>
      <c r="O177" s="3" t="str">
        <f t="shared" si="28"/>
        <v>Not Available</v>
      </c>
      <c r="P177" s="3" t="str">
        <f t="shared" si="29"/>
        <v>Not Available</v>
      </c>
      <c r="Q177" s="4">
        <v>-1</v>
      </c>
      <c r="R177" s="4" t="str">
        <f t="shared" si="30"/>
        <v>Not Available</v>
      </c>
      <c r="S177" s="3" t="s">
        <v>46</v>
      </c>
      <c r="T177" s="3" t="str">
        <f t="shared" si="31"/>
        <v>1001 to 5000 employees</v>
      </c>
      <c r="U177" s="3" t="s">
        <v>47</v>
      </c>
      <c r="V177" s="3" t="str">
        <f t="shared" si="32"/>
        <v>Government</v>
      </c>
      <c r="W177" s="3" t="s">
        <v>48</v>
      </c>
      <c r="X177" s="3" t="str">
        <f t="shared" si="33"/>
        <v>Energy</v>
      </c>
      <c r="Y177" s="3" t="s">
        <v>49</v>
      </c>
      <c r="Z177" s="3" t="str">
        <f t="shared" si="34"/>
        <v>Oil, Gas, Energy &amp; Utilities</v>
      </c>
      <c r="AA177" s="3" t="s">
        <v>50</v>
      </c>
      <c r="AB177" s="3" t="str">
        <f t="shared" si="35"/>
        <v>$500 million to $1 billion (USD)</v>
      </c>
    </row>
    <row r="178" spans="1:28" ht="64" x14ac:dyDescent="0.2">
      <c r="A178" s="3">
        <v>177</v>
      </c>
      <c r="B178" s="3">
        <v>4.7</v>
      </c>
      <c r="C178" s="3" t="str">
        <f t="shared" si="24"/>
        <v>4.7</v>
      </c>
      <c r="D178" s="3" t="s">
        <v>77</v>
      </c>
      <c r="E178" s="3" t="s">
        <v>2877</v>
      </c>
      <c r="F178" s="3" t="s">
        <v>2826</v>
      </c>
      <c r="H178" s="3" t="str">
        <f t="shared" si="25"/>
        <v xml:space="preserve"> CA</v>
      </c>
      <c r="I178" s="3" t="str">
        <f t="shared" si="26"/>
        <v xml:space="preserve"> CA</v>
      </c>
      <c r="J178" s="3" t="s">
        <v>55</v>
      </c>
      <c r="K178" s="3" t="s">
        <v>2833</v>
      </c>
      <c r="L178" s="3" t="s">
        <v>2828</v>
      </c>
      <c r="M178" s="3" t="str">
        <f t="shared" si="27"/>
        <v xml:space="preserve"> NY</v>
      </c>
      <c r="N178" s="3">
        <v>1998</v>
      </c>
      <c r="O178" s="3">
        <f t="shared" si="28"/>
        <v>1998</v>
      </c>
      <c r="P178" s="3">
        <f t="shared" si="29"/>
        <v>22</v>
      </c>
      <c r="Q178" s="4" t="s">
        <v>59</v>
      </c>
      <c r="R178" s="4" t="str">
        <f t="shared" si="30"/>
        <v>Commerce Signals, Cardlytics, Yodlee</v>
      </c>
      <c r="S178" s="3" t="s">
        <v>56</v>
      </c>
      <c r="T178" s="3" t="str">
        <f t="shared" si="31"/>
        <v>51 to 200 employees</v>
      </c>
      <c r="U178" s="3" t="s">
        <v>65</v>
      </c>
      <c r="V178" s="3" t="str">
        <f t="shared" si="32"/>
        <v>Company - Public</v>
      </c>
      <c r="W178" s="3" t="s">
        <v>124</v>
      </c>
      <c r="X178" s="3" t="str">
        <f t="shared" si="33"/>
        <v>Biotech &amp; Pharmaceuticals</v>
      </c>
      <c r="Y178" s="3" t="s">
        <v>124</v>
      </c>
      <c r="Z178" s="3" t="str">
        <f t="shared" si="34"/>
        <v>Biotech &amp; Pharmaceuticals</v>
      </c>
      <c r="AA178" s="3" t="s">
        <v>58</v>
      </c>
      <c r="AB178" s="3" t="str">
        <f t="shared" si="35"/>
        <v>Unknown / Non-Applicable</v>
      </c>
    </row>
    <row r="179" spans="1:28" ht="112" x14ac:dyDescent="0.2">
      <c r="A179" s="3">
        <v>178</v>
      </c>
      <c r="B179" s="3">
        <v>3.5</v>
      </c>
      <c r="C179" s="3" t="str">
        <f t="shared" si="24"/>
        <v>3.5</v>
      </c>
      <c r="D179" s="3" t="s">
        <v>1446</v>
      </c>
      <c r="E179" s="3" t="s">
        <v>2966</v>
      </c>
      <c r="F179" s="3" t="s">
        <v>2839</v>
      </c>
      <c r="H179" s="3" t="str">
        <f t="shared" si="25"/>
        <v xml:space="preserve"> PA</v>
      </c>
      <c r="I179" s="3" t="str">
        <f t="shared" si="26"/>
        <v xml:space="preserve"> PA</v>
      </c>
      <c r="J179" s="3" t="s">
        <v>1446</v>
      </c>
      <c r="K179" s="3" t="s">
        <v>2966</v>
      </c>
      <c r="L179" s="3" t="s">
        <v>2839</v>
      </c>
      <c r="M179" s="3" t="str">
        <f t="shared" si="27"/>
        <v xml:space="preserve"> PA</v>
      </c>
      <c r="N179" s="3">
        <v>1937</v>
      </c>
      <c r="O179" s="3">
        <f t="shared" si="28"/>
        <v>1937</v>
      </c>
      <c r="P179" s="3">
        <f t="shared" si="29"/>
        <v>83</v>
      </c>
      <c r="Q179" s="4" t="s">
        <v>1447</v>
      </c>
      <c r="R179" s="4" t="str">
        <f t="shared" si="30"/>
        <v>TruMark Financial, North Island Credit Union, CommunityAmerica Credit Union</v>
      </c>
      <c r="S179" s="3" t="s">
        <v>20</v>
      </c>
      <c r="T179" s="3" t="str">
        <f t="shared" si="31"/>
        <v>501 to 1000 employees</v>
      </c>
      <c r="U179" s="3" t="s">
        <v>21</v>
      </c>
      <c r="V179" s="3" t="str">
        <f t="shared" si="32"/>
        <v>Company - Private</v>
      </c>
      <c r="W179" s="3" t="s">
        <v>39</v>
      </c>
      <c r="X179" s="3" t="str">
        <f t="shared" si="33"/>
        <v>Security Services</v>
      </c>
      <c r="Y179" s="3" t="s">
        <v>40</v>
      </c>
      <c r="Z179" s="3" t="str">
        <f t="shared" si="34"/>
        <v>Business Services</v>
      </c>
      <c r="AA179" s="3" t="s">
        <v>41</v>
      </c>
      <c r="AB179" s="3" t="str">
        <f t="shared" si="35"/>
        <v>$100 to $500 million (USD)</v>
      </c>
    </row>
    <row r="180" spans="1:28" ht="16" x14ac:dyDescent="0.2">
      <c r="A180" s="3">
        <v>179</v>
      </c>
      <c r="B180" s="3">
        <v>3.3</v>
      </c>
      <c r="C180" s="3" t="str">
        <f t="shared" si="24"/>
        <v>3.3</v>
      </c>
      <c r="D180" s="3" t="s">
        <v>96</v>
      </c>
      <c r="E180" s="3" t="s">
        <v>2825</v>
      </c>
      <c r="F180" s="3" t="s">
        <v>2826</v>
      </c>
      <c r="H180" s="3" t="str">
        <f t="shared" si="25"/>
        <v xml:space="preserve"> CA</v>
      </c>
      <c r="I180" s="3" t="str">
        <f t="shared" si="26"/>
        <v xml:space="preserve"> CA</v>
      </c>
      <c r="J180" s="3" t="s">
        <v>1016</v>
      </c>
      <c r="K180" s="3" t="s">
        <v>3052</v>
      </c>
      <c r="L180" s="3" t="s">
        <v>2826</v>
      </c>
      <c r="M180" s="3" t="str">
        <f t="shared" si="27"/>
        <v xml:space="preserve"> CA</v>
      </c>
      <c r="N180" s="3">
        <v>2010</v>
      </c>
      <c r="O180" s="3">
        <f t="shared" si="28"/>
        <v>2010</v>
      </c>
      <c r="P180" s="3">
        <f t="shared" si="29"/>
        <v>10</v>
      </c>
      <c r="Q180" s="4">
        <v>-1</v>
      </c>
      <c r="R180" s="4" t="str">
        <f t="shared" si="30"/>
        <v>Not Available</v>
      </c>
      <c r="S180" s="3" t="s">
        <v>56</v>
      </c>
      <c r="T180" s="3" t="str">
        <f t="shared" si="31"/>
        <v>51 to 200 employees</v>
      </c>
      <c r="U180" s="3" t="s">
        <v>21</v>
      </c>
      <c r="V180" s="3" t="str">
        <f t="shared" si="32"/>
        <v>Company - Private</v>
      </c>
      <c r="W180" s="3" t="s">
        <v>79</v>
      </c>
      <c r="X180" s="3" t="str">
        <f t="shared" si="33"/>
        <v>Consulting</v>
      </c>
      <c r="Y180" s="3" t="s">
        <v>40</v>
      </c>
      <c r="Z180" s="3" t="str">
        <f t="shared" si="34"/>
        <v>Business Services</v>
      </c>
      <c r="AA180" s="3" t="s">
        <v>58</v>
      </c>
      <c r="AB180" s="3" t="str">
        <f t="shared" si="35"/>
        <v>Unknown / Non-Applicable</v>
      </c>
    </row>
    <row r="181" spans="1:28" ht="16" x14ac:dyDescent="0.2">
      <c r="A181" s="3">
        <v>180</v>
      </c>
      <c r="B181" s="3">
        <v>3.8</v>
      </c>
      <c r="C181" s="3" t="str">
        <f t="shared" si="24"/>
        <v>3.8</v>
      </c>
      <c r="D181" s="3" t="s">
        <v>85</v>
      </c>
      <c r="E181" s="3" t="s">
        <v>2827</v>
      </c>
      <c r="F181" s="3" t="s">
        <v>2828</v>
      </c>
      <c r="H181" s="3" t="str">
        <f t="shared" si="25"/>
        <v xml:space="preserve"> NY</v>
      </c>
      <c r="I181" s="3" t="str">
        <f t="shared" si="26"/>
        <v xml:space="preserve"> NY</v>
      </c>
      <c r="J181" s="3" t="s">
        <v>85</v>
      </c>
      <c r="K181" s="3" t="s">
        <v>2827</v>
      </c>
      <c r="L181" s="3" t="s">
        <v>2828</v>
      </c>
      <c r="M181" s="3" t="str">
        <f t="shared" si="27"/>
        <v xml:space="preserve"> NY</v>
      </c>
      <c r="N181" s="3">
        <v>2014</v>
      </c>
      <c r="O181" s="3">
        <f t="shared" si="28"/>
        <v>2014</v>
      </c>
      <c r="P181" s="3">
        <f t="shared" si="29"/>
        <v>6</v>
      </c>
      <c r="Q181" s="4">
        <v>-1</v>
      </c>
      <c r="R181" s="4" t="str">
        <f t="shared" si="30"/>
        <v>Not Available</v>
      </c>
      <c r="S181" s="3" t="s">
        <v>56</v>
      </c>
      <c r="T181" s="3" t="str">
        <f t="shared" si="31"/>
        <v>51 to 200 employees</v>
      </c>
      <c r="U181" s="3" t="s">
        <v>21</v>
      </c>
      <c r="V181" s="3" t="str">
        <f t="shared" si="32"/>
        <v>Company - Private</v>
      </c>
      <c r="W181" s="3" t="s">
        <v>90</v>
      </c>
      <c r="X181" s="3" t="str">
        <f t="shared" si="33"/>
        <v>Internet</v>
      </c>
      <c r="Y181" s="3" t="s">
        <v>91</v>
      </c>
      <c r="Z181" s="3" t="str">
        <f t="shared" si="34"/>
        <v>Information Technology</v>
      </c>
      <c r="AA181" s="3" t="s">
        <v>58</v>
      </c>
      <c r="AB181" s="3" t="str">
        <f t="shared" si="35"/>
        <v>Unknown / Non-Applicable</v>
      </c>
    </row>
    <row r="182" spans="1:28" ht="48" x14ac:dyDescent="0.2">
      <c r="A182" s="3">
        <v>181</v>
      </c>
      <c r="B182" s="3">
        <v>4.4000000000000004</v>
      </c>
      <c r="C182" s="3" t="str">
        <f t="shared" si="24"/>
        <v>4.4</v>
      </c>
      <c r="D182" s="3" t="s">
        <v>288</v>
      </c>
      <c r="E182" s="3" t="s">
        <v>2874</v>
      </c>
      <c r="F182" s="3" t="s">
        <v>2853</v>
      </c>
      <c r="H182" s="3" t="str">
        <f t="shared" si="25"/>
        <v xml:space="preserve"> VA</v>
      </c>
      <c r="I182" s="3" t="str">
        <f t="shared" si="26"/>
        <v xml:space="preserve"> VA</v>
      </c>
      <c r="J182" s="3" t="s">
        <v>288</v>
      </c>
      <c r="K182" s="3" t="s">
        <v>2874</v>
      </c>
      <c r="L182" s="3" t="s">
        <v>2853</v>
      </c>
      <c r="M182" s="3" t="str">
        <f t="shared" si="27"/>
        <v xml:space="preserve"> VA</v>
      </c>
      <c r="N182" s="3">
        <v>1989</v>
      </c>
      <c r="O182" s="3">
        <f t="shared" si="28"/>
        <v>1989</v>
      </c>
      <c r="P182" s="3">
        <f t="shared" si="29"/>
        <v>31</v>
      </c>
      <c r="Q182" s="4" t="s">
        <v>1451</v>
      </c>
      <c r="R182" s="4" t="str">
        <f t="shared" si="30"/>
        <v>CSC, Booz Allen Hamilton, ManTech</v>
      </c>
      <c r="S182" s="3" t="s">
        <v>46</v>
      </c>
      <c r="T182" s="3" t="str">
        <f t="shared" si="31"/>
        <v>1001 to 5000 employees</v>
      </c>
      <c r="U182" s="3" t="s">
        <v>65</v>
      </c>
      <c r="V182" s="3" t="str">
        <f t="shared" si="32"/>
        <v>Company - Public</v>
      </c>
      <c r="W182" s="3" t="s">
        <v>273</v>
      </c>
      <c r="X182" s="3" t="str">
        <f t="shared" si="33"/>
        <v>Consumer Products Manufacturing</v>
      </c>
      <c r="Y182" s="3" t="s">
        <v>185</v>
      </c>
      <c r="Z182" s="3" t="str">
        <f t="shared" si="34"/>
        <v>Manufacturing</v>
      </c>
      <c r="AA182" s="3" t="s">
        <v>34</v>
      </c>
      <c r="AB182" s="3" t="str">
        <f t="shared" si="35"/>
        <v>$2 to $5 billion (USD)</v>
      </c>
    </row>
    <row r="183" spans="1:28" ht="16" x14ac:dyDescent="0.2">
      <c r="A183" s="3">
        <v>182</v>
      </c>
      <c r="B183" s="3">
        <v>3.6</v>
      </c>
      <c r="C183" s="3" t="str">
        <f t="shared" si="24"/>
        <v>3.6</v>
      </c>
      <c r="D183" s="3" t="s">
        <v>328</v>
      </c>
      <c r="E183" s="3" t="s">
        <v>2869</v>
      </c>
      <c r="F183" s="3" t="s">
        <v>2864</v>
      </c>
      <c r="H183" s="3" t="str">
        <f t="shared" si="25"/>
        <v xml:space="preserve"> MA</v>
      </c>
      <c r="I183" s="3" t="str">
        <f t="shared" si="26"/>
        <v xml:space="preserve"> MA</v>
      </c>
      <c r="J183" s="3" t="s">
        <v>836</v>
      </c>
      <c r="K183" s="3" t="s">
        <v>2937</v>
      </c>
      <c r="L183" s="3" t="s">
        <v>2864</v>
      </c>
      <c r="M183" s="3" t="str">
        <f t="shared" si="27"/>
        <v xml:space="preserve"> MA</v>
      </c>
      <c r="N183" s="3">
        <v>1851</v>
      </c>
      <c r="O183" s="3">
        <f t="shared" si="28"/>
        <v>1851</v>
      </c>
      <c r="P183" s="3">
        <f t="shared" si="29"/>
        <v>169</v>
      </c>
      <c r="Q183" s="4">
        <v>-1</v>
      </c>
      <c r="R183" s="4" t="str">
        <f t="shared" si="30"/>
        <v>Not Available</v>
      </c>
      <c r="S183" s="3" t="s">
        <v>104</v>
      </c>
      <c r="T183" s="3" t="str">
        <f t="shared" si="31"/>
        <v>5001 to 10000 employees</v>
      </c>
      <c r="U183" s="3" t="s">
        <v>21</v>
      </c>
      <c r="V183" s="3" t="str">
        <f t="shared" si="32"/>
        <v>Company - Private</v>
      </c>
      <c r="W183" s="3" t="s">
        <v>155</v>
      </c>
      <c r="X183" s="3" t="str">
        <f t="shared" si="33"/>
        <v>Insurance Carriers</v>
      </c>
      <c r="Y183" s="3" t="s">
        <v>156</v>
      </c>
      <c r="Z183" s="3" t="str">
        <f t="shared" si="34"/>
        <v>Insurance</v>
      </c>
      <c r="AA183" s="3" t="s">
        <v>113</v>
      </c>
      <c r="AB183" s="3" t="str">
        <f t="shared" si="35"/>
        <v>$10+ billion (USD)</v>
      </c>
    </row>
    <row r="184" spans="1:28" ht="16" x14ac:dyDescent="0.2">
      <c r="A184" s="3">
        <v>183</v>
      </c>
      <c r="B184" s="3">
        <v>3.3</v>
      </c>
      <c r="C184" s="3" t="str">
        <f t="shared" si="24"/>
        <v>3.3</v>
      </c>
      <c r="D184" s="3" t="s">
        <v>234</v>
      </c>
      <c r="E184" s="3" t="s">
        <v>2967</v>
      </c>
      <c r="F184" s="3" t="s">
        <v>2826</v>
      </c>
      <c r="H184" s="3" t="str">
        <f t="shared" si="25"/>
        <v xml:space="preserve"> CA</v>
      </c>
      <c r="I184" s="3" t="str">
        <f t="shared" si="26"/>
        <v xml:space="preserve"> CA</v>
      </c>
      <c r="J184" s="3" t="s">
        <v>234</v>
      </c>
      <c r="K184" s="3" t="s">
        <v>2967</v>
      </c>
      <c r="L184" s="3" t="s">
        <v>2826</v>
      </c>
      <c r="M184" s="3" t="str">
        <f t="shared" si="27"/>
        <v xml:space="preserve"> CA</v>
      </c>
      <c r="N184" s="3">
        <v>1969</v>
      </c>
      <c r="O184" s="3">
        <f t="shared" si="28"/>
        <v>1969</v>
      </c>
      <c r="P184" s="3">
        <f t="shared" si="29"/>
        <v>51</v>
      </c>
      <c r="Q184" s="4" t="s">
        <v>236</v>
      </c>
      <c r="R184" s="4" t="str">
        <f t="shared" si="30"/>
        <v>Pitney Bowes</v>
      </c>
      <c r="S184" s="3" t="s">
        <v>30</v>
      </c>
      <c r="T184" s="3" t="str">
        <f t="shared" si="31"/>
        <v>10000+ employees</v>
      </c>
      <c r="U184" s="3" t="s">
        <v>131</v>
      </c>
      <c r="V184" s="3" t="str">
        <f t="shared" si="32"/>
        <v>Subsidiary or Business Segment</v>
      </c>
      <c r="W184" s="3" t="s">
        <v>124</v>
      </c>
      <c r="X184" s="3" t="str">
        <f t="shared" si="33"/>
        <v>Biotech &amp; Pharmaceuticals</v>
      </c>
      <c r="Y184" s="3" t="s">
        <v>124</v>
      </c>
      <c r="Z184" s="3" t="str">
        <f t="shared" si="34"/>
        <v>Biotech &amp; Pharmaceuticals</v>
      </c>
      <c r="AA184" s="3" t="s">
        <v>113</v>
      </c>
      <c r="AB184" s="3" t="str">
        <f t="shared" si="35"/>
        <v>$10+ billion (USD)</v>
      </c>
    </row>
    <row r="185" spans="1:28" ht="64" x14ac:dyDescent="0.2">
      <c r="A185" s="3">
        <v>184</v>
      </c>
      <c r="B185" s="3">
        <v>3.4</v>
      </c>
      <c r="C185" s="3" t="str">
        <f t="shared" si="24"/>
        <v>3.4</v>
      </c>
      <c r="D185" s="3" t="s">
        <v>224</v>
      </c>
      <c r="E185" s="3" t="s">
        <v>2968</v>
      </c>
      <c r="F185" s="3" t="s">
        <v>2864</v>
      </c>
      <c r="H185" s="3" t="str">
        <f t="shared" si="25"/>
        <v xml:space="preserve"> MA</v>
      </c>
      <c r="I185" s="3" t="str">
        <f t="shared" si="26"/>
        <v xml:space="preserve"> MA</v>
      </c>
      <c r="J185" s="3" t="s">
        <v>224</v>
      </c>
      <c r="K185" s="3" t="s">
        <v>2968</v>
      </c>
      <c r="L185" s="3" t="s">
        <v>2864</v>
      </c>
      <c r="M185" s="3" t="str">
        <f t="shared" si="27"/>
        <v xml:space="preserve"> MA</v>
      </c>
      <c r="N185" s="3">
        <v>1974</v>
      </c>
      <c r="O185" s="3">
        <f t="shared" si="28"/>
        <v>1974</v>
      </c>
      <c r="P185" s="3">
        <f t="shared" si="29"/>
        <v>46</v>
      </c>
      <c r="Q185" s="4" t="s">
        <v>225</v>
      </c>
      <c r="R185" s="4" t="str">
        <f t="shared" si="30"/>
        <v>Thermo Fisher Scientific, Enzymatics, Illumina</v>
      </c>
      <c r="S185" s="3" t="s">
        <v>104</v>
      </c>
      <c r="T185" s="3" t="str">
        <f t="shared" si="31"/>
        <v>5001 to 10000 employees</v>
      </c>
      <c r="U185" s="3" t="s">
        <v>65</v>
      </c>
      <c r="V185" s="3" t="str">
        <f t="shared" si="32"/>
        <v>Company - Public</v>
      </c>
      <c r="W185" s="3" t="s">
        <v>219</v>
      </c>
      <c r="X185" s="3" t="str">
        <f t="shared" si="33"/>
        <v>Telecommunications Services</v>
      </c>
      <c r="Y185" s="3" t="s">
        <v>220</v>
      </c>
      <c r="Z185" s="3" t="str">
        <f t="shared" si="34"/>
        <v>Telecommunications</v>
      </c>
      <c r="AA185" s="3" t="s">
        <v>34</v>
      </c>
      <c r="AB185" s="3" t="str">
        <f t="shared" si="35"/>
        <v>$2 to $5 billion (USD)</v>
      </c>
    </row>
    <row r="186" spans="1:28" ht="32" x14ac:dyDescent="0.2">
      <c r="A186" s="3">
        <v>185</v>
      </c>
      <c r="B186" s="3">
        <v>4</v>
      </c>
      <c r="C186" s="3" t="str">
        <f t="shared" si="24"/>
        <v>4</v>
      </c>
      <c r="D186" s="3" t="s">
        <v>96</v>
      </c>
      <c r="E186" s="3" t="s">
        <v>2825</v>
      </c>
      <c r="F186" s="3" t="s">
        <v>2826</v>
      </c>
      <c r="H186" s="3" t="str">
        <f t="shared" si="25"/>
        <v xml:space="preserve"> CA</v>
      </c>
      <c r="I186" s="3" t="str">
        <f t="shared" si="26"/>
        <v xml:space="preserve"> CA</v>
      </c>
      <c r="J186" s="3" t="s">
        <v>96</v>
      </c>
      <c r="K186" s="3" t="s">
        <v>2825</v>
      </c>
      <c r="L186" s="3" t="s">
        <v>2826</v>
      </c>
      <c r="M186" s="3" t="str">
        <f t="shared" si="27"/>
        <v xml:space="preserve"> CA</v>
      </c>
      <c r="N186" s="3">
        <v>2007</v>
      </c>
      <c r="O186" s="3">
        <f t="shared" si="28"/>
        <v>2007</v>
      </c>
      <c r="P186" s="3">
        <f t="shared" si="29"/>
        <v>13</v>
      </c>
      <c r="Q186" s="4" t="s">
        <v>1021</v>
      </c>
      <c r="R186" s="4" t="str">
        <f t="shared" si="30"/>
        <v>FLURRY, Chartboost</v>
      </c>
      <c r="S186" s="3" t="s">
        <v>56</v>
      </c>
      <c r="T186" s="3" t="str">
        <f t="shared" si="31"/>
        <v>51 to 200 employees</v>
      </c>
      <c r="U186" s="3" t="s">
        <v>21</v>
      </c>
      <c r="V186" s="3" t="str">
        <f t="shared" si="32"/>
        <v>Company - Private</v>
      </c>
      <c r="W186" s="3" t="s">
        <v>22</v>
      </c>
      <c r="X186" s="3" t="str">
        <f t="shared" si="33"/>
        <v>Aerospace &amp; Defense</v>
      </c>
      <c r="Y186" s="3" t="s">
        <v>22</v>
      </c>
      <c r="Z186" s="3" t="str">
        <f t="shared" si="34"/>
        <v>Aerospace &amp; Defense</v>
      </c>
      <c r="AA186" s="3" t="s">
        <v>179</v>
      </c>
      <c r="AB186" s="3" t="str">
        <f t="shared" si="35"/>
        <v>$10 to $25 million (USD)</v>
      </c>
    </row>
    <row r="187" spans="1:28" ht="64" x14ac:dyDescent="0.2">
      <c r="A187" s="3">
        <v>186</v>
      </c>
      <c r="B187" s="3">
        <v>4.4000000000000004</v>
      </c>
      <c r="C187" s="3" t="str">
        <f t="shared" si="24"/>
        <v>4.4</v>
      </c>
      <c r="D187" s="3" t="s">
        <v>170</v>
      </c>
      <c r="E187" s="3" t="s">
        <v>2851</v>
      </c>
      <c r="F187" s="3" t="s">
        <v>2837</v>
      </c>
      <c r="H187" s="3" t="str">
        <f t="shared" si="25"/>
        <v xml:space="preserve"> IL</v>
      </c>
      <c r="I187" s="3" t="str">
        <f t="shared" si="26"/>
        <v xml:space="preserve"> IL</v>
      </c>
      <c r="J187" s="3" t="s">
        <v>170</v>
      </c>
      <c r="K187" s="3" t="s">
        <v>2851</v>
      </c>
      <c r="L187" s="3" t="s">
        <v>2837</v>
      </c>
      <c r="M187" s="3" t="str">
        <f t="shared" si="27"/>
        <v xml:space="preserve"> IL</v>
      </c>
      <c r="N187" s="3">
        <v>1928</v>
      </c>
      <c r="O187" s="3">
        <f t="shared" si="28"/>
        <v>1928</v>
      </c>
      <c r="P187" s="3">
        <f t="shared" si="29"/>
        <v>92</v>
      </c>
      <c r="Q187" s="4" t="s">
        <v>1458</v>
      </c>
      <c r="R187" s="4" t="str">
        <f t="shared" si="30"/>
        <v>Cisco Systems, Huawei Technologies, IBM</v>
      </c>
      <c r="S187" s="3" t="s">
        <v>30</v>
      </c>
      <c r="T187" s="3" t="str">
        <f t="shared" si="31"/>
        <v>10000+ employees</v>
      </c>
      <c r="U187" s="3" t="s">
        <v>65</v>
      </c>
      <c r="V187" s="3" t="str">
        <f t="shared" si="32"/>
        <v>Company - Public</v>
      </c>
      <c r="W187" s="3" t="s">
        <v>124</v>
      </c>
      <c r="X187" s="3" t="str">
        <f t="shared" si="33"/>
        <v>Biotech &amp; Pharmaceuticals</v>
      </c>
      <c r="Y187" s="3" t="s">
        <v>124</v>
      </c>
      <c r="Z187" s="3" t="str">
        <f t="shared" si="34"/>
        <v>Biotech &amp; Pharmaceuticals</v>
      </c>
      <c r="AA187" s="3" t="s">
        <v>113</v>
      </c>
      <c r="AB187" s="3" t="str">
        <f t="shared" si="35"/>
        <v>$10+ billion (USD)</v>
      </c>
    </row>
    <row r="188" spans="1:28" ht="32" x14ac:dyDescent="0.2">
      <c r="A188" s="3">
        <v>187</v>
      </c>
      <c r="B188" s="3">
        <v>3.8</v>
      </c>
      <c r="C188" s="3" t="str">
        <f t="shared" si="24"/>
        <v>3.8</v>
      </c>
      <c r="D188" s="3" t="s">
        <v>144</v>
      </c>
      <c r="E188" s="3" t="s">
        <v>2829</v>
      </c>
      <c r="F188" s="3" t="s">
        <v>2826</v>
      </c>
      <c r="H188" s="3" t="str">
        <f t="shared" si="25"/>
        <v xml:space="preserve"> CA</v>
      </c>
      <c r="I188" s="3" t="str">
        <f t="shared" si="26"/>
        <v xml:space="preserve"> CA</v>
      </c>
      <c r="J188" s="3" t="s">
        <v>144</v>
      </c>
      <c r="K188" s="3" t="s">
        <v>2829</v>
      </c>
      <c r="L188" s="3" t="s">
        <v>2826</v>
      </c>
      <c r="M188" s="3" t="str">
        <f t="shared" si="27"/>
        <v xml:space="preserve"> CA</v>
      </c>
      <c r="N188" s="3">
        <v>2010</v>
      </c>
      <c r="O188" s="3">
        <f t="shared" si="28"/>
        <v>2010</v>
      </c>
      <c r="P188" s="3">
        <f t="shared" si="29"/>
        <v>10</v>
      </c>
      <c r="Q188" s="4" t="s">
        <v>1028</v>
      </c>
      <c r="R188" s="4" t="str">
        <f t="shared" si="30"/>
        <v>Credit Karma, LendUp, SoFi</v>
      </c>
      <c r="S188" s="3" t="s">
        <v>104</v>
      </c>
      <c r="T188" s="3" t="str">
        <f t="shared" si="31"/>
        <v>5001 to 10000 employees</v>
      </c>
      <c r="U188" s="3" t="s">
        <v>65</v>
      </c>
      <c r="V188" s="3" t="str">
        <f t="shared" si="32"/>
        <v>Company - Public</v>
      </c>
      <c r="W188" s="3" t="s">
        <v>105</v>
      </c>
      <c r="X188" s="3" t="str">
        <f t="shared" si="33"/>
        <v>Research &amp; Development</v>
      </c>
      <c r="Y188" s="3" t="s">
        <v>40</v>
      </c>
      <c r="Z188" s="3" t="str">
        <f t="shared" si="34"/>
        <v>Business Services</v>
      </c>
      <c r="AA188" s="3" t="s">
        <v>67</v>
      </c>
      <c r="AB188" s="3" t="str">
        <f t="shared" si="35"/>
        <v>$1 to $2 billion (USD)</v>
      </c>
    </row>
    <row r="189" spans="1:28" ht="16" x14ac:dyDescent="0.2">
      <c r="A189" s="3">
        <v>188</v>
      </c>
      <c r="B189" s="3">
        <v>3.5</v>
      </c>
      <c r="C189" s="3" t="str">
        <f t="shared" si="24"/>
        <v>3.5</v>
      </c>
      <c r="D189" s="3" t="s">
        <v>1463</v>
      </c>
      <c r="E189" s="3" t="s">
        <v>2969</v>
      </c>
      <c r="F189" s="3" t="s">
        <v>2888</v>
      </c>
      <c r="H189" s="3" t="str">
        <f t="shared" si="25"/>
        <v xml:space="preserve"> KY</v>
      </c>
      <c r="I189" s="3" t="str">
        <f t="shared" si="26"/>
        <v xml:space="preserve"> KY</v>
      </c>
      <c r="J189" s="3" t="s">
        <v>1464</v>
      </c>
      <c r="K189" s="3" t="s">
        <v>2979</v>
      </c>
      <c r="L189" s="3" t="s">
        <v>2914</v>
      </c>
      <c r="M189" s="3" t="str">
        <f t="shared" si="27"/>
        <v xml:space="preserve"> NC</v>
      </c>
      <c r="N189" s="3">
        <v>1875</v>
      </c>
      <c r="O189" s="3">
        <f t="shared" si="28"/>
        <v>1875</v>
      </c>
      <c r="P189" s="3">
        <f t="shared" si="29"/>
        <v>145</v>
      </c>
      <c r="Q189" s="4">
        <v>-1</v>
      </c>
      <c r="R189" s="4" t="str">
        <f t="shared" si="30"/>
        <v>Not Available</v>
      </c>
      <c r="S189" s="3" t="s">
        <v>20</v>
      </c>
      <c r="T189" s="3" t="str">
        <f t="shared" si="31"/>
        <v>501 to 1000 employees</v>
      </c>
      <c r="U189" s="3" t="s">
        <v>21</v>
      </c>
      <c r="V189" s="3" t="str">
        <f t="shared" si="32"/>
        <v>Company - Private</v>
      </c>
      <c r="W189" s="3" t="s">
        <v>155</v>
      </c>
      <c r="X189" s="3" t="str">
        <f t="shared" si="33"/>
        <v>Insurance Carriers</v>
      </c>
      <c r="Y189" s="3" t="s">
        <v>156</v>
      </c>
      <c r="Z189" s="3" t="str">
        <f t="shared" si="34"/>
        <v>Insurance</v>
      </c>
      <c r="AA189" s="3" t="s">
        <v>50</v>
      </c>
      <c r="AB189" s="3" t="str">
        <f t="shared" si="35"/>
        <v>$500 million to $1 billion (USD)</v>
      </c>
    </row>
    <row r="190" spans="1:28" ht="16" x14ac:dyDescent="0.2">
      <c r="A190" s="3">
        <v>189</v>
      </c>
      <c r="B190" s="3">
        <v>4.2</v>
      </c>
      <c r="C190" s="3" t="str">
        <f t="shared" si="24"/>
        <v>4.2</v>
      </c>
      <c r="D190" s="3" t="s">
        <v>579</v>
      </c>
      <c r="E190" s="3" t="s">
        <v>2830</v>
      </c>
      <c r="F190" s="3" t="s">
        <v>2831</v>
      </c>
      <c r="H190" s="3" t="str">
        <f t="shared" si="25"/>
        <v xml:space="preserve"> TX</v>
      </c>
      <c r="I190" s="3" t="str">
        <f t="shared" si="26"/>
        <v xml:space="preserve"> TX</v>
      </c>
      <c r="J190" s="3" t="s">
        <v>55</v>
      </c>
      <c r="K190" s="3" t="s">
        <v>2833</v>
      </c>
      <c r="L190" s="3" t="s">
        <v>2828</v>
      </c>
      <c r="M190" s="3" t="str">
        <f t="shared" si="27"/>
        <v xml:space="preserve"> NY</v>
      </c>
      <c r="N190" s="3">
        <v>2014</v>
      </c>
      <c r="O190" s="3">
        <f t="shared" si="28"/>
        <v>2014</v>
      </c>
      <c r="P190" s="3">
        <f t="shared" si="29"/>
        <v>6</v>
      </c>
      <c r="Q190" s="4">
        <v>-1</v>
      </c>
      <c r="R190" s="4" t="str">
        <f t="shared" si="30"/>
        <v>Not Available</v>
      </c>
      <c r="S190" s="3" t="s">
        <v>30</v>
      </c>
      <c r="T190" s="3" t="str">
        <f t="shared" si="31"/>
        <v>10000+ employees</v>
      </c>
      <c r="U190" s="3" t="s">
        <v>65</v>
      </c>
      <c r="V190" s="3" t="str">
        <f t="shared" si="32"/>
        <v>Company - Public</v>
      </c>
      <c r="W190" s="3" t="s">
        <v>235</v>
      </c>
      <c r="X190" s="3" t="str">
        <f t="shared" si="33"/>
        <v>Computer Hardware &amp; Software</v>
      </c>
      <c r="Y190" s="3" t="s">
        <v>91</v>
      </c>
      <c r="Z190" s="3" t="str">
        <f t="shared" si="34"/>
        <v>Information Technology</v>
      </c>
      <c r="AA190" s="3" t="s">
        <v>113</v>
      </c>
      <c r="AB190" s="3" t="str">
        <f t="shared" si="35"/>
        <v>$10+ billion (USD)</v>
      </c>
    </row>
    <row r="191" spans="1:28" ht="16" x14ac:dyDescent="0.2">
      <c r="A191" s="3">
        <v>190</v>
      </c>
      <c r="B191" s="3">
        <v>3.5</v>
      </c>
      <c r="C191" s="3" t="str">
        <f t="shared" si="24"/>
        <v>3.5</v>
      </c>
      <c r="D191" s="3" t="s">
        <v>836</v>
      </c>
      <c r="E191" s="3" t="s">
        <v>2937</v>
      </c>
      <c r="F191" s="3" t="s">
        <v>2864</v>
      </c>
      <c r="H191" s="3" t="str">
        <f t="shared" si="25"/>
        <v xml:space="preserve"> MA</v>
      </c>
      <c r="I191" s="3" t="str">
        <f t="shared" si="26"/>
        <v xml:space="preserve"> MA</v>
      </c>
      <c r="J191" s="3" t="s">
        <v>836</v>
      </c>
      <c r="K191" s="3" t="s">
        <v>2937</v>
      </c>
      <c r="L191" s="3" t="s">
        <v>2864</v>
      </c>
      <c r="M191" s="3" t="str">
        <f t="shared" si="27"/>
        <v xml:space="preserve"> MA</v>
      </c>
      <c r="N191" s="3">
        <v>1851</v>
      </c>
      <c r="O191" s="3">
        <f t="shared" si="28"/>
        <v>1851</v>
      </c>
      <c r="P191" s="3">
        <f t="shared" si="29"/>
        <v>169</v>
      </c>
      <c r="Q191" s="4">
        <v>-1</v>
      </c>
      <c r="R191" s="4" t="str">
        <f t="shared" si="30"/>
        <v>Not Available</v>
      </c>
      <c r="S191" s="3" t="s">
        <v>30</v>
      </c>
      <c r="T191" s="3" t="str">
        <f t="shared" si="31"/>
        <v>10000+ employees</v>
      </c>
      <c r="U191" s="3" t="s">
        <v>65</v>
      </c>
      <c r="V191" s="3" t="str">
        <f t="shared" si="32"/>
        <v>Company - Public</v>
      </c>
      <c r="W191" s="3" t="s">
        <v>22</v>
      </c>
      <c r="X191" s="3" t="str">
        <f t="shared" si="33"/>
        <v>Aerospace &amp; Defense</v>
      </c>
      <c r="Y191" s="3" t="s">
        <v>22</v>
      </c>
      <c r="Z191" s="3" t="str">
        <f t="shared" si="34"/>
        <v>Aerospace &amp; Defense</v>
      </c>
      <c r="AA191" s="3" t="s">
        <v>34</v>
      </c>
      <c r="AB191" s="3" t="str">
        <f t="shared" si="35"/>
        <v>$2 to $5 billion (USD)</v>
      </c>
    </row>
    <row r="192" spans="1:28" ht="112" x14ac:dyDescent="0.2">
      <c r="A192" s="3">
        <v>191</v>
      </c>
      <c r="B192" s="3">
        <v>4.4000000000000004</v>
      </c>
      <c r="C192" s="3" t="str">
        <f t="shared" si="24"/>
        <v>4.4</v>
      </c>
      <c r="D192" s="3" t="s">
        <v>1472</v>
      </c>
      <c r="E192" s="3" t="s">
        <v>2970</v>
      </c>
      <c r="F192" s="3" t="s">
        <v>2917</v>
      </c>
      <c r="H192" s="3" t="str">
        <f t="shared" si="25"/>
        <v xml:space="preserve"> CT</v>
      </c>
      <c r="I192" s="3" t="str">
        <f t="shared" si="26"/>
        <v xml:space="preserve"> CT</v>
      </c>
      <c r="J192" s="3" t="s">
        <v>1473</v>
      </c>
      <c r="K192" s="3" t="s">
        <v>3088</v>
      </c>
      <c r="L192" s="3" t="s">
        <v>3076</v>
      </c>
      <c r="M192" s="3" t="str">
        <f t="shared" si="27"/>
        <v xml:space="preserve"> India</v>
      </c>
      <c r="N192" s="3">
        <v>1981</v>
      </c>
      <c r="O192" s="3">
        <f t="shared" si="28"/>
        <v>1981</v>
      </c>
      <c r="P192" s="3">
        <f t="shared" si="29"/>
        <v>39</v>
      </c>
      <c r="Q192" s="4" t="s">
        <v>1474</v>
      </c>
      <c r="R192" s="4" t="str">
        <f t="shared" si="30"/>
        <v>Tata Consultancy Services, Accenture, Cognizant Technology Solutions</v>
      </c>
      <c r="S192" s="3" t="s">
        <v>64</v>
      </c>
      <c r="T192" s="3" t="str">
        <f t="shared" si="31"/>
        <v>201 to 500 employees</v>
      </c>
      <c r="U192" s="3" t="s">
        <v>21</v>
      </c>
      <c r="V192" s="3" t="str">
        <f t="shared" si="32"/>
        <v>Company - Private</v>
      </c>
      <c r="W192" s="3" t="s">
        <v>165</v>
      </c>
      <c r="X192" s="3" t="str">
        <f t="shared" si="33"/>
        <v>Insurance Agencies &amp; Brokerages</v>
      </c>
      <c r="Y192" s="3" t="s">
        <v>156</v>
      </c>
      <c r="Z192" s="3" t="str">
        <f t="shared" si="34"/>
        <v>Insurance</v>
      </c>
      <c r="AA192" s="3" t="s">
        <v>58</v>
      </c>
      <c r="AB192" s="3" t="str">
        <f t="shared" si="35"/>
        <v>Unknown / Non-Applicable</v>
      </c>
    </row>
    <row r="193" spans="1:28" ht="16" x14ac:dyDescent="0.2">
      <c r="A193" s="3">
        <v>192</v>
      </c>
      <c r="B193" s="3">
        <v>-1</v>
      </c>
      <c r="C193" s="3" t="str">
        <f t="shared" si="24"/>
        <v>NOT AVAILABLE</v>
      </c>
      <c r="D193" s="3" t="s">
        <v>1478</v>
      </c>
      <c r="E193" s="3" t="s">
        <v>2971</v>
      </c>
      <c r="F193" s="3" t="s">
        <v>2826</v>
      </c>
      <c r="H193" s="3" t="str">
        <f t="shared" si="25"/>
        <v xml:space="preserve"> CA</v>
      </c>
      <c r="I193" s="3" t="str">
        <f t="shared" si="26"/>
        <v xml:space="preserve"> CA</v>
      </c>
      <c r="J193" s="3" t="s">
        <v>1478</v>
      </c>
      <c r="K193" s="3" t="s">
        <v>2971</v>
      </c>
      <c r="L193" s="3" t="s">
        <v>2826</v>
      </c>
      <c r="M193" s="3" t="str">
        <f t="shared" si="27"/>
        <v xml:space="preserve"> CA</v>
      </c>
      <c r="N193" s="3">
        <v>2013</v>
      </c>
      <c r="O193" s="3">
        <f t="shared" si="28"/>
        <v>2013</v>
      </c>
      <c r="P193" s="3">
        <f t="shared" si="29"/>
        <v>7</v>
      </c>
      <c r="Q193" s="4">
        <v>-1</v>
      </c>
      <c r="R193" s="4" t="str">
        <f t="shared" si="30"/>
        <v>Not Available</v>
      </c>
      <c r="S193" s="3" t="s">
        <v>56</v>
      </c>
      <c r="T193" s="3" t="str">
        <f t="shared" si="31"/>
        <v>51 to 200 employees</v>
      </c>
      <c r="U193" s="3" t="s">
        <v>21</v>
      </c>
      <c r="V193" s="3" t="str">
        <f t="shared" si="32"/>
        <v>Company - Private</v>
      </c>
      <c r="W193" s="3" t="s">
        <v>145</v>
      </c>
      <c r="X193" s="3" t="str">
        <f t="shared" si="33"/>
        <v>Enterprise Software &amp; Network Solutions</v>
      </c>
      <c r="Y193" s="3" t="s">
        <v>91</v>
      </c>
      <c r="Z193" s="3" t="str">
        <f t="shared" si="34"/>
        <v>Information Technology</v>
      </c>
      <c r="AA193" s="3" t="s">
        <v>58</v>
      </c>
      <c r="AB193" s="3" t="str">
        <f t="shared" si="35"/>
        <v>Unknown / Non-Applicable</v>
      </c>
    </row>
    <row r="194" spans="1:28" ht="16" x14ac:dyDescent="0.2">
      <c r="A194" s="3">
        <v>193</v>
      </c>
      <c r="B194" s="3">
        <v>2.9</v>
      </c>
      <c r="C194" s="3" t="str">
        <f t="shared" si="24"/>
        <v>2.9</v>
      </c>
      <c r="D194" s="3" t="s">
        <v>1034</v>
      </c>
      <c r="E194" s="3" t="s">
        <v>2832</v>
      </c>
      <c r="F194" s="3" t="s">
        <v>2826</v>
      </c>
      <c r="H194" s="3" t="str">
        <f t="shared" si="25"/>
        <v xml:space="preserve"> CA</v>
      </c>
      <c r="I194" s="3" t="str">
        <f t="shared" si="26"/>
        <v xml:space="preserve"> CA</v>
      </c>
      <c r="J194" s="3" t="s">
        <v>1034</v>
      </c>
      <c r="K194" s="3" t="s">
        <v>2832</v>
      </c>
      <c r="L194" s="3" t="s">
        <v>2826</v>
      </c>
      <c r="M194" s="3" t="str">
        <f t="shared" si="27"/>
        <v xml:space="preserve"> CA</v>
      </c>
      <c r="N194" s="3">
        <v>2013</v>
      </c>
      <c r="O194" s="3">
        <f t="shared" si="28"/>
        <v>2013</v>
      </c>
      <c r="P194" s="3">
        <f t="shared" si="29"/>
        <v>7</v>
      </c>
      <c r="Q194" s="4">
        <v>-1</v>
      </c>
      <c r="R194" s="4" t="str">
        <f t="shared" si="30"/>
        <v>Not Available</v>
      </c>
      <c r="S194" s="3" t="s">
        <v>30</v>
      </c>
      <c r="T194" s="3" t="str">
        <f t="shared" si="31"/>
        <v>10000+ employees</v>
      </c>
      <c r="U194" s="3" t="s">
        <v>154</v>
      </c>
      <c r="V194" s="3" t="str">
        <f t="shared" si="32"/>
        <v>Nonprofit Organization</v>
      </c>
      <c r="W194" s="3" t="s">
        <v>779</v>
      </c>
      <c r="X194" s="3" t="str">
        <f t="shared" si="33"/>
        <v>Religious Organizations</v>
      </c>
      <c r="Y194" s="3" t="s">
        <v>780</v>
      </c>
      <c r="Z194" s="3" t="str">
        <f t="shared" si="34"/>
        <v>Non-Profit</v>
      </c>
      <c r="AA194" s="3" t="s">
        <v>58</v>
      </c>
      <c r="AB194" s="3" t="str">
        <f t="shared" si="35"/>
        <v>Unknown / Non-Applicable</v>
      </c>
    </row>
    <row r="195" spans="1:28" ht="16" x14ac:dyDescent="0.2">
      <c r="A195" s="3">
        <v>194</v>
      </c>
      <c r="B195" s="3">
        <v>3.9</v>
      </c>
      <c r="C195" s="3" t="str">
        <f t="shared" ref="C195:C258" si="36">SUBSTITUTE(B195, -1, "NOT AVAILABLE")</f>
        <v>3.9</v>
      </c>
      <c r="D195" s="3" t="s">
        <v>1481</v>
      </c>
      <c r="E195" s="3" t="s">
        <v>2972</v>
      </c>
      <c r="F195" s="3" t="s">
        <v>2859</v>
      </c>
      <c r="H195" s="3" t="str">
        <f t="shared" ref="H195:H258" si="37">IF(F195="", "Not Available", F195)</f>
        <v xml:space="preserve"> FL</v>
      </c>
      <c r="I195" s="3" t="str">
        <f t="shared" ref="I195:I258" si="38">IF(H195="Los Angeles", "CA", H195)</f>
        <v xml:space="preserve"> FL</v>
      </c>
      <c r="J195" s="3" t="s">
        <v>38</v>
      </c>
      <c r="K195" s="3" t="s">
        <v>2858</v>
      </c>
      <c r="L195" s="3" t="s">
        <v>2859</v>
      </c>
      <c r="M195" s="3" t="str">
        <f t="shared" ref="M195:M258" si="39">IF(L195="", "Not Available", L195)</f>
        <v xml:space="preserve"> FL</v>
      </c>
      <c r="N195" s="3">
        <v>1981</v>
      </c>
      <c r="O195" s="3">
        <f t="shared" ref="O195:O258" si="40">IF(N195=-1, "Not Available", N195)</f>
        <v>1981</v>
      </c>
      <c r="P195" s="3">
        <f t="shared" ref="P195:P258" si="41">IF(O195=N195, 2020-O195, O195)</f>
        <v>39</v>
      </c>
      <c r="Q195" s="4">
        <v>-1</v>
      </c>
      <c r="R195" s="4" t="str">
        <f t="shared" ref="R195:R258" si="42">IF(Q195=-1, "Not Available", Q195)</f>
        <v>Not Available</v>
      </c>
      <c r="S195" s="3" t="s">
        <v>46</v>
      </c>
      <c r="T195" s="3" t="str">
        <f t="shared" ref="T195:T258" si="43">IF(S195=-1,"Not Available",S195)</f>
        <v>1001 to 5000 employees</v>
      </c>
      <c r="U195" s="3" t="s">
        <v>21</v>
      </c>
      <c r="V195" s="3" t="str">
        <f t="shared" ref="V195:V258" si="44">IF(U195=-1,"Not Available", U195)</f>
        <v>Company - Private</v>
      </c>
      <c r="W195" s="3" t="s">
        <v>124</v>
      </c>
      <c r="X195" s="3" t="str">
        <f t="shared" ref="X195:X258" si="45">IF(W195=-1,"Not Available",W195)</f>
        <v>Biotech &amp; Pharmaceuticals</v>
      </c>
      <c r="Y195" s="3" t="s">
        <v>124</v>
      </c>
      <c r="Z195" s="3" t="str">
        <f t="shared" ref="Z195:Z258" si="46">IF(Y195=-1,"Not Available",Y195)</f>
        <v>Biotech &amp; Pharmaceuticals</v>
      </c>
      <c r="AA195" s="3" t="s">
        <v>67</v>
      </c>
      <c r="AB195" s="3" t="str">
        <f t="shared" ref="AB195:AB258" si="47">IF(AA195=-1,"Not Available",AA195)</f>
        <v>$1 to $2 billion (USD)</v>
      </c>
    </row>
    <row r="196" spans="1:28" ht="16" x14ac:dyDescent="0.2">
      <c r="A196" s="3">
        <v>195</v>
      </c>
      <c r="B196" s="3">
        <v>4.4000000000000004</v>
      </c>
      <c r="C196" s="3" t="str">
        <f t="shared" si="36"/>
        <v>4.4</v>
      </c>
      <c r="D196" s="3" t="s">
        <v>55</v>
      </c>
      <c r="E196" s="3" t="s">
        <v>2833</v>
      </c>
      <c r="F196" s="3" t="s">
        <v>2828</v>
      </c>
      <c r="H196" s="3" t="str">
        <f t="shared" si="37"/>
        <v xml:space="preserve"> NY</v>
      </c>
      <c r="I196" s="3" t="str">
        <f t="shared" si="38"/>
        <v xml:space="preserve"> NY</v>
      </c>
      <c r="J196" s="3" t="s">
        <v>55</v>
      </c>
      <c r="K196" s="3" t="s">
        <v>2833</v>
      </c>
      <c r="L196" s="3" t="s">
        <v>2828</v>
      </c>
      <c r="M196" s="3" t="str">
        <f t="shared" si="39"/>
        <v xml:space="preserve"> NY</v>
      </c>
      <c r="N196" s="3">
        <v>-1</v>
      </c>
      <c r="O196" s="3" t="str">
        <f t="shared" si="40"/>
        <v>Not Available</v>
      </c>
      <c r="P196" s="3" t="str">
        <f t="shared" si="41"/>
        <v>Not Available</v>
      </c>
      <c r="Q196" s="4">
        <v>-1</v>
      </c>
      <c r="R196" s="4" t="str">
        <f t="shared" si="42"/>
        <v>Not Available</v>
      </c>
      <c r="S196" s="3" t="s">
        <v>64</v>
      </c>
      <c r="T196" s="3" t="str">
        <f t="shared" si="43"/>
        <v>201 to 500 employees</v>
      </c>
      <c r="U196" s="3" t="s">
        <v>154</v>
      </c>
      <c r="V196" s="3" t="str">
        <f t="shared" si="44"/>
        <v>Nonprofit Organization</v>
      </c>
      <c r="W196" s="3" t="s">
        <v>791</v>
      </c>
      <c r="X196" s="3" t="str">
        <f t="shared" si="45"/>
        <v>Colleges &amp; Universities</v>
      </c>
      <c r="Y196" s="3" t="s">
        <v>581</v>
      </c>
      <c r="Z196" s="3" t="str">
        <f t="shared" si="46"/>
        <v>Education</v>
      </c>
      <c r="AA196" s="3" t="s">
        <v>80</v>
      </c>
      <c r="AB196" s="3" t="str">
        <f t="shared" si="47"/>
        <v>$25 to $50 million (USD)</v>
      </c>
    </row>
    <row r="197" spans="1:28" ht="16" x14ac:dyDescent="0.2">
      <c r="A197" s="3">
        <v>196</v>
      </c>
      <c r="B197" s="3">
        <v>3.3</v>
      </c>
      <c r="C197" s="3" t="str">
        <f t="shared" si="36"/>
        <v>3.3</v>
      </c>
      <c r="D197" s="3" t="s">
        <v>1042</v>
      </c>
      <c r="E197" s="3" t="s">
        <v>2834</v>
      </c>
      <c r="F197" s="3" t="s">
        <v>2826</v>
      </c>
      <c r="H197" s="3" t="str">
        <f t="shared" si="37"/>
        <v xml:space="preserve"> CA</v>
      </c>
      <c r="I197" s="3" t="str">
        <f t="shared" si="38"/>
        <v xml:space="preserve"> CA</v>
      </c>
      <c r="J197" s="3" t="s">
        <v>1042</v>
      </c>
      <c r="K197" s="3" t="s">
        <v>2834</v>
      </c>
      <c r="L197" s="3" t="s">
        <v>2826</v>
      </c>
      <c r="M197" s="3" t="str">
        <f t="shared" si="39"/>
        <v xml:space="preserve"> CA</v>
      </c>
      <c r="N197" s="3">
        <v>1986</v>
      </c>
      <c r="O197" s="3">
        <f t="shared" si="40"/>
        <v>1986</v>
      </c>
      <c r="P197" s="3">
        <f t="shared" si="41"/>
        <v>34</v>
      </c>
      <c r="Q197" s="4">
        <v>-1</v>
      </c>
      <c r="R197" s="4" t="str">
        <f t="shared" si="42"/>
        <v>Not Available</v>
      </c>
      <c r="S197" s="3" t="s">
        <v>56</v>
      </c>
      <c r="T197" s="3" t="str">
        <f t="shared" si="43"/>
        <v>51 to 200 employees</v>
      </c>
      <c r="U197" s="3" t="s">
        <v>65</v>
      </c>
      <c r="V197" s="3" t="str">
        <f t="shared" si="44"/>
        <v>Company - Public</v>
      </c>
      <c r="W197" s="3" t="s">
        <v>124</v>
      </c>
      <c r="X197" s="3" t="str">
        <f t="shared" si="45"/>
        <v>Biotech &amp; Pharmaceuticals</v>
      </c>
      <c r="Y197" s="3" t="s">
        <v>124</v>
      </c>
      <c r="Z197" s="3" t="str">
        <f t="shared" si="46"/>
        <v>Biotech &amp; Pharmaceuticals</v>
      </c>
      <c r="AA197" s="3" t="s">
        <v>58</v>
      </c>
      <c r="AB197" s="3" t="str">
        <f t="shared" si="47"/>
        <v>Unknown / Non-Applicable</v>
      </c>
    </row>
    <row r="198" spans="1:28" ht="48" x14ac:dyDescent="0.2">
      <c r="A198" s="3">
        <v>197</v>
      </c>
      <c r="B198" s="3">
        <v>3.7</v>
      </c>
      <c r="C198" s="3" t="str">
        <f t="shared" si="36"/>
        <v>3.7</v>
      </c>
      <c r="D198" s="3" t="s">
        <v>261</v>
      </c>
      <c r="E198" s="3" t="s">
        <v>2891</v>
      </c>
      <c r="F198" s="3" t="s">
        <v>2864</v>
      </c>
      <c r="H198" s="3" t="str">
        <f t="shared" si="37"/>
        <v xml:space="preserve"> MA</v>
      </c>
      <c r="I198" s="3" t="str">
        <f t="shared" si="38"/>
        <v xml:space="preserve"> MA</v>
      </c>
      <c r="J198" s="3" t="s">
        <v>261</v>
      </c>
      <c r="K198" s="3" t="s">
        <v>2891</v>
      </c>
      <c r="L198" s="3" t="s">
        <v>2864</v>
      </c>
      <c r="M198" s="3" t="str">
        <f t="shared" si="39"/>
        <v xml:space="preserve"> MA</v>
      </c>
      <c r="N198" s="3">
        <v>2010</v>
      </c>
      <c r="O198" s="3">
        <f t="shared" si="40"/>
        <v>2010</v>
      </c>
      <c r="P198" s="3">
        <f t="shared" si="41"/>
        <v>10</v>
      </c>
      <c r="Q198" s="4" t="s">
        <v>871</v>
      </c>
      <c r="R198" s="4" t="str">
        <f t="shared" si="42"/>
        <v>Shire, GlaxoSmithKline, Allergan</v>
      </c>
      <c r="S198" s="3" t="s">
        <v>263</v>
      </c>
      <c r="T198" s="3" t="str">
        <f t="shared" si="43"/>
        <v>1 to 50 employees</v>
      </c>
      <c r="U198" s="3" t="s">
        <v>65</v>
      </c>
      <c r="V198" s="3" t="str">
        <f t="shared" si="44"/>
        <v>Company - Public</v>
      </c>
      <c r="W198" s="3" t="s">
        <v>320</v>
      </c>
      <c r="X198" s="3" t="str">
        <f t="shared" si="45"/>
        <v>Staffing &amp; Outsourcing</v>
      </c>
      <c r="Y198" s="3" t="s">
        <v>40</v>
      </c>
      <c r="Z198" s="3" t="str">
        <f t="shared" si="46"/>
        <v>Business Services</v>
      </c>
      <c r="AA198" s="3" t="s">
        <v>58</v>
      </c>
      <c r="AB198" s="3" t="str">
        <f t="shared" si="47"/>
        <v>Unknown / Non-Applicable</v>
      </c>
    </row>
    <row r="199" spans="1:28" ht="16" x14ac:dyDescent="0.2">
      <c r="A199" s="3">
        <v>198</v>
      </c>
      <c r="B199" s="3">
        <v>3.6</v>
      </c>
      <c r="C199" s="3" t="str">
        <f t="shared" si="36"/>
        <v>3.6</v>
      </c>
      <c r="D199" s="3" t="s">
        <v>1049</v>
      </c>
      <c r="E199" s="3" t="s">
        <v>2835</v>
      </c>
      <c r="F199" s="3" t="s">
        <v>2831</v>
      </c>
      <c r="H199" s="3" t="str">
        <f t="shared" si="37"/>
        <v xml:space="preserve"> TX</v>
      </c>
      <c r="I199" s="3" t="str">
        <f t="shared" si="38"/>
        <v xml:space="preserve"> TX</v>
      </c>
      <c r="J199" s="3" t="s">
        <v>1050</v>
      </c>
      <c r="K199" s="3" t="s">
        <v>2960</v>
      </c>
      <c r="L199" s="3" t="s">
        <v>2831</v>
      </c>
      <c r="M199" s="3" t="str">
        <f t="shared" si="39"/>
        <v xml:space="preserve"> TX</v>
      </c>
      <c r="N199" s="3">
        <v>1977</v>
      </c>
      <c r="O199" s="3">
        <f t="shared" si="40"/>
        <v>1977</v>
      </c>
      <c r="P199" s="3">
        <f t="shared" si="41"/>
        <v>43</v>
      </c>
      <c r="Q199" s="4">
        <v>-1</v>
      </c>
      <c r="R199" s="4" t="str">
        <f t="shared" si="42"/>
        <v>Not Available</v>
      </c>
      <c r="S199" s="3" t="s">
        <v>104</v>
      </c>
      <c r="T199" s="3" t="str">
        <f t="shared" si="43"/>
        <v>5001 to 10000 employees</v>
      </c>
      <c r="U199" s="3" t="s">
        <v>154</v>
      </c>
      <c r="V199" s="3" t="str">
        <f t="shared" si="44"/>
        <v>Nonprofit Organization</v>
      </c>
      <c r="W199" s="3" t="s">
        <v>32</v>
      </c>
      <c r="X199" s="3" t="str">
        <f t="shared" si="45"/>
        <v>Health Care Services &amp; Hospitals</v>
      </c>
      <c r="Y199" s="3" t="s">
        <v>33</v>
      </c>
      <c r="Z199" s="3" t="str">
        <f t="shared" si="46"/>
        <v>Health Care</v>
      </c>
      <c r="AA199" s="3" t="s">
        <v>58</v>
      </c>
      <c r="AB199" s="3" t="str">
        <f t="shared" si="47"/>
        <v>Unknown / Non-Applicable</v>
      </c>
    </row>
    <row r="200" spans="1:28" ht="16" x14ac:dyDescent="0.2">
      <c r="A200" s="3">
        <v>199</v>
      </c>
      <c r="B200" s="3">
        <v>3.5</v>
      </c>
      <c r="C200" s="3" t="str">
        <f t="shared" si="36"/>
        <v>3.5</v>
      </c>
      <c r="D200" s="3" t="s">
        <v>1488</v>
      </c>
      <c r="E200" s="3" t="s">
        <v>2973</v>
      </c>
      <c r="F200" s="3" t="s">
        <v>2974</v>
      </c>
      <c r="H200" s="3" t="str">
        <f t="shared" si="37"/>
        <v xml:space="preserve"> KS</v>
      </c>
      <c r="I200" s="3" t="str">
        <f t="shared" si="38"/>
        <v xml:space="preserve"> KS</v>
      </c>
      <c r="J200" s="3" t="s">
        <v>170</v>
      </c>
      <c r="K200" s="3" t="s">
        <v>2851</v>
      </c>
      <c r="L200" s="3" t="s">
        <v>2837</v>
      </c>
      <c r="M200" s="3" t="str">
        <f t="shared" si="39"/>
        <v xml:space="preserve"> IL</v>
      </c>
      <c r="N200" s="3">
        <v>1973</v>
      </c>
      <c r="O200" s="3">
        <f t="shared" si="40"/>
        <v>1973</v>
      </c>
      <c r="P200" s="3">
        <f t="shared" si="41"/>
        <v>47</v>
      </c>
      <c r="Q200" s="4">
        <v>-1</v>
      </c>
      <c r="R200" s="4" t="str">
        <f t="shared" si="42"/>
        <v>Not Available</v>
      </c>
      <c r="S200" s="3" t="s">
        <v>56</v>
      </c>
      <c r="T200" s="3" t="str">
        <f t="shared" si="43"/>
        <v>51 to 200 employees</v>
      </c>
      <c r="U200" s="3" t="s">
        <v>47</v>
      </c>
      <c r="V200" s="3" t="str">
        <f t="shared" si="44"/>
        <v>Government</v>
      </c>
      <c r="W200" s="3" t="s">
        <v>283</v>
      </c>
      <c r="X200" s="3" t="str">
        <f t="shared" si="45"/>
        <v>Investment Banking &amp; Asset Management</v>
      </c>
      <c r="Y200" s="3" t="s">
        <v>73</v>
      </c>
      <c r="Z200" s="3" t="str">
        <f t="shared" si="46"/>
        <v>Finance</v>
      </c>
      <c r="AA200" s="3" t="s">
        <v>23</v>
      </c>
      <c r="AB200" s="3" t="str">
        <f t="shared" si="47"/>
        <v>$50 to $100 million (USD)</v>
      </c>
    </row>
    <row r="201" spans="1:28" ht="16" x14ac:dyDescent="0.2">
      <c r="A201" s="3">
        <v>200</v>
      </c>
      <c r="B201" s="3">
        <v>4.7</v>
      </c>
      <c r="C201" s="3" t="str">
        <f t="shared" si="36"/>
        <v>4.7</v>
      </c>
      <c r="D201" s="3" t="s">
        <v>1058</v>
      </c>
      <c r="E201" s="3" t="s">
        <v>2836</v>
      </c>
      <c r="F201" s="3" t="s">
        <v>2837</v>
      </c>
      <c r="H201" s="3" t="str">
        <f t="shared" si="37"/>
        <v xml:space="preserve"> IL</v>
      </c>
      <c r="I201" s="3" t="str">
        <f t="shared" si="38"/>
        <v xml:space="preserve"> IL</v>
      </c>
      <c r="J201" s="3" t="s">
        <v>1059</v>
      </c>
      <c r="K201" s="3" t="s">
        <v>3053</v>
      </c>
      <c r="L201" s="3" t="s">
        <v>2831</v>
      </c>
      <c r="M201" s="3" t="str">
        <f t="shared" si="39"/>
        <v xml:space="preserve"> TX</v>
      </c>
      <c r="N201" s="3">
        <v>-1</v>
      </c>
      <c r="O201" s="3" t="str">
        <f t="shared" si="40"/>
        <v>Not Available</v>
      </c>
      <c r="P201" s="3" t="str">
        <f t="shared" si="41"/>
        <v>Not Available</v>
      </c>
      <c r="Q201" s="4">
        <v>-1</v>
      </c>
      <c r="R201" s="4" t="str">
        <f t="shared" si="42"/>
        <v>Not Available</v>
      </c>
      <c r="S201" s="3" t="s">
        <v>64</v>
      </c>
      <c r="T201" s="3" t="str">
        <f t="shared" si="43"/>
        <v>201 to 500 employees</v>
      </c>
      <c r="U201" s="3" t="s">
        <v>65</v>
      </c>
      <c r="V201" s="3" t="str">
        <f t="shared" si="44"/>
        <v>Company - Public</v>
      </c>
      <c r="W201" s="3" t="s">
        <v>124</v>
      </c>
      <c r="X201" s="3" t="str">
        <f t="shared" si="45"/>
        <v>Biotech &amp; Pharmaceuticals</v>
      </c>
      <c r="Y201" s="3" t="s">
        <v>124</v>
      </c>
      <c r="Z201" s="3" t="str">
        <f t="shared" si="46"/>
        <v>Biotech &amp; Pharmaceuticals</v>
      </c>
      <c r="AA201" s="3" t="s">
        <v>41</v>
      </c>
      <c r="AB201" s="3" t="str">
        <f t="shared" si="47"/>
        <v>$100 to $500 million (USD)</v>
      </c>
    </row>
    <row r="202" spans="1:28" ht="64" x14ac:dyDescent="0.2">
      <c r="A202" s="3">
        <v>201</v>
      </c>
      <c r="B202" s="3">
        <v>3.9</v>
      </c>
      <c r="C202" s="3" t="str">
        <f t="shared" si="36"/>
        <v>3.9</v>
      </c>
      <c r="D202" s="3" t="s">
        <v>55</v>
      </c>
      <c r="E202" s="3" t="s">
        <v>2833</v>
      </c>
      <c r="F202" s="3" t="s">
        <v>2828</v>
      </c>
      <c r="H202" s="3" t="str">
        <f t="shared" si="37"/>
        <v xml:space="preserve"> NY</v>
      </c>
      <c r="I202" s="3" t="str">
        <f t="shared" si="38"/>
        <v xml:space="preserve"> NY</v>
      </c>
      <c r="J202" s="3" t="s">
        <v>55</v>
      </c>
      <c r="K202" s="3" t="s">
        <v>2833</v>
      </c>
      <c r="L202" s="3" t="s">
        <v>2828</v>
      </c>
      <c r="M202" s="3" t="str">
        <f t="shared" si="39"/>
        <v xml:space="preserve"> NY</v>
      </c>
      <c r="N202" s="3">
        <v>2003</v>
      </c>
      <c r="O202" s="3">
        <f t="shared" si="40"/>
        <v>2003</v>
      </c>
      <c r="P202" s="3">
        <f t="shared" si="41"/>
        <v>17</v>
      </c>
      <c r="Q202" s="4" t="s">
        <v>1493</v>
      </c>
      <c r="R202" s="4" t="str">
        <f t="shared" si="42"/>
        <v>Coleman Research, AlphaSights, Third Bridge</v>
      </c>
      <c r="S202" s="3" t="s">
        <v>104</v>
      </c>
      <c r="T202" s="3" t="str">
        <f t="shared" si="43"/>
        <v>5001 to 10000 employees</v>
      </c>
      <c r="U202" s="3" t="s">
        <v>65</v>
      </c>
      <c r="V202" s="3" t="str">
        <f t="shared" si="44"/>
        <v>Company - Public</v>
      </c>
      <c r="W202" s="3" t="s">
        <v>235</v>
      </c>
      <c r="X202" s="3" t="str">
        <f t="shared" si="45"/>
        <v>Computer Hardware &amp; Software</v>
      </c>
      <c r="Y202" s="3" t="s">
        <v>91</v>
      </c>
      <c r="Z202" s="3" t="str">
        <f t="shared" si="46"/>
        <v>Information Technology</v>
      </c>
      <c r="AA202" s="3" t="s">
        <v>34</v>
      </c>
      <c r="AB202" s="3" t="str">
        <f t="shared" si="47"/>
        <v>$2 to $5 billion (USD)</v>
      </c>
    </row>
    <row r="203" spans="1:28" ht="16" x14ac:dyDescent="0.2">
      <c r="A203" s="3">
        <v>202</v>
      </c>
      <c r="B203" s="3">
        <v>3.7</v>
      </c>
      <c r="C203" s="3" t="str">
        <f t="shared" si="36"/>
        <v>3.7</v>
      </c>
      <c r="D203" s="3" t="s">
        <v>1498</v>
      </c>
      <c r="E203" s="3" t="s">
        <v>2975</v>
      </c>
      <c r="F203" s="3" t="s">
        <v>2826</v>
      </c>
      <c r="H203" s="3" t="str">
        <f t="shared" si="37"/>
        <v xml:space="preserve"> CA</v>
      </c>
      <c r="I203" s="3" t="str">
        <f t="shared" si="38"/>
        <v xml:space="preserve"> CA</v>
      </c>
      <c r="J203" s="3" t="s">
        <v>1498</v>
      </c>
      <c r="K203" s="3" t="s">
        <v>2975</v>
      </c>
      <c r="L203" s="3" t="s">
        <v>2826</v>
      </c>
      <c r="M203" s="3" t="str">
        <f t="shared" si="39"/>
        <v xml:space="preserve"> CA</v>
      </c>
      <c r="N203" s="3">
        <v>-1</v>
      </c>
      <c r="O203" s="3" t="str">
        <f t="shared" si="40"/>
        <v>Not Available</v>
      </c>
      <c r="P203" s="3" t="str">
        <f t="shared" si="41"/>
        <v>Not Available</v>
      </c>
      <c r="Q203" s="4">
        <v>-1</v>
      </c>
      <c r="R203" s="4" t="str">
        <f t="shared" si="42"/>
        <v>Not Available</v>
      </c>
      <c r="S203" s="3" t="s">
        <v>64</v>
      </c>
      <c r="T203" s="3" t="str">
        <f t="shared" si="43"/>
        <v>201 to 500 employees</v>
      </c>
      <c r="U203" s="3" t="s">
        <v>21</v>
      </c>
      <c r="V203" s="3" t="str">
        <f t="shared" si="44"/>
        <v>Company - Private</v>
      </c>
      <c r="W203" s="3" t="s">
        <v>57</v>
      </c>
      <c r="X203" s="3" t="str">
        <f t="shared" si="45"/>
        <v>Advertising &amp; Marketing</v>
      </c>
      <c r="Y203" s="3" t="s">
        <v>40</v>
      </c>
      <c r="Z203" s="3" t="str">
        <f t="shared" si="46"/>
        <v>Business Services</v>
      </c>
      <c r="AA203" s="3" t="s">
        <v>58</v>
      </c>
      <c r="AB203" s="3" t="str">
        <f t="shared" si="47"/>
        <v>Unknown / Non-Applicable</v>
      </c>
    </row>
    <row r="204" spans="1:28" ht="16" x14ac:dyDescent="0.2">
      <c r="A204" s="3">
        <v>203</v>
      </c>
      <c r="B204" s="3">
        <v>4.0999999999999996</v>
      </c>
      <c r="C204" s="3" t="str">
        <f t="shared" si="36"/>
        <v>4.1</v>
      </c>
      <c r="D204" s="3" t="s">
        <v>96</v>
      </c>
      <c r="E204" s="3" t="s">
        <v>2825</v>
      </c>
      <c r="F204" s="3" t="s">
        <v>2826</v>
      </c>
      <c r="H204" s="3" t="str">
        <f t="shared" si="37"/>
        <v xml:space="preserve"> CA</v>
      </c>
      <c r="I204" s="3" t="str">
        <f t="shared" si="38"/>
        <v xml:space="preserve"> CA</v>
      </c>
      <c r="J204" s="3" t="s">
        <v>328</v>
      </c>
      <c r="K204" s="3" t="s">
        <v>2869</v>
      </c>
      <c r="L204" s="3" t="s">
        <v>2864</v>
      </c>
      <c r="M204" s="3" t="str">
        <f t="shared" si="39"/>
        <v xml:space="preserve"> MA</v>
      </c>
      <c r="N204" s="3">
        <v>1999</v>
      </c>
      <c r="O204" s="3">
        <f t="shared" si="40"/>
        <v>1999</v>
      </c>
      <c r="P204" s="3">
        <f t="shared" si="41"/>
        <v>21</v>
      </c>
      <c r="Q204" s="4">
        <v>-1</v>
      </c>
      <c r="R204" s="4" t="str">
        <f t="shared" si="42"/>
        <v>Not Available</v>
      </c>
      <c r="S204" s="3" t="s">
        <v>56</v>
      </c>
      <c r="T204" s="3" t="str">
        <f t="shared" si="43"/>
        <v>51 to 200 employees</v>
      </c>
      <c r="U204" s="3" t="s">
        <v>65</v>
      </c>
      <c r="V204" s="3" t="str">
        <f t="shared" si="44"/>
        <v>Company - Public</v>
      </c>
      <c r="W204" s="3" t="s">
        <v>57</v>
      </c>
      <c r="X204" s="3" t="str">
        <f t="shared" si="45"/>
        <v>Advertising &amp; Marketing</v>
      </c>
      <c r="Y204" s="3" t="s">
        <v>40</v>
      </c>
      <c r="Z204" s="3" t="str">
        <f t="shared" si="46"/>
        <v>Business Services</v>
      </c>
      <c r="AA204" s="3" t="s">
        <v>80</v>
      </c>
      <c r="AB204" s="3" t="str">
        <f t="shared" si="47"/>
        <v>$25 to $50 million (USD)</v>
      </c>
    </row>
    <row r="205" spans="1:28" ht="32" x14ac:dyDescent="0.2">
      <c r="A205" s="3">
        <v>204</v>
      </c>
      <c r="B205" s="3">
        <v>3.1</v>
      </c>
      <c r="C205" s="3" t="str">
        <f t="shared" si="36"/>
        <v>3.1</v>
      </c>
      <c r="D205" s="3" t="s">
        <v>122</v>
      </c>
      <c r="E205" s="3" t="s">
        <v>2863</v>
      </c>
      <c r="F205" s="3" t="s">
        <v>2864</v>
      </c>
      <c r="H205" s="3" t="str">
        <f t="shared" si="37"/>
        <v xml:space="preserve"> MA</v>
      </c>
      <c r="I205" s="3" t="str">
        <f t="shared" si="38"/>
        <v xml:space="preserve"> MA</v>
      </c>
      <c r="J205" s="3" t="s">
        <v>123</v>
      </c>
      <c r="K205" s="3" t="s">
        <v>3060</v>
      </c>
      <c r="L205" s="3" t="s">
        <v>3061</v>
      </c>
      <c r="M205" s="3" t="str">
        <f t="shared" si="39"/>
        <v xml:space="preserve"> Japan</v>
      </c>
      <c r="N205" s="3">
        <v>1781</v>
      </c>
      <c r="O205" s="3">
        <f t="shared" si="40"/>
        <v>1781</v>
      </c>
      <c r="P205" s="3">
        <f t="shared" si="41"/>
        <v>239</v>
      </c>
      <c r="Q205" s="4" t="s">
        <v>125</v>
      </c>
      <c r="R205" s="4" t="str">
        <f t="shared" si="42"/>
        <v>Novartis, Baxter, Pfizer</v>
      </c>
      <c r="S205" s="3" t="s">
        <v>56</v>
      </c>
      <c r="T205" s="3" t="str">
        <f t="shared" si="43"/>
        <v>51 to 200 employees</v>
      </c>
      <c r="U205" s="3" t="s">
        <v>131</v>
      </c>
      <c r="V205" s="3" t="str">
        <f t="shared" si="44"/>
        <v>Subsidiary or Business Segment</v>
      </c>
      <c r="W205" s="3" t="s">
        <v>112</v>
      </c>
      <c r="X205" s="3" t="str">
        <f t="shared" si="45"/>
        <v>Department, Clothing, &amp; Shoe Stores</v>
      </c>
      <c r="Y205" s="3" t="s">
        <v>98</v>
      </c>
      <c r="Z205" s="3" t="str">
        <f t="shared" si="46"/>
        <v>Retail</v>
      </c>
      <c r="AA205" s="3" t="s">
        <v>41</v>
      </c>
      <c r="AB205" s="3" t="str">
        <f t="shared" si="47"/>
        <v>$100 to $500 million (USD)</v>
      </c>
    </row>
    <row r="206" spans="1:28" ht="16" x14ac:dyDescent="0.2">
      <c r="A206" s="3">
        <v>205</v>
      </c>
      <c r="B206" s="3">
        <v>4.2</v>
      </c>
      <c r="C206" s="3" t="str">
        <f t="shared" si="36"/>
        <v>4.2</v>
      </c>
      <c r="D206" s="3" t="s">
        <v>443</v>
      </c>
      <c r="E206" s="3" t="s">
        <v>2838</v>
      </c>
      <c r="F206" s="3" t="s">
        <v>2839</v>
      </c>
      <c r="H206" s="3" t="str">
        <f t="shared" si="37"/>
        <v xml:space="preserve"> PA</v>
      </c>
      <c r="I206" s="3" t="str">
        <f t="shared" si="38"/>
        <v xml:space="preserve"> PA</v>
      </c>
      <c r="J206" s="3" t="s">
        <v>443</v>
      </c>
      <c r="K206" s="3" t="s">
        <v>2838</v>
      </c>
      <c r="L206" s="3" t="s">
        <v>2839</v>
      </c>
      <c r="M206" s="3" t="str">
        <f t="shared" si="39"/>
        <v xml:space="preserve"> PA</v>
      </c>
      <c r="N206" s="3">
        <v>1984</v>
      </c>
      <c r="O206" s="3">
        <f t="shared" si="40"/>
        <v>1984</v>
      </c>
      <c r="P206" s="3">
        <f t="shared" si="41"/>
        <v>36</v>
      </c>
      <c r="Q206" s="4">
        <v>-1</v>
      </c>
      <c r="R206" s="4" t="str">
        <f t="shared" si="42"/>
        <v>Not Available</v>
      </c>
      <c r="S206" s="3" t="s">
        <v>30</v>
      </c>
      <c r="T206" s="3" t="str">
        <f t="shared" si="43"/>
        <v>10000+ employees</v>
      </c>
      <c r="U206" s="3" t="s">
        <v>65</v>
      </c>
      <c r="V206" s="3" t="str">
        <f t="shared" si="44"/>
        <v>Company - Public</v>
      </c>
      <c r="W206" s="3" t="s">
        <v>124</v>
      </c>
      <c r="X206" s="3" t="str">
        <f t="shared" si="45"/>
        <v>Biotech &amp; Pharmaceuticals</v>
      </c>
      <c r="Y206" s="3" t="s">
        <v>124</v>
      </c>
      <c r="Z206" s="3" t="str">
        <f t="shared" si="46"/>
        <v>Biotech &amp; Pharmaceuticals</v>
      </c>
      <c r="AA206" s="3" t="s">
        <v>113</v>
      </c>
      <c r="AB206" s="3" t="str">
        <f t="shared" si="47"/>
        <v>$10+ billion (USD)</v>
      </c>
    </row>
    <row r="207" spans="1:28" ht="16" x14ac:dyDescent="0.2">
      <c r="A207" s="3">
        <v>206</v>
      </c>
      <c r="B207" s="3">
        <v>3.6</v>
      </c>
      <c r="C207" s="3" t="str">
        <f t="shared" si="36"/>
        <v>3.6</v>
      </c>
      <c r="D207" s="3" t="s">
        <v>170</v>
      </c>
      <c r="E207" s="3" t="s">
        <v>2851</v>
      </c>
      <c r="F207" s="3" t="s">
        <v>2837</v>
      </c>
      <c r="H207" s="3" t="str">
        <f t="shared" si="37"/>
        <v xml:space="preserve"> IL</v>
      </c>
      <c r="I207" s="3" t="str">
        <f t="shared" si="38"/>
        <v xml:space="preserve"> IL</v>
      </c>
      <c r="J207" s="3" t="s">
        <v>170</v>
      </c>
      <c r="K207" s="3" t="s">
        <v>2851</v>
      </c>
      <c r="L207" s="3" t="s">
        <v>2837</v>
      </c>
      <c r="M207" s="3" t="str">
        <f t="shared" si="39"/>
        <v xml:space="preserve"> IL</v>
      </c>
      <c r="N207" s="3">
        <v>2008</v>
      </c>
      <c r="O207" s="3">
        <f t="shared" si="40"/>
        <v>2008</v>
      </c>
      <c r="P207" s="3">
        <f t="shared" si="41"/>
        <v>12</v>
      </c>
      <c r="Q207" s="4">
        <v>-1</v>
      </c>
      <c r="R207" s="4" t="str">
        <f t="shared" si="42"/>
        <v>Not Available</v>
      </c>
      <c r="S207" s="3" t="s">
        <v>64</v>
      </c>
      <c r="T207" s="3" t="str">
        <f t="shared" si="43"/>
        <v>201 to 500 employees</v>
      </c>
      <c r="U207" s="3" t="s">
        <v>21</v>
      </c>
      <c r="V207" s="3" t="str">
        <f t="shared" si="44"/>
        <v>Company - Private</v>
      </c>
      <c r="W207" s="3" t="s">
        <v>230</v>
      </c>
      <c r="X207" s="3" t="str">
        <f t="shared" si="45"/>
        <v>IT Services</v>
      </c>
      <c r="Y207" s="3" t="s">
        <v>91</v>
      </c>
      <c r="Z207" s="3" t="str">
        <f t="shared" si="46"/>
        <v>Information Technology</v>
      </c>
      <c r="AA207" s="3" t="s">
        <v>58</v>
      </c>
      <c r="AB207" s="3" t="str">
        <f t="shared" si="47"/>
        <v>Unknown / Non-Applicable</v>
      </c>
    </row>
    <row r="208" spans="1:28" ht="16" x14ac:dyDescent="0.2">
      <c r="A208" s="3">
        <v>207</v>
      </c>
      <c r="B208" s="3">
        <v>3</v>
      </c>
      <c r="C208" s="3" t="str">
        <f t="shared" si="36"/>
        <v>3</v>
      </c>
      <c r="D208" s="3" t="s">
        <v>1065</v>
      </c>
      <c r="E208" s="3" t="s">
        <v>2840</v>
      </c>
      <c r="F208" s="3" t="s">
        <v>2841</v>
      </c>
      <c r="H208" s="3" t="str">
        <f t="shared" si="37"/>
        <v xml:space="preserve"> GA</v>
      </c>
      <c r="I208" s="3" t="str">
        <f t="shared" si="38"/>
        <v xml:space="preserve"> GA</v>
      </c>
      <c r="J208" s="3" t="s">
        <v>55</v>
      </c>
      <c r="K208" s="3" t="s">
        <v>2833</v>
      </c>
      <c r="L208" s="3" t="s">
        <v>2828</v>
      </c>
      <c r="M208" s="3" t="str">
        <f t="shared" si="39"/>
        <v xml:space="preserve"> NY</v>
      </c>
      <c r="N208" s="3">
        <v>2007</v>
      </c>
      <c r="O208" s="3">
        <f t="shared" si="40"/>
        <v>2007</v>
      </c>
      <c r="P208" s="3">
        <f t="shared" si="41"/>
        <v>13</v>
      </c>
      <c r="Q208" s="4">
        <v>-1</v>
      </c>
      <c r="R208" s="4" t="str">
        <f t="shared" si="42"/>
        <v>Not Available</v>
      </c>
      <c r="S208" s="3" t="s">
        <v>30</v>
      </c>
      <c r="T208" s="3" t="str">
        <f t="shared" si="43"/>
        <v>10000+ employees</v>
      </c>
      <c r="U208" s="3" t="s">
        <v>65</v>
      </c>
      <c r="V208" s="3" t="str">
        <f t="shared" si="44"/>
        <v>Company - Public</v>
      </c>
      <c r="W208" s="3" t="s">
        <v>124</v>
      </c>
      <c r="X208" s="3" t="str">
        <f t="shared" si="45"/>
        <v>Biotech &amp; Pharmaceuticals</v>
      </c>
      <c r="Y208" s="3" t="s">
        <v>124</v>
      </c>
      <c r="Z208" s="3" t="str">
        <f t="shared" si="46"/>
        <v>Biotech &amp; Pharmaceuticals</v>
      </c>
      <c r="AA208" s="3" t="s">
        <v>113</v>
      </c>
      <c r="AB208" s="3" t="str">
        <f t="shared" si="47"/>
        <v>$10+ billion (USD)</v>
      </c>
    </row>
    <row r="209" spans="1:28" ht="16" x14ac:dyDescent="0.2">
      <c r="A209" s="3">
        <v>208</v>
      </c>
      <c r="B209" s="3">
        <v>3.5</v>
      </c>
      <c r="C209" s="3" t="str">
        <f t="shared" si="36"/>
        <v>3.5</v>
      </c>
      <c r="D209" s="3" t="s">
        <v>1508</v>
      </c>
      <c r="E209" s="3" t="s">
        <v>2976</v>
      </c>
      <c r="F209" s="3" t="s">
        <v>2882</v>
      </c>
      <c r="H209" s="3" t="str">
        <f t="shared" si="37"/>
        <v xml:space="preserve"> CO</v>
      </c>
      <c r="I209" s="3" t="str">
        <f t="shared" si="38"/>
        <v xml:space="preserve"> CO</v>
      </c>
      <c r="J209" s="3" t="s">
        <v>1508</v>
      </c>
      <c r="K209" s="3" t="s">
        <v>2976</v>
      </c>
      <c r="L209" s="3" t="s">
        <v>2882</v>
      </c>
      <c r="M209" s="3" t="str">
        <f t="shared" si="39"/>
        <v xml:space="preserve"> CO</v>
      </c>
      <c r="N209" s="3">
        <v>1966</v>
      </c>
      <c r="O209" s="3">
        <f t="shared" si="40"/>
        <v>1966</v>
      </c>
      <c r="P209" s="3">
        <f t="shared" si="41"/>
        <v>54</v>
      </c>
      <c r="Q209" s="4">
        <v>-1</v>
      </c>
      <c r="R209" s="4" t="str">
        <f t="shared" si="42"/>
        <v>Not Available</v>
      </c>
      <c r="S209" s="3" t="s">
        <v>46</v>
      </c>
      <c r="T209" s="3" t="str">
        <f t="shared" si="43"/>
        <v>1001 to 5000 employees</v>
      </c>
      <c r="U209" s="3" t="s">
        <v>21</v>
      </c>
      <c r="V209" s="3" t="str">
        <f t="shared" si="44"/>
        <v>Company - Private</v>
      </c>
      <c r="W209" s="3" t="s">
        <v>155</v>
      </c>
      <c r="X209" s="3" t="str">
        <f t="shared" si="45"/>
        <v>Insurance Carriers</v>
      </c>
      <c r="Y209" s="3" t="s">
        <v>156</v>
      </c>
      <c r="Z209" s="3" t="str">
        <f t="shared" si="46"/>
        <v>Insurance</v>
      </c>
      <c r="AA209" s="3" t="s">
        <v>179</v>
      </c>
      <c r="AB209" s="3" t="str">
        <f t="shared" si="47"/>
        <v>$10 to $25 million (USD)</v>
      </c>
    </row>
    <row r="210" spans="1:28" ht="16" x14ac:dyDescent="0.2">
      <c r="A210" s="3">
        <v>209</v>
      </c>
      <c r="B210" s="3">
        <v>4.5999999999999996</v>
      </c>
      <c r="C210" s="3" t="str">
        <f t="shared" si="36"/>
        <v>4.6</v>
      </c>
      <c r="D210" s="3" t="s">
        <v>1181</v>
      </c>
      <c r="E210" s="3" t="s">
        <v>2892</v>
      </c>
      <c r="F210" s="3" t="s">
        <v>2844</v>
      </c>
      <c r="H210" s="3" t="str">
        <f t="shared" si="37"/>
        <v xml:space="preserve"> TN</v>
      </c>
      <c r="I210" s="3" t="str">
        <f t="shared" si="38"/>
        <v xml:space="preserve"> TN</v>
      </c>
      <c r="J210" s="3" t="s">
        <v>1181</v>
      </c>
      <c r="K210" s="3" t="s">
        <v>2892</v>
      </c>
      <c r="L210" s="3" t="s">
        <v>2844</v>
      </c>
      <c r="M210" s="3" t="str">
        <f t="shared" si="39"/>
        <v xml:space="preserve"> TN</v>
      </c>
      <c r="N210" s="3">
        <v>2002</v>
      </c>
      <c r="O210" s="3">
        <f t="shared" si="40"/>
        <v>2002</v>
      </c>
      <c r="P210" s="3">
        <f t="shared" si="41"/>
        <v>18</v>
      </c>
      <c r="Q210" s="4" t="s">
        <v>1511</v>
      </c>
      <c r="R210" s="4" t="str">
        <f t="shared" si="42"/>
        <v>Netsmart</v>
      </c>
      <c r="S210" s="3" t="s">
        <v>56</v>
      </c>
      <c r="T210" s="3" t="str">
        <f t="shared" si="43"/>
        <v>51 to 200 employees</v>
      </c>
      <c r="U210" s="3" t="s">
        <v>21</v>
      </c>
      <c r="V210" s="3" t="str">
        <f t="shared" si="44"/>
        <v>Company - Private</v>
      </c>
      <c r="W210" s="3" t="s">
        <v>230</v>
      </c>
      <c r="X210" s="3" t="str">
        <f t="shared" si="45"/>
        <v>IT Services</v>
      </c>
      <c r="Y210" s="3" t="s">
        <v>91</v>
      </c>
      <c r="Z210" s="3" t="str">
        <f t="shared" si="46"/>
        <v>Information Technology</v>
      </c>
      <c r="AA210" s="3" t="s">
        <v>411</v>
      </c>
      <c r="AB210" s="3" t="str">
        <f t="shared" si="47"/>
        <v>$5 to $10 million (USD)</v>
      </c>
    </row>
    <row r="211" spans="1:28" ht="48" x14ac:dyDescent="0.2">
      <c r="A211" s="3">
        <v>210</v>
      </c>
      <c r="B211" s="3">
        <v>3.3</v>
      </c>
      <c r="C211" s="3" t="str">
        <f t="shared" si="36"/>
        <v>3.3</v>
      </c>
      <c r="D211" s="3" t="s">
        <v>1513</v>
      </c>
      <c r="E211" s="3" t="s">
        <v>2977</v>
      </c>
      <c r="F211" s="3" t="s">
        <v>2853</v>
      </c>
      <c r="H211" s="3" t="str">
        <f t="shared" si="37"/>
        <v xml:space="preserve"> VA</v>
      </c>
      <c r="I211" s="3" t="str">
        <f t="shared" si="38"/>
        <v xml:space="preserve"> VA</v>
      </c>
      <c r="J211" s="3" t="s">
        <v>288</v>
      </c>
      <c r="K211" s="3" t="s">
        <v>2874</v>
      </c>
      <c r="L211" s="3" t="s">
        <v>2853</v>
      </c>
      <c r="M211" s="3" t="str">
        <f t="shared" si="39"/>
        <v xml:space="preserve"> VA</v>
      </c>
      <c r="N211" s="3">
        <v>1989</v>
      </c>
      <c r="O211" s="3">
        <f t="shared" si="40"/>
        <v>1989</v>
      </c>
      <c r="P211" s="3">
        <f t="shared" si="41"/>
        <v>31</v>
      </c>
      <c r="Q211" s="4" t="s">
        <v>1451</v>
      </c>
      <c r="R211" s="4" t="str">
        <f t="shared" si="42"/>
        <v>CSC, Booz Allen Hamilton, ManTech</v>
      </c>
      <c r="S211" s="3" t="s">
        <v>46</v>
      </c>
      <c r="T211" s="3" t="str">
        <f t="shared" si="43"/>
        <v>1001 to 5000 employees</v>
      </c>
      <c r="U211" s="3" t="s">
        <v>154</v>
      </c>
      <c r="V211" s="3" t="str">
        <f t="shared" si="44"/>
        <v>Nonprofit Organization</v>
      </c>
      <c r="W211" s="3" t="s">
        <v>32</v>
      </c>
      <c r="X211" s="3" t="str">
        <f t="shared" si="45"/>
        <v>Health Care Services &amp; Hospitals</v>
      </c>
      <c r="Y211" s="3" t="s">
        <v>33</v>
      </c>
      <c r="Z211" s="3" t="str">
        <f t="shared" si="46"/>
        <v>Health Care</v>
      </c>
      <c r="AA211" s="3" t="s">
        <v>41</v>
      </c>
      <c r="AB211" s="3" t="str">
        <f t="shared" si="47"/>
        <v>$100 to $500 million (USD)</v>
      </c>
    </row>
    <row r="212" spans="1:28" ht="64" x14ac:dyDescent="0.2">
      <c r="A212" s="3">
        <v>211</v>
      </c>
      <c r="B212" s="3">
        <v>-1</v>
      </c>
      <c r="C212" s="3" t="str">
        <f t="shared" si="36"/>
        <v>NOT AVAILABLE</v>
      </c>
      <c r="D212" s="3" t="s">
        <v>55</v>
      </c>
      <c r="E212" s="3" t="s">
        <v>2833</v>
      </c>
      <c r="F212" s="3" t="s">
        <v>2828</v>
      </c>
      <c r="H212" s="3" t="str">
        <f t="shared" si="37"/>
        <v xml:space="preserve"> NY</v>
      </c>
      <c r="I212" s="3" t="str">
        <f t="shared" si="38"/>
        <v xml:space="preserve"> NY</v>
      </c>
      <c r="J212" s="3" t="s">
        <v>55</v>
      </c>
      <c r="K212" s="3" t="s">
        <v>2833</v>
      </c>
      <c r="L212" s="3" t="s">
        <v>2828</v>
      </c>
      <c r="M212" s="3" t="str">
        <f t="shared" si="39"/>
        <v xml:space="preserve"> NY</v>
      </c>
      <c r="N212" s="3">
        <v>1966</v>
      </c>
      <c r="O212" s="3">
        <f t="shared" si="40"/>
        <v>1966</v>
      </c>
      <c r="P212" s="3">
        <f t="shared" si="41"/>
        <v>54</v>
      </c>
      <c r="Q212" s="4" t="s">
        <v>1517</v>
      </c>
      <c r="R212" s="4" t="str">
        <f t="shared" si="42"/>
        <v>J.P. Morgan, New York Community Bancorp, Citi</v>
      </c>
      <c r="S212" s="3" t="s">
        <v>30</v>
      </c>
      <c r="T212" s="3" t="str">
        <f t="shared" si="43"/>
        <v>10000+ employees</v>
      </c>
      <c r="U212" s="3" t="s">
        <v>65</v>
      </c>
      <c r="V212" s="3" t="str">
        <f t="shared" si="44"/>
        <v>Company - Public</v>
      </c>
      <c r="W212" s="3" t="s">
        <v>124</v>
      </c>
      <c r="X212" s="3" t="str">
        <f t="shared" si="45"/>
        <v>Biotech &amp; Pharmaceuticals</v>
      </c>
      <c r="Y212" s="3" t="s">
        <v>124</v>
      </c>
      <c r="Z212" s="3" t="str">
        <f t="shared" si="46"/>
        <v>Biotech &amp; Pharmaceuticals</v>
      </c>
      <c r="AA212" s="3" t="s">
        <v>113</v>
      </c>
      <c r="AB212" s="3" t="str">
        <f t="shared" si="47"/>
        <v>$10+ billion (USD)</v>
      </c>
    </row>
    <row r="213" spans="1:28" ht="16" x14ac:dyDescent="0.2">
      <c r="A213" s="3">
        <v>212</v>
      </c>
      <c r="B213" s="3">
        <v>3.6</v>
      </c>
      <c r="C213" s="3" t="str">
        <f t="shared" si="36"/>
        <v>3.6</v>
      </c>
      <c r="D213" s="3" t="s">
        <v>122</v>
      </c>
      <c r="E213" s="3" t="s">
        <v>2863</v>
      </c>
      <c r="F213" s="3" t="s">
        <v>2864</v>
      </c>
      <c r="H213" s="3" t="str">
        <f t="shared" si="37"/>
        <v xml:space="preserve"> MA</v>
      </c>
      <c r="I213" s="3" t="str">
        <f t="shared" si="38"/>
        <v xml:space="preserve"> MA</v>
      </c>
      <c r="J213" s="3" t="s">
        <v>214</v>
      </c>
      <c r="K213" s="3" t="s">
        <v>3083</v>
      </c>
      <c r="L213" s="3" t="s">
        <v>3079</v>
      </c>
      <c r="M213" s="3" t="str">
        <f t="shared" si="39"/>
        <v xml:space="preserve"> Switzerland</v>
      </c>
      <c r="N213" s="3">
        <v>1996</v>
      </c>
      <c r="O213" s="3">
        <f t="shared" si="40"/>
        <v>1996</v>
      </c>
      <c r="P213" s="3">
        <f t="shared" si="41"/>
        <v>24</v>
      </c>
      <c r="Q213" s="4">
        <v>-1</v>
      </c>
      <c r="R213" s="4" t="str">
        <f t="shared" si="42"/>
        <v>Not Available</v>
      </c>
      <c r="S213" s="3" t="s">
        <v>46</v>
      </c>
      <c r="T213" s="3" t="str">
        <f t="shared" si="43"/>
        <v>1001 to 5000 employees</v>
      </c>
      <c r="U213" s="3" t="s">
        <v>65</v>
      </c>
      <c r="V213" s="3" t="str">
        <f t="shared" si="44"/>
        <v>Company - Public</v>
      </c>
      <c r="W213" s="3" t="s">
        <v>155</v>
      </c>
      <c r="X213" s="3" t="str">
        <f t="shared" si="45"/>
        <v>Insurance Carriers</v>
      </c>
      <c r="Y213" s="3" t="s">
        <v>156</v>
      </c>
      <c r="Z213" s="3" t="str">
        <f t="shared" si="46"/>
        <v>Insurance</v>
      </c>
      <c r="AA213" s="3" t="s">
        <v>67</v>
      </c>
      <c r="AB213" s="3" t="str">
        <f t="shared" si="47"/>
        <v>$1 to $2 billion (USD)</v>
      </c>
    </row>
    <row r="214" spans="1:28" ht="16" x14ac:dyDescent="0.2">
      <c r="A214" s="3">
        <v>213</v>
      </c>
      <c r="B214" s="3">
        <v>3.5</v>
      </c>
      <c r="C214" s="3" t="str">
        <f t="shared" si="36"/>
        <v>3.5</v>
      </c>
      <c r="D214" s="3" t="s">
        <v>1070</v>
      </c>
      <c r="E214" s="3" t="s">
        <v>2842</v>
      </c>
      <c r="F214" s="3" t="s">
        <v>2826</v>
      </c>
      <c r="H214" s="3" t="str">
        <f t="shared" si="37"/>
        <v xml:space="preserve"> CA</v>
      </c>
      <c r="I214" s="3" t="str">
        <f t="shared" si="38"/>
        <v xml:space="preserve"> CA</v>
      </c>
      <c r="J214" s="3" t="s">
        <v>1070</v>
      </c>
      <c r="K214" s="3" t="s">
        <v>2842</v>
      </c>
      <c r="L214" s="3" t="s">
        <v>2826</v>
      </c>
      <c r="M214" s="3" t="str">
        <f t="shared" si="39"/>
        <v xml:space="preserve"> CA</v>
      </c>
      <c r="N214" s="3">
        <v>1996</v>
      </c>
      <c r="O214" s="3">
        <f t="shared" si="40"/>
        <v>1996</v>
      </c>
      <c r="P214" s="3">
        <f t="shared" si="41"/>
        <v>24</v>
      </c>
      <c r="Q214" s="4">
        <v>-1</v>
      </c>
      <c r="R214" s="4" t="str">
        <f t="shared" si="42"/>
        <v>Not Available</v>
      </c>
      <c r="S214" s="3" t="s">
        <v>20</v>
      </c>
      <c r="T214" s="3" t="str">
        <f t="shared" si="43"/>
        <v>501 to 1000 employees</v>
      </c>
      <c r="U214" s="3" t="s">
        <v>21</v>
      </c>
      <c r="V214" s="3" t="str">
        <f t="shared" si="44"/>
        <v>Company - Private</v>
      </c>
      <c r="W214" s="3" t="s">
        <v>48</v>
      </c>
      <c r="X214" s="3" t="str">
        <f t="shared" si="45"/>
        <v>Energy</v>
      </c>
      <c r="Y214" s="3" t="s">
        <v>49</v>
      </c>
      <c r="Z214" s="3" t="str">
        <f t="shared" si="46"/>
        <v>Oil, Gas, Energy &amp; Utilities</v>
      </c>
      <c r="AA214" s="3" t="s">
        <v>67</v>
      </c>
      <c r="AB214" s="3" t="str">
        <f t="shared" si="47"/>
        <v>$1 to $2 billion (USD)</v>
      </c>
    </row>
    <row r="215" spans="1:28" ht="80" x14ac:dyDescent="0.2">
      <c r="A215" s="3">
        <v>214</v>
      </c>
      <c r="B215" s="3">
        <v>4</v>
      </c>
      <c r="C215" s="3" t="str">
        <f t="shared" si="36"/>
        <v>4</v>
      </c>
      <c r="D215" s="3" t="s">
        <v>1075</v>
      </c>
      <c r="E215" s="3" t="s">
        <v>2843</v>
      </c>
      <c r="F215" s="3" t="s">
        <v>2844</v>
      </c>
      <c r="H215" s="3" t="str">
        <f t="shared" si="37"/>
        <v xml:space="preserve"> TN</v>
      </c>
      <c r="I215" s="3" t="str">
        <f t="shared" si="38"/>
        <v xml:space="preserve"> TN</v>
      </c>
      <c r="J215" s="3" t="s">
        <v>1075</v>
      </c>
      <c r="K215" s="3" t="s">
        <v>2843</v>
      </c>
      <c r="L215" s="3" t="s">
        <v>2844</v>
      </c>
      <c r="M215" s="3" t="str">
        <f t="shared" si="39"/>
        <v xml:space="preserve"> TN</v>
      </c>
      <c r="N215" s="3">
        <v>1958</v>
      </c>
      <c r="O215" s="3">
        <f t="shared" si="40"/>
        <v>1958</v>
      </c>
      <c r="P215" s="3">
        <f t="shared" si="41"/>
        <v>62</v>
      </c>
      <c r="Q215" s="4" t="s">
        <v>1077</v>
      </c>
      <c r="R215" s="4" t="str">
        <f t="shared" si="42"/>
        <v>TravelCenters of America, Love's Travel Stops &amp; Country Stores, Wawa</v>
      </c>
      <c r="S215" s="3" t="s">
        <v>20</v>
      </c>
      <c r="T215" s="3" t="str">
        <f t="shared" si="43"/>
        <v>501 to 1000 employees</v>
      </c>
      <c r="U215" s="3" t="s">
        <v>790</v>
      </c>
      <c r="V215" s="3" t="str">
        <f t="shared" si="44"/>
        <v>College / University</v>
      </c>
      <c r="W215" s="3" t="s">
        <v>791</v>
      </c>
      <c r="X215" s="3" t="str">
        <f t="shared" si="45"/>
        <v>Colleges &amp; Universities</v>
      </c>
      <c r="Y215" s="3" t="s">
        <v>581</v>
      </c>
      <c r="Z215" s="3" t="str">
        <f t="shared" si="46"/>
        <v>Education</v>
      </c>
      <c r="AA215" s="3" t="s">
        <v>58</v>
      </c>
      <c r="AB215" s="3" t="str">
        <f t="shared" si="47"/>
        <v>Unknown / Non-Applicable</v>
      </c>
    </row>
    <row r="216" spans="1:28" ht="16" x14ac:dyDescent="0.2">
      <c r="A216" s="3">
        <v>215</v>
      </c>
      <c r="B216" s="3">
        <v>3.7</v>
      </c>
      <c r="C216" s="3" t="str">
        <f t="shared" si="36"/>
        <v>3.7</v>
      </c>
      <c r="D216" s="3" t="s">
        <v>96</v>
      </c>
      <c r="E216" s="3" t="s">
        <v>2825</v>
      </c>
      <c r="F216" s="3" t="s">
        <v>2826</v>
      </c>
      <c r="H216" s="3" t="str">
        <f t="shared" si="37"/>
        <v xml:space="preserve"> CA</v>
      </c>
      <c r="I216" s="3" t="str">
        <f t="shared" si="38"/>
        <v xml:space="preserve"> CA</v>
      </c>
      <c r="J216" s="3" t="s">
        <v>96</v>
      </c>
      <c r="K216" s="3" t="s">
        <v>2825</v>
      </c>
      <c r="L216" s="3" t="s">
        <v>2826</v>
      </c>
      <c r="M216" s="3" t="str">
        <f t="shared" si="39"/>
        <v xml:space="preserve"> CA</v>
      </c>
      <c r="N216" s="3">
        <v>2010</v>
      </c>
      <c r="O216" s="3">
        <f t="shared" si="40"/>
        <v>2010</v>
      </c>
      <c r="P216" s="3">
        <f t="shared" si="41"/>
        <v>10</v>
      </c>
      <c r="Q216" s="4">
        <v>-1</v>
      </c>
      <c r="R216" s="4" t="str">
        <f t="shared" si="42"/>
        <v>Not Available</v>
      </c>
      <c r="S216" s="3" t="s">
        <v>289</v>
      </c>
      <c r="T216" s="3" t="str">
        <f t="shared" si="43"/>
        <v>Unknown</v>
      </c>
      <c r="U216" s="3" t="s">
        <v>21</v>
      </c>
      <c r="V216" s="3" t="str">
        <f t="shared" si="44"/>
        <v>Company - Private</v>
      </c>
      <c r="W216" s="3">
        <v>-1</v>
      </c>
      <c r="X216" s="3" t="str">
        <f t="shared" si="45"/>
        <v>Not Available</v>
      </c>
      <c r="Y216" s="3">
        <v>-1</v>
      </c>
      <c r="Z216" s="3" t="str">
        <f t="shared" si="46"/>
        <v>Not Available</v>
      </c>
      <c r="AA216" s="3" t="s">
        <v>58</v>
      </c>
      <c r="AB216" s="3" t="str">
        <f t="shared" si="47"/>
        <v>Unknown / Non-Applicable</v>
      </c>
    </row>
    <row r="217" spans="1:28" ht="16" x14ac:dyDescent="0.2">
      <c r="A217" s="3">
        <v>216</v>
      </c>
      <c r="B217" s="3">
        <v>2.4</v>
      </c>
      <c r="C217" s="3" t="str">
        <f t="shared" si="36"/>
        <v>2.4</v>
      </c>
      <c r="D217" s="3" t="s">
        <v>170</v>
      </c>
      <c r="E217" s="3" t="s">
        <v>2851</v>
      </c>
      <c r="F217" s="3" t="s">
        <v>2837</v>
      </c>
      <c r="H217" s="3" t="str">
        <f t="shared" si="37"/>
        <v xml:space="preserve"> IL</v>
      </c>
      <c r="I217" s="3" t="str">
        <f t="shared" si="38"/>
        <v xml:space="preserve"> IL</v>
      </c>
      <c r="J217" s="3" t="s">
        <v>170</v>
      </c>
      <c r="K217" s="3" t="s">
        <v>2851</v>
      </c>
      <c r="L217" s="3" t="s">
        <v>2837</v>
      </c>
      <c r="M217" s="3" t="str">
        <f t="shared" si="39"/>
        <v xml:space="preserve"> IL</v>
      </c>
      <c r="N217" s="3">
        <v>2015</v>
      </c>
      <c r="O217" s="3">
        <f t="shared" si="40"/>
        <v>2015</v>
      </c>
      <c r="P217" s="3">
        <f t="shared" si="41"/>
        <v>5</v>
      </c>
      <c r="Q217" s="4">
        <v>-1</v>
      </c>
      <c r="R217" s="4" t="str">
        <f t="shared" si="42"/>
        <v>Not Available</v>
      </c>
      <c r="S217" s="3" t="s">
        <v>46</v>
      </c>
      <c r="T217" s="3" t="str">
        <f t="shared" si="43"/>
        <v>1001 to 5000 employees</v>
      </c>
      <c r="U217" s="3" t="s">
        <v>65</v>
      </c>
      <c r="V217" s="3" t="str">
        <f t="shared" si="44"/>
        <v>Company - Public</v>
      </c>
      <c r="W217" s="3" t="s">
        <v>959</v>
      </c>
      <c r="X217" s="3" t="str">
        <f t="shared" si="45"/>
        <v>Lending</v>
      </c>
      <c r="Y217" s="3" t="s">
        <v>73</v>
      </c>
      <c r="Z217" s="3" t="str">
        <f t="shared" si="46"/>
        <v>Finance</v>
      </c>
      <c r="AA217" s="3" t="s">
        <v>50</v>
      </c>
      <c r="AB217" s="3" t="str">
        <f t="shared" si="47"/>
        <v>$500 million to $1 billion (USD)</v>
      </c>
    </row>
    <row r="218" spans="1:28" ht="48" x14ac:dyDescent="0.2">
      <c r="A218" s="3">
        <v>217</v>
      </c>
      <c r="B218" s="3">
        <v>3.2</v>
      </c>
      <c r="C218" s="3" t="str">
        <f t="shared" si="36"/>
        <v>3.2</v>
      </c>
      <c r="D218" s="3" t="s">
        <v>55</v>
      </c>
      <c r="E218" s="3" t="s">
        <v>2833</v>
      </c>
      <c r="F218" s="3" t="s">
        <v>2828</v>
      </c>
      <c r="H218" s="3" t="str">
        <f t="shared" si="37"/>
        <v xml:space="preserve"> NY</v>
      </c>
      <c r="I218" s="3" t="str">
        <f t="shared" si="38"/>
        <v xml:space="preserve"> NY</v>
      </c>
      <c r="J218" s="3" t="s">
        <v>1524</v>
      </c>
      <c r="K218" s="3" t="s">
        <v>2863</v>
      </c>
      <c r="L218" s="3" t="s">
        <v>3089</v>
      </c>
      <c r="M218" s="3" t="str">
        <f t="shared" si="39"/>
        <v xml:space="preserve"> United Kingdom</v>
      </c>
      <c r="N218" s="3">
        <v>1913</v>
      </c>
      <c r="O218" s="3">
        <f t="shared" si="40"/>
        <v>1913</v>
      </c>
      <c r="P218" s="3">
        <f t="shared" si="41"/>
        <v>107</v>
      </c>
      <c r="Q218" s="4" t="s">
        <v>1525</v>
      </c>
      <c r="R218" s="4" t="str">
        <f t="shared" si="42"/>
        <v>Roche, GlaxoSmithKline, Novartis</v>
      </c>
      <c r="S218" s="3" t="s">
        <v>56</v>
      </c>
      <c r="T218" s="3" t="str">
        <f t="shared" si="43"/>
        <v>51 to 200 employees</v>
      </c>
      <c r="U218" s="3" t="s">
        <v>21</v>
      </c>
      <c r="V218" s="3" t="str">
        <f t="shared" si="44"/>
        <v>Company - Private</v>
      </c>
      <c r="W218" s="3" t="s">
        <v>515</v>
      </c>
      <c r="X218" s="3" t="str">
        <f t="shared" si="45"/>
        <v>Financial Analytics &amp; Research</v>
      </c>
      <c r="Y218" s="3" t="s">
        <v>73</v>
      </c>
      <c r="Z218" s="3" t="str">
        <f t="shared" si="46"/>
        <v>Finance</v>
      </c>
      <c r="AA218" s="3" t="s">
        <v>23</v>
      </c>
      <c r="AB218" s="3" t="str">
        <f t="shared" si="47"/>
        <v>$50 to $100 million (USD)</v>
      </c>
    </row>
    <row r="219" spans="1:28" ht="16" x14ac:dyDescent="0.2">
      <c r="A219" s="3">
        <v>218</v>
      </c>
      <c r="B219" s="3">
        <v>2.1</v>
      </c>
      <c r="C219" s="3" t="str">
        <f t="shared" si="36"/>
        <v>2.1</v>
      </c>
      <c r="D219" s="3" t="s">
        <v>153</v>
      </c>
      <c r="E219" s="3" t="s">
        <v>2881</v>
      </c>
      <c r="F219" s="3" t="s">
        <v>2882</v>
      </c>
      <c r="H219" s="3" t="str">
        <f t="shared" si="37"/>
        <v xml:space="preserve"> CO</v>
      </c>
      <c r="I219" s="3" t="str">
        <f t="shared" si="38"/>
        <v xml:space="preserve"> CO</v>
      </c>
      <c r="J219" s="3" t="s">
        <v>153</v>
      </c>
      <c r="K219" s="3" t="s">
        <v>2881</v>
      </c>
      <c r="L219" s="3" t="s">
        <v>2882</v>
      </c>
      <c r="M219" s="3" t="str">
        <f t="shared" si="39"/>
        <v xml:space="preserve"> CO</v>
      </c>
      <c r="N219" s="3">
        <v>1915</v>
      </c>
      <c r="O219" s="3">
        <f t="shared" si="40"/>
        <v>1915</v>
      </c>
      <c r="P219" s="3">
        <f t="shared" si="41"/>
        <v>105</v>
      </c>
      <c r="Q219" s="4">
        <v>-1</v>
      </c>
      <c r="R219" s="4" t="str">
        <f t="shared" si="42"/>
        <v>Not Available</v>
      </c>
      <c r="S219" s="3" t="s">
        <v>56</v>
      </c>
      <c r="T219" s="3" t="str">
        <f t="shared" si="43"/>
        <v>51 to 200 employees</v>
      </c>
      <c r="U219" s="3" t="s">
        <v>21</v>
      </c>
      <c r="V219" s="3" t="str">
        <f t="shared" si="44"/>
        <v>Company - Private</v>
      </c>
      <c r="W219" s="3" t="s">
        <v>22</v>
      </c>
      <c r="X219" s="3" t="str">
        <f t="shared" si="45"/>
        <v>Aerospace &amp; Defense</v>
      </c>
      <c r="Y219" s="3" t="s">
        <v>22</v>
      </c>
      <c r="Z219" s="3" t="str">
        <f t="shared" si="46"/>
        <v>Aerospace &amp; Defense</v>
      </c>
      <c r="AA219" s="3" t="s">
        <v>80</v>
      </c>
      <c r="AB219" s="3" t="str">
        <f t="shared" si="47"/>
        <v>$25 to $50 million (USD)</v>
      </c>
    </row>
    <row r="220" spans="1:28" ht="16" x14ac:dyDescent="0.2">
      <c r="A220" s="3">
        <v>219</v>
      </c>
      <c r="B220" s="3">
        <v>4.5</v>
      </c>
      <c r="C220" s="3" t="str">
        <f t="shared" si="36"/>
        <v>4.5</v>
      </c>
      <c r="D220" s="3" t="s">
        <v>551</v>
      </c>
      <c r="E220" s="3" t="s">
        <v>2847</v>
      </c>
      <c r="F220" s="3" t="s">
        <v>2848</v>
      </c>
      <c r="H220" s="3" t="str">
        <f t="shared" si="37"/>
        <v xml:space="preserve"> WI</v>
      </c>
      <c r="I220" s="3" t="str">
        <f t="shared" si="38"/>
        <v xml:space="preserve"> WI</v>
      </c>
      <c r="J220" s="3" t="s">
        <v>551</v>
      </c>
      <c r="K220" s="3" t="s">
        <v>2847</v>
      </c>
      <c r="L220" s="3" t="s">
        <v>2848</v>
      </c>
      <c r="M220" s="3" t="str">
        <f t="shared" si="39"/>
        <v xml:space="preserve"> WI</v>
      </c>
      <c r="N220" s="3">
        <v>1964</v>
      </c>
      <c r="O220" s="3">
        <f t="shared" si="40"/>
        <v>1964</v>
      </c>
      <c r="P220" s="3">
        <f t="shared" si="41"/>
        <v>56</v>
      </c>
      <c r="Q220" s="4">
        <v>-1</v>
      </c>
      <c r="R220" s="4" t="str">
        <f t="shared" si="42"/>
        <v>Not Available</v>
      </c>
      <c r="S220" s="3" t="s">
        <v>64</v>
      </c>
      <c r="T220" s="3" t="str">
        <f t="shared" si="43"/>
        <v>201 to 500 employees</v>
      </c>
      <c r="U220" s="3" t="s">
        <v>520</v>
      </c>
      <c r="V220" s="3" t="str">
        <f t="shared" si="44"/>
        <v>Contract</v>
      </c>
      <c r="W220" s="3" t="s">
        <v>235</v>
      </c>
      <c r="X220" s="3" t="str">
        <f t="shared" si="45"/>
        <v>Computer Hardware &amp; Software</v>
      </c>
      <c r="Y220" s="3" t="s">
        <v>91</v>
      </c>
      <c r="Z220" s="3" t="str">
        <f t="shared" si="46"/>
        <v>Information Technology</v>
      </c>
      <c r="AA220" s="3" t="s">
        <v>80</v>
      </c>
      <c r="AB220" s="3" t="str">
        <f t="shared" si="47"/>
        <v>$25 to $50 million (USD)</v>
      </c>
    </row>
    <row r="221" spans="1:28" ht="16" x14ac:dyDescent="0.2">
      <c r="A221" s="3">
        <v>220</v>
      </c>
      <c r="B221" s="3">
        <v>3.7</v>
      </c>
      <c r="C221" s="3" t="str">
        <f t="shared" si="36"/>
        <v>3.7</v>
      </c>
      <c r="D221" s="3" t="s">
        <v>1530</v>
      </c>
      <c r="E221" s="3" t="s">
        <v>2978</v>
      </c>
      <c r="F221" s="3" t="s">
        <v>2864</v>
      </c>
      <c r="H221" s="3" t="str">
        <f t="shared" si="37"/>
        <v xml:space="preserve"> MA</v>
      </c>
      <c r="I221" s="3" t="str">
        <f t="shared" si="38"/>
        <v xml:space="preserve"> MA</v>
      </c>
      <c r="J221" s="3" t="s">
        <v>1530</v>
      </c>
      <c r="K221" s="3" t="s">
        <v>2978</v>
      </c>
      <c r="L221" s="3" t="s">
        <v>2864</v>
      </c>
      <c r="M221" s="3" t="str">
        <f t="shared" si="39"/>
        <v xml:space="preserve"> MA</v>
      </c>
      <c r="N221" s="3">
        <v>1984</v>
      </c>
      <c r="O221" s="3">
        <f t="shared" si="40"/>
        <v>1984</v>
      </c>
      <c r="P221" s="3">
        <f t="shared" si="41"/>
        <v>36</v>
      </c>
      <c r="Q221" s="4">
        <v>-1</v>
      </c>
      <c r="R221" s="4" t="str">
        <f t="shared" si="42"/>
        <v>Not Available</v>
      </c>
      <c r="S221" s="3" t="s">
        <v>64</v>
      </c>
      <c r="T221" s="3" t="str">
        <f t="shared" si="43"/>
        <v>201 to 500 employees</v>
      </c>
      <c r="U221" s="3" t="s">
        <v>65</v>
      </c>
      <c r="V221" s="3" t="str">
        <f t="shared" si="44"/>
        <v>Company - Public</v>
      </c>
      <c r="W221" s="3" t="s">
        <v>124</v>
      </c>
      <c r="X221" s="3" t="str">
        <f t="shared" si="45"/>
        <v>Biotech &amp; Pharmaceuticals</v>
      </c>
      <c r="Y221" s="3" t="s">
        <v>124</v>
      </c>
      <c r="Z221" s="3" t="str">
        <f t="shared" si="46"/>
        <v>Biotech &amp; Pharmaceuticals</v>
      </c>
      <c r="AA221" s="3" t="s">
        <v>58</v>
      </c>
      <c r="AB221" s="3" t="str">
        <f t="shared" si="47"/>
        <v>Unknown / Non-Applicable</v>
      </c>
    </row>
    <row r="222" spans="1:28" ht="16" x14ac:dyDescent="0.2">
      <c r="A222" s="3">
        <v>221</v>
      </c>
      <c r="B222" s="3">
        <v>2.6</v>
      </c>
      <c r="C222" s="3" t="str">
        <f t="shared" si="36"/>
        <v>2.6</v>
      </c>
      <c r="D222" s="3" t="s">
        <v>643</v>
      </c>
      <c r="E222" s="3" t="s">
        <v>2849</v>
      </c>
      <c r="F222" s="3" t="s">
        <v>2850</v>
      </c>
      <c r="H222" s="3" t="str">
        <f t="shared" si="37"/>
        <v xml:space="preserve"> MD</v>
      </c>
      <c r="I222" s="3" t="str">
        <f t="shared" si="38"/>
        <v xml:space="preserve"> MD</v>
      </c>
      <c r="J222" s="3" t="s">
        <v>438</v>
      </c>
      <c r="K222" s="3" t="s">
        <v>3033</v>
      </c>
      <c r="L222" s="3" t="s">
        <v>2853</v>
      </c>
      <c r="M222" s="3" t="str">
        <f t="shared" si="39"/>
        <v xml:space="preserve"> VA</v>
      </c>
      <c r="N222" s="3">
        <v>1999</v>
      </c>
      <c r="O222" s="3">
        <f t="shared" si="40"/>
        <v>1999</v>
      </c>
      <c r="P222" s="3">
        <f t="shared" si="41"/>
        <v>21</v>
      </c>
      <c r="Q222" s="4">
        <v>-1</v>
      </c>
      <c r="R222" s="4" t="str">
        <f t="shared" si="42"/>
        <v>Not Available</v>
      </c>
      <c r="S222" s="3" t="s">
        <v>56</v>
      </c>
      <c r="T222" s="3" t="str">
        <f t="shared" si="43"/>
        <v>51 to 200 employees</v>
      </c>
      <c r="U222" s="3" t="s">
        <v>21</v>
      </c>
      <c r="V222" s="3" t="str">
        <f t="shared" si="44"/>
        <v>Company - Private</v>
      </c>
      <c r="W222" s="3" t="s">
        <v>230</v>
      </c>
      <c r="X222" s="3" t="str">
        <f t="shared" si="45"/>
        <v>IT Services</v>
      </c>
      <c r="Y222" s="3" t="s">
        <v>91</v>
      </c>
      <c r="Z222" s="3" t="str">
        <f t="shared" si="46"/>
        <v>Information Technology</v>
      </c>
      <c r="AA222" s="3" t="s">
        <v>411</v>
      </c>
      <c r="AB222" s="3" t="str">
        <f t="shared" si="47"/>
        <v>$5 to $10 million (USD)</v>
      </c>
    </row>
    <row r="223" spans="1:28" ht="16" x14ac:dyDescent="0.2">
      <c r="A223" s="3">
        <v>222</v>
      </c>
      <c r="B223" s="3">
        <v>4.4000000000000004</v>
      </c>
      <c r="C223" s="3" t="str">
        <f t="shared" si="36"/>
        <v>4.4</v>
      </c>
      <c r="D223" s="3" t="s">
        <v>55</v>
      </c>
      <c r="E223" s="3" t="s">
        <v>2833</v>
      </c>
      <c r="F223" s="3" t="s">
        <v>2828</v>
      </c>
      <c r="H223" s="3" t="str">
        <f t="shared" si="37"/>
        <v xml:space="preserve"> NY</v>
      </c>
      <c r="I223" s="3" t="str">
        <f t="shared" si="38"/>
        <v xml:space="preserve"> NY</v>
      </c>
      <c r="J223" s="3" t="s">
        <v>319</v>
      </c>
      <c r="K223" s="3" t="s">
        <v>3090</v>
      </c>
      <c r="L223" s="3" t="s">
        <v>3089</v>
      </c>
      <c r="M223" s="3" t="str">
        <f t="shared" si="39"/>
        <v xml:space="preserve"> United Kingdom</v>
      </c>
      <c r="N223" s="3">
        <v>2003</v>
      </c>
      <c r="O223" s="3">
        <f t="shared" si="40"/>
        <v>2003</v>
      </c>
      <c r="P223" s="3">
        <f t="shared" si="41"/>
        <v>17</v>
      </c>
      <c r="Q223" s="4">
        <v>-1</v>
      </c>
      <c r="R223" s="4" t="str">
        <f t="shared" si="42"/>
        <v>Not Available</v>
      </c>
      <c r="S223" s="3" t="s">
        <v>104</v>
      </c>
      <c r="T223" s="3" t="str">
        <f t="shared" si="43"/>
        <v>5001 to 10000 employees</v>
      </c>
      <c r="U223" s="3" t="s">
        <v>65</v>
      </c>
      <c r="V223" s="3" t="str">
        <f t="shared" si="44"/>
        <v>Company - Public</v>
      </c>
      <c r="W223" s="3" t="s">
        <v>155</v>
      </c>
      <c r="X223" s="3" t="str">
        <f t="shared" si="45"/>
        <v>Insurance Carriers</v>
      </c>
      <c r="Y223" s="3" t="s">
        <v>156</v>
      </c>
      <c r="Z223" s="3" t="str">
        <f t="shared" si="46"/>
        <v>Insurance</v>
      </c>
      <c r="AA223" s="3" t="s">
        <v>203</v>
      </c>
      <c r="AB223" s="3" t="str">
        <f t="shared" si="47"/>
        <v>$5 to $10 billion (USD)</v>
      </c>
    </row>
    <row r="224" spans="1:28" ht="48" x14ac:dyDescent="0.2">
      <c r="A224" s="3">
        <v>223</v>
      </c>
      <c r="B224" s="3">
        <v>4.0999999999999996</v>
      </c>
      <c r="C224" s="3" t="str">
        <f t="shared" si="36"/>
        <v>4.1</v>
      </c>
      <c r="D224" s="3" t="s">
        <v>170</v>
      </c>
      <c r="E224" s="3" t="s">
        <v>2851</v>
      </c>
      <c r="F224" s="3" t="s">
        <v>2837</v>
      </c>
      <c r="H224" s="3" t="str">
        <f t="shared" si="37"/>
        <v xml:space="preserve"> IL</v>
      </c>
      <c r="I224" s="3" t="str">
        <f t="shared" si="38"/>
        <v xml:space="preserve"> IL</v>
      </c>
      <c r="J224" s="3" t="s">
        <v>328</v>
      </c>
      <c r="K224" s="3" t="s">
        <v>2869</v>
      </c>
      <c r="L224" s="3" t="s">
        <v>2864</v>
      </c>
      <c r="M224" s="3" t="str">
        <f t="shared" si="39"/>
        <v xml:space="preserve"> MA</v>
      </c>
      <c r="N224" s="3">
        <v>1912</v>
      </c>
      <c r="O224" s="3">
        <f t="shared" si="40"/>
        <v>1912</v>
      </c>
      <c r="P224" s="3">
        <f t="shared" si="41"/>
        <v>108</v>
      </c>
      <c r="Q224" s="4" t="s">
        <v>329</v>
      </c>
      <c r="R224" s="4" t="str">
        <f t="shared" si="42"/>
        <v>Travelers, Allstate, State Farm</v>
      </c>
      <c r="S224" s="3" t="s">
        <v>64</v>
      </c>
      <c r="T224" s="3" t="str">
        <f t="shared" si="43"/>
        <v>201 to 500 employees</v>
      </c>
      <c r="U224" s="3" t="s">
        <v>21</v>
      </c>
      <c r="V224" s="3" t="str">
        <f t="shared" si="44"/>
        <v>Company - Private</v>
      </c>
      <c r="W224" s="3" t="s">
        <v>230</v>
      </c>
      <c r="X224" s="3" t="str">
        <f t="shared" si="45"/>
        <v>IT Services</v>
      </c>
      <c r="Y224" s="3" t="s">
        <v>91</v>
      </c>
      <c r="Z224" s="3" t="str">
        <f t="shared" si="46"/>
        <v>Information Technology</v>
      </c>
      <c r="AA224" s="3" t="s">
        <v>58</v>
      </c>
      <c r="AB224" s="3" t="str">
        <f t="shared" si="47"/>
        <v>Unknown / Non-Applicable</v>
      </c>
    </row>
    <row r="225" spans="1:28" ht="16" x14ac:dyDescent="0.2">
      <c r="A225" s="3">
        <v>224</v>
      </c>
      <c r="B225" s="3">
        <v>3.7</v>
      </c>
      <c r="C225" s="3" t="str">
        <f t="shared" si="36"/>
        <v>3.7</v>
      </c>
      <c r="D225" s="3" t="s">
        <v>560</v>
      </c>
      <c r="E225" s="3" t="s">
        <v>2870</v>
      </c>
      <c r="F225" s="3" t="s">
        <v>2826</v>
      </c>
      <c r="H225" s="3" t="str">
        <f t="shared" si="37"/>
        <v xml:space="preserve"> CA</v>
      </c>
      <c r="I225" s="3" t="str">
        <f t="shared" si="38"/>
        <v xml:space="preserve"> CA</v>
      </c>
      <c r="J225" s="3" t="s">
        <v>560</v>
      </c>
      <c r="K225" s="3" t="s">
        <v>2870</v>
      </c>
      <c r="L225" s="3" t="s">
        <v>2826</v>
      </c>
      <c r="M225" s="3" t="str">
        <f t="shared" si="39"/>
        <v xml:space="preserve"> CA</v>
      </c>
      <c r="N225" s="3">
        <v>2013</v>
      </c>
      <c r="O225" s="3">
        <f t="shared" si="40"/>
        <v>2013</v>
      </c>
      <c r="P225" s="3">
        <f t="shared" si="41"/>
        <v>7</v>
      </c>
      <c r="Q225" s="4">
        <v>-1</v>
      </c>
      <c r="R225" s="4" t="str">
        <f t="shared" si="42"/>
        <v>Not Available</v>
      </c>
      <c r="S225" s="3" t="s">
        <v>64</v>
      </c>
      <c r="T225" s="3" t="str">
        <f t="shared" si="43"/>
        <v>201 to 500 employees</v>
      </c>
      <c r="U225" s="3" t="s">
        <v>65</v>
      </c>
      <c r="V225" s="3" t="str">
        <f t="shared" si="44"/>
        <v>Company - Public</v>
      </c>
      <c r="W225" s="3" t="s">
        <v>124</v>
      </c>
      <c r="X225" s="3" t="str">
        <f t="shared" si="45"/>
        <v>Biotech &amp; Pharmaceuticals</v>
      </c>
      <c r="Y225" s="3" t="s">
        <v>124</v>
      </c>
      <c r="Z225" s="3" t="str">
        <f t="shared" si="46"/>
        <v>Biotech &amp; Pharmaceuticals</v>
      </c>
      <c r="AA225" s="3" t="s">
        <v>58</v>
      </c>
      <c r="AB225" s="3" t="str">
        <f t="shared" si="47"/>
        <v>Unknown / Non-Applicable</v>
      </c>
    </row>
    <row r="226" spans="1:28" ht="80" x14ac:dyDescent="0.2">
      <c r="A226" s="3">
        <v>225</v>
      </c>
      <c r="B226" s="3">
        <v>3.1</v>
      </c>
      <c r="C226" s="3" t="str">
        <f t="shared" si="36"/>
        <v>3.1</v>
      </c>
      <c r="D226" s="3" t="s">
        <v>560</v>
      </c>
      <c r="E226" s="3" t="s">
        <v>2870</v>
      </c>
      <c r="F226" s="3" t="s">
        <v>2826</v>
      </c>
      <c r="H226" s="3" t="str">
        <f t="shared" si="37"/>
        <v xml:space="preserve"> CA</v>
      </c>
      <c r="I226" s="3" t="str">
        <f t="shared" si="38"/>
        <v xml:space="preserve"> CA</v>
      </c>
      <c r="J226" s="3" t="s">
        <v>96</v>
      </c>
      <c r="K226" s="3" t="s">
        <v>2825</v>
      </c>
      <c r="L226" s="3" t="s">
        <v>2826</v>
      </c>
      <c r="M226" s="3" t="str">
        <f t="shared" si="39"/>
        <v xml:space="preserve"> CA</v>
      </c>
      <c r="N226" s="3">
        <v>2012</v>
      </c>
      <c r="O226" s="3">
        <f t="shared" si="40"/>
        <v>2012</v>
      </c>
      <c r="P226" s="3">
        <f t="shared" si="41"/>
        <v>8</v>
      </c>
      <c r="Q226" s="4" t="s">
        <v>1545</v>
      </c>
      <c r="R226" s="4" t="str">
        <f t="shared" si="42"/>
        <v>BioMarin Pharmaceutical, Sangamo Therapeutics, bluebird bio</v>
      </c>
      <c r="S226" s="3" t="s">
        <v>20</v>
      </c>
      <c r="T226" s="3" t="str">
        <f t="shared" si="43"/>
        <v>501 to 1000 employees</v>
      </c>
      <c r="U226" s="3" t="s">
        <v>21</v>
      </c>
      <c r="V226" s="3" t="str">
        <f t="shared" si="44"/>
        <v>Company - Private</v>
      </c>
      <c r="W226" s="3" t="s">
        <v>124</v>
      </c>
      <c r="X226" s="3" t="str">
        <f t="shared" si="45"/>
        <v>Biotech &amp; Pharmaceuticals</v>
      </c>
      <c r="Y226" s="3" t="s">
        <v>124</v>
      </c>
      <c r="Z226" s="3" t="str">
        <f t="shared" si="46"/>
        <v>Biotech &amp; Pharmaceuticals</v>
      </c>
      <c r="AA226" s="3" t="s">
        <v>58</v>
      </c>
      <c r="AB226" s="3" t="str">
        <f t="shared" si="47"/>
        <v>Unknown / Non-Applicable</v>
      </c>
    </row>
    <row r="227" spans="1:28" ht="16" x14ac:dyDescent="0.2">
      <c r="A227" s="3">
        <v>226</v>
      </c>
      <c r="B227" s="3">
        <v>3.7</v>
      </c>
      <c r="C227" s="3" t="str">
        <f t="shared" si="36"/>
        <v>3.7</v>
      </c>
      <c r="D227" s="3" t="s">
        <v>643</v>
      </c>
      <c r="E227" s="3" t="s">
        <v>2849</v>
      </c>
      <c r="F227" s="3" t="s">
        <v>2850</v>
      </c>
      <c r="H227" s="3" t="str">
        <f t="shared" si="37"/>
        <v xml:space="preserve"> MD</v>
      </c>
      <c r="I227" s="3" t="str">
        <f t="shared" si="38"/>
        <v xml:space="preserve"> MD</v>
      </c>
      <c r="J227" s="3" t="s">
        <v>643</v>
      </c>
      <c r="K227" s="3" t="s">
        <v>2849</v>
      </c>
      <c r="L227" s="3" t="s">
        <v>2850</v>
      </c>
      <c r="M227" s="3" t="str">
        <f t="shared" si="39"/>
        <v xml:space="preserve"> MD</v>
      </c>
      <c r="N227" s="3">
        <v>1961</v>
      </c>
      <c r="O227" s="3">
        <f t="shared" si="40"/>
        <v>1961</v>
      </c>
      <c r="P227" s="3">
        <f t="shared" si="41"/>
        <v>59</v>
      </c>
      <c r="Q227" s="4">
        <v>-1</v>
      </c>
      <c r="R227" s="4" t="str">
        <f t="shared" si="42"/>
        <v>Not Available</v>
      </c>
      <c r="S227" s="3" t="s">
        <v>56</v>
      </c>
      <c r="T227" s="3" t="str">
        <f t="shared" si="43"/>
        <v>51 to 200 employees</v>
      </c>
      <c r="U227" s="3" t="s">
        <v>21</v>
      </c>
      <c r="V227" s="3" t="str">
        <f t="shared" si="44"/>
        <v>Company - Private</v>
      </c>
      <c r="W227" s="3" t="s">
        <v>124</v>
      </c>
      <c r="X227" s="3" t="str">
        <f t="shared" si="45"/>
        <v>Biotech &amp; Pharmaceuticals</v>
      </c>
      <c r="Y227" s="3" t="s">
        <v>124</v>
      </c>
      <c r="Z227" s="3" t="str">
        <f t="shared" si="46"/>
        <v>Biotech &amp; Pharmaceuticals</v>
      </c>
      <c r="AA227" s="3" t="s">
        <v>138</v>
      </c>
      <c r="AB227" s="3" t="str">
        <f t="shared" si="47"/>
        <v>$1 to $5 million (USD)</v>
      </c>
    </row>
    <row r="228" spans="1:28" ht="16" x14ac:dyDescent="0.2">
      <c r="A228" s="3">
        <v>227</v>
      </c>
      <c r="B228" s="3">
        <v>2.7</v>
      </c>
      <c r="C228" s="3" t="str">
        <f t="shared" si="36"/>
        <v>2.7</v>
      </c>
      <c r="D228" s="3" t="s">
        <v>1080</v>
      </c>
      <c r="E228" s="3" t="s">
        <v>2845</v>
      </c>
      <c r="F228" s="3" t="s">
        <v>2846</v>
      </c>
      <c r="H228" s="3" t="str">
        <f t="shared" si="37"/>
        <v xml:space="preserve"> DE</v>
      </c>
      <c r="I228" s="3" t="str">
        <f t="shared" si="38"/>
        <v xml:space="preserve"> DE</v>
      </c>
      <c r="J228" s="3" t="s">
        <v>935</v>
      </c>
      <c r="K228" s="3" t="s">
        <v>2932</v>
      </c>
      <c r="L228" s="3" t="s">
        <v>2846</v>
      </c>
      <c r="M228" s="3" t="str">
        <f t="shared" si="39"/>
        <v xml:space="preserve"> DE</v>
      </c>
      <c r="N228" s="3">
        <v>1935</v>
      </c>
      <c r="O228" s="3">
        <f t="shared" si="40"/>
        <v>1935</v>
      </c>
      <c r="P228" s="3">
        <f t="shared" si="41"/>
        <v>85</v>
      </c>
      <c r="Q228" s="4">
        <v>-1</v>
      </c>
      <c r="R228" s="4" t="str">
        <f t="shared" si="42"/>
        <v>Not Available</v>
      </c>
      <c r="S228" s="3" t="s">
        <v>20</v>
      </c>
      <c r="T228" s="3" t="str">
        <f t="shared" si="43"/>
        <v>501 to 1000 employees</v>
      </c>
      <c r="U228" s="3" t="s">
        <v>21</v>
      </c>
      <c r="V228" s="3" t="str">
        <f t="shared" si="44"/>
        <v>Company - Private</v>
      </c>
      <c r="W228" s="3" t="s">
        <v>235</v>
      </c>
      <c r="X228" s="3" t="str">
        <f t="shared" si="45"/>
        <v>Computer Hardware &amp; Software</v>
      </c>
      <c r="Y228" s="3" t="s">
        <v>91</v>
      </c>
      <c r="Z228" s="3" t="str">
        <f t="shared" si="46"/>
        <v>Information Technology</v>
      </c>
      <c r="AA228" s="3" t="s">
        <v>58</v>
      </c>
      <c r="AB228" s="3" t="str">
        <f t="shared" si="47"/>
        <v>Unknown / Non-Applicable</v>
      </c>
    </row>
    <row r="229" spans="1:28" ht="16" x14ac:dyDescent="0.2">
      <c r="A229" s="3">
        <v>228</v>
      </c>
      <c r="B229" s="3">
        <v>3.8</v>
      </c>
      <c r="C229" s="3" t="str">
        <f t="shared" si="36"/>
        <v>3.8</v>
      </c>
      <c r="D229" s="3" t="s">
        <v>777</v>
      </c>
      <c r="E229" s="3" t="s">
        <v>2823</v>
      </c>
      <c r="F229" s="3" t="s">
        <v>2824</v>
      </c>
      <c r="H229" s="3" t="str">
        <f t="shared" si="37"/>
        <v xml:space="preserve"> UT</v>
      </c>
      <c r="I229" s="3" t="str">
        <f t="shared" si="38"/>
        <v xml:space="preserve"> UT</v>
      </c>
      <c r="J229" s="3" t="s">
        <v>778</v>
      </c>
      <c r="K229" s="3" t="s">
        <v>2959</v>
      </c>
      <c r="L229" s="3" t="s">
        <v>2824</v>
      </c>
      <c r="M229" s="3" t="str">
        <f t="shared" si="39"/>
        <v xml:space="preserve"> UT</v>
      </c>
      <c r="N229" s="3">
        <v>-1</v>
      </c>
      <c r="O229" s="3" t="str">
        <f t="shared" si="40"/>
        <v>Not Available</v>
      </c>
      <c r="P229" s="3" t="str">
        <f t="shared" si="41"/>
        <v>Not Available</v>
      </c>
      <c r="Q229" s="4">
        <v>-1</v>
      </c>
      <c r="R229" s="4" t="str">
        <f t="shared" si="42"/>
        <v>Not Available</v>
      </c>
      <c r="S229" s="3" t="s">
        <v>46</v>
      </c>
      <c r="T229" s="3" t="str">
        <f t="shared" si="43"/>
        <v>1001 to 5000 employees</v>
      </c>
      <c r="U229" s="3" t="s">
        <v>65</v>
      </c>
      <c r="V229" s="3" t="str">
        <f t="shared" si="44"/>
        <v>Company - Public</v>
      </c>
      <c r="W229" s="3" t="s">
        <v>124</v>
      </c>
      <c r="X229" s="3" t="str">
        <f t="shared" si="45"/>
        <v>Biotech &amp; Pharmaceuticals</v>
      </c>
      <c r="Y229" s="3" t="s">
        <v>124</v>
      </c>
      <c r="Z229" s="3" t="str">
        <f t="shared" si="46"/>
        <v>Biotech &amp; Pharmaceuticals</v>
      </c>
      <c r="AA229" s="3" t="s">
        <v>50</v>
      </c>
      <c r="AB229" s="3" t="str">
        <f t="shared" si="47"/>
        <v>$500 million to $1 billion (USD)</v>
      </c>
    </row>
    <row r="230" spans="1:28" ht="16" x14ac:dyDescent="0.2">
      <c r="A230" s="3">
        <v>229</v>
      </c>
      <c r="B230" s="3">
        <v>3.5</v>
      </c>
      <c r="C230" s="3" t="str">
        <f t="shared" si="36"/>
        <v>3.5</v>
      </c>
      <c r="D230" s="3" t="s">
        <v>1464</v>
      </c>
      <c r="E230" s="3" t="s">
        <v>2979</v>
      </c>
      <c r="F230" s="3" t="s">
        <v>2914</v>
      </c>
      <c r="H230" s="3" t="str">
        <f t="shared" si="37"/>
        <v xml:space="preserve"> NC</v>
      </c>
      <c r="I230" s="3" t="str">
        <f t="shared" si="38"/>
        <v xml:space="preserve"> NC</v>
      </c>
      <c r="J230" s="3" t="s">
        <v>1464</v>
      </c>
      <c r="K230" s="3" t="s">
        <v>2979</v>
      </c>
      <c r="L230" s="3" t="s">
        <v>2914</v>
      </c>
      <c r="M230" s="3" t="str">
        <f t="shared" si="39"/>
        <v xml:space="preserve"> NC</v>
      </c>
      <c r="N230" s="3">
        <v>1875</v>
      </c>
      <c r="O230" s="3">
        <f t="shared" si="40"/>
        <v>1875</v>
      </c>
      <c r="P230" s="3">
        <f t="shared" si="41"/>
        <v>145</v>
      </c>
      <c r="Q230" s="4">
        <v>-1</v>
      </c>
      <c r="R230" s="4" t="str">
        <f t="shared" si="42"/>
        <v>Not Available</v>
      </c>
      <c r="S230" s="3" t="s">
        <v>30</v>
      </c>
      <c r="T230" s="3" t="str">
        <f t="shared" si="43"/>
        <v>10000+ employees</v>
      </c>
      <c r="U230" s="3" t="s">
        <v>86</v>
      </c>
      <c r="V230" s="3" t="str">
        <f t="shared" si="44"/>
        <v>Hospital</v>
      </c>
      <c r="W230" s="3" t="s">
        <v>32</v>
      </c>
      <c r="X230" s="3" t="str">
        <f t="shared" si="45"/>
        <v>Health Care Services &amp; Hospitals</v>
      </c>
      <c r="Y230" s="3" t="s">
        <v>33</v>
      </c>
      <c r="Z230" s="3" t="str">
        <f t="shared" si="46"/>
        <v>Health Care</v>
      </c>
      <c r="AA230" s="3" t="s">
        <v>50</v>
      </c>
      <c r="AB230" s="3" t="str">
        <f t="shared" si="47"/>
        <v>$500 million to $1 billion (USD)</v>
      </c>
    </row>
    <row r="231" spans="1:28" ht="16" x14ac:dyDescent="0.2">
      <c r="A231" s="3">
        <v>230</v>
      </c>
      <c r="B231" s="3">
        <v>3</v>
      </c>
      <c r="C231" s="3" t="str">
        <f t="shared" si="36"/>
        <v>3</v>
      </c>
      <c r="D231" s="3" t="s">
        <v>1553</v>
      </c>
      <c r="E231" s="3" t="s">
        <v>2980</v>
      </c>
      <c r="F231" s="3" t="s">
        <v>2868</v>
      </c>
      <c r="H231" s="3" t="str">
        <f t="shared" si="37"/>
        <v xml:space="preserve"> OH</v>
      </c>
      <c r="I231" s="3" t="str">
        <f t="shared" si="38"/>
        <v xml:space="preserve"> OH</v>
      </c>
      <c r="J231" s="3" t="s">
        <v>1553</v>
      </c>
      <c r="K231" s="3" t="s">
        <v>2980</v>
      </c>
      <c r="L231" s="3" t="s">
        <v>2868</v>
      </c>
      <c r="M231" s="3" t="str">
        <f t="shared" si="39"/>
        <v xml:space="preserve"> OH</v>
      </c>
      <c r="N231" s="3">
        <v>1989</v>
      </c>
      <c r="O231" s="3">
        <f t="shared" si="40"/>
        <v>1989</v>
      </c>
      <c r="P231" s="3">
        <f t="shared" si="41"/>
        <v>31</v>
      </c>
      <c r="Q231" s="4">
        <v>-1</v>
      </c>
      <c r="R231" s="4" t="str">
        <f t="shared" si="42"/>
        <v>Not Available</v>
      </c>
      <c r="S231" s="3" t="s">
        <v>56</v>
      </c>
      <c r="T231" s="3" t="str">
        <f t="shared" si="43"/>
        <v>51 to 200 employees</v>
      </c>
      <c r="U231" s="3" t="s">
        <v>21</v>
      </c>
      <c r="V231" s="3" t="str">
        <f t="shared" si="44"/>
        <v>Company - Private</v>
      </c>
      <c r="W231" s="3" t="s">
        <v>235</v>
      </c>
      <c r="X231" s="3" t="str">
        <f t="shared" si="45"/>
        <v>Computer Hardware &amp; Software</v>
      </c>
      <c r="Y231" s="3" t="s">
        <v>91</v>
      </c>
      <c r="Z231" s="3" t="str">
        <f t="shared" si="46"/>
        <v>Information Technology</v>
      </c>
      <c r="AA231" s="3" t="s">
        <v>411</v>
      </c>
      <c r="AB231" s="3" t="str">
        <f t="shared" si="47"/>
        <v>$5 to $10 million (USD)</v>
      </c>
    </row>
    <row r="232" spans="1:28" ht="16" x14ac:dyDescent="0.2">
      <c r="A232" s="3">
        <v>231</v>
      </c>
      <c r="B232" s="3">
        <v>4.2</v>
      </c>
      <c r="C232" s="3" t="str">
        <f t="shared" si="36"/>
        <v>4.2</v>
      </c>
      <c r="D232" s="3" t="s">
        <v>122</v>
      </c>
      <c r="E232" s="3" t="s">
        <v>2863</v>
      </c>
      <c r="F232" s="3" t="s">
        <v>2864</v>
      </c>
      <c r="H232" s="3" t="str">
        <f t="shared" si="37"/>
        <v xml:space="preserve"> MA</v>
      </c>
      <c r="I232" s="3" t="str">
        <f t="shared" si="38"/>
        <v xml:space="preserve"> MA</v>
      </c>
      <c r="J232" s="3" t="s">
        <v>214</v>
      </c>
      <c r="K232" s="3" t="s">
        <v>3083</v>
      </c>
      <c r="L232" s="3" t="s">
        <v>3079</v>
      </c>
      <c r="M232" s="3" t="str">
        <f t="shared" si="39"/>
        <v xml:space="preserve"> Switzerland</v>
      </c>
      <c r="N232" s="3">
        <v>1996</v>
      </c>
      <c r="O232" s="3">
        <f t="shared" si="40"/>
        <v>1996</v>
      </c>
      <c r="P232" s="3">
        <f t="shared" si="41"/>
        <v>24</v>
      </c>
      <c r="Q232" s="4">
        <v>-1</v>
      </c>
      <c r="R232" s="4" t="str">
        <f t="shared" si="42"/>
        <v>Not Available</v>
      </c>
      <c r="S232" s="3" t="s">
        <v>64</v>
      </c>
      <c r="T232" s="3" t="str">
        <f t="shared" si="43"/>
        <v>201 to 500 employees</v>
      </c>
      <c r="U232" s="3" t="s">
        <v>65</v>
      </c>
      <c r="V232" s="3" t="str">
        <f t="shared" si="44"/>
        <v>Company - Public</v>
      </c>
      <c r="W232" s="3" t="s">
        <v>124</v>
      </c>
      <c r="X232" s="3" t="str">
        <f t="shared" si="45"/>
        <v>Biotech &amp; Pharmaceuticals</v>
      </c>
      <c r="Y232" s="3" t="s">
        <v>124</v>
      </c>
      <c r="Z232" s="3" t="str">
        <f t="shared" si="46"/>
        <v>Biotech &amp; Pharmaceuticals</v>
      </c>
      <c r="AA232" s="3" t="s">
        <v>41</v>
      </c>
      <c r="AB232" s="3" t="str">
        <f t="shared" si="47"/>
        <v>$100 to $500 million (USD)</v>
      </c>
    </row>
    <row r="233" spans="1:28" ht="16" x14ac:dyDescent="0.2">
      <c r="A233" s="3">
        <v>232</v>
      </c>
      <c r="B233" s="3">
        <v>4.0999999999999996</v>
      </c>
      <c r="C233" s="3" t="str">
        <f t="shared" si="36"/>
        <v>4.1</v>
      </c>
      <c r="D233" s="3" t="s">
        <v>421</v>
      </c>
      <c r="E233" s="3" t="s">
        <v>2883</v>
      </c>
      <c r="F233" s="3" t="s">
        <v>2884</v>
      </c>
      <c r="H233" s="3" t="str">
        <f t="shared" si="37"/>
        <v xml:space="preserve"> IN</v>
      </c>
      <c r="I233" s="3" t="str">
        <f t="shared" si="38"/>
        <v xml:space="preserve"> IN</v>
      </c>
      <c r="J233" s="3" t="s">
        <v>421</v>
      </c>
      <c r="K233" s="3" t="s">
        <v>2883</v>
      </c>
      <c r="L233" s="3" t="s">
        <v>2884</v>
      </c>
      <c r="M233" s="3" t="str">
        <f t="shared" si="39"/>
        <v xml:space="preserve"> IN</v>
      </c>
      <c r="N233" s="3">
        <v>1996</v>
      </c>
      <c r="O233" s="3">
        <f t="shared" si="40"/>
        <v>1996</v>
      </c>
      <c r="P233" s="3">
        <f t="shared" si="41"/>
        <v>24</v>
      </c>
      <c r="Q233" s="4">
        <v>-1</v>
      </c>
      <c r="R233" s="4" t="str">
        <f t="shared" si="42"/>
        <v>Not Available</v>
      </c>
      <c r="S233" s="3" t="s">
        <v>30</v>
      </c>
      <c r="T233" s="3" t="str">
        <f t="shared" si="43"/>
        <v>10000+ employees</v>
      </c>
      <c r="U233" s="3" t="s">
        <v>154</v>
      </c>
      <c r="V233" s="3" t="str">
        <f t="shared" si="44"/>
        <v>Nonprofit Organization</v>
      </c>
      <c r="W233" s="3" t="s">
        <v>779</v>
      </c>
      <c r="X233" s="3" t="str">
        <f t="shared" si="45"/>
        <v>Religious Organizations</v>
      </c>
      <c r="Y233" s="3" t="s">
        <v>780</v>
      </c>
      <c r="Z233" s="3" t="str">
        <f t="shared" si="46"/>
        <v>Non-Profit</v>
      </c>
      <c r="AA233" s="3" t="s">
        <v>58</v>
      </c>
      <c r="AB233" s="3" t="str">
        <f t="shared" si="47"/>
        <v>Unknown / Non-Applicable</v>
      </c>
    </row>
    <row r="234" spans="1:28" ht="16" x14ac:dyDescent="0.2">
      <c r="A234" s="3">
        <v>233</v>
      </c>
      <c r="B234" s="3">
        <v>3.9</v>
      </c>
      <c r="C234" s="3" t="str">
        <f t="shared" si="36"/>
        <v>3.9</v>
      </c>
      <c r="D234" s="3" t="s">
        <v>170</v>
      </c>
      <c r="E234" s="3" t="s">
        <v>2851</v>
      </c>
      <c r="F234" s="3" t="s">
        <v>2837</v>
      </c>
      <c r="H234" s="3" t="str">
        <f t="shared" si="37"/>
        <v xml:space="preserve"> IL</v>
      </c>
      <c r="I234" s="3" t="str">
        <f t="shared" si="38"/>
        <v xml:space="preserve"> IL</v>
      </c>
      <c r="J234" s="3" t="s">
        <v>170</v>
      </c>
      <c r="K234" s="3" t="s">
        <v>2851</v>
      </c>
      <c r="L234" s="3" t="s">
        <v>2837</v>
      </c>
      <c r="M234" s="3" t="str">
        <f t="shared" si="39"/>
        <v xml:space="preserve"> IL</v>
      </c>
      <c r="N234" s="3">
        <v>1968</v>
      </c>
      <c r="O234" s="3">
        <f t="shared" si="40"/>
        <v>1968</v>
      </c>
      <c r="P234" s="3">
        <f t="shared" si="41"/>
        <v>52</v>
      </c>
      <c r="Q234" s="4">
        <v>-1</v>
      </c>
      <c r="R234" s="4" t="str">
        <f t="shared" si="42"/>
        <v>Not Available</v>
      </c>
      <c r="S234" s="3" t="s">
        <v>56</v>
      </c>
      <c r="T234" s="3" t="str">
        <f t="shared" si="43"/>
        <v>51 to 200 employees</v>
      </c>
      <c r="U234" s="3" t="s">
        <v>21</v>
      </c>
      <c r="V234" s="3" t="str">
        <f t="shared" si="44"/>
        <v>Company - Private</v>
      </c>
      <c r="W234" s="3" t="s">
        <v>320</v>
      </c>
      <c r="X234" s="3" t="str">
        <f t="shared" si="45"/>
        <v>Staffing &amp; Outsourcing</v>
      </c>
      <c r="Y234" s="3" t="s">
        <v>40</v>
      </c>
      <c r="Z234" s="3" t="str">
        <f t="shared" si="46"/>
        <v>Business Services</v>
      </c>
      <c r="AA234" s="3" t="s">
        <v>80</v>
      </c>
      <c r="AB234" s="3" t="str">
        <f t="shared" si="47"/>
        <v>$25 to $50 million (USD)</v>
      </c>
    </row>
    <row r="235" spans="1:28" ht="32" x14ac:dyDescent="0.2">
      <c r="A235" s="3">
        <v>234</v>
      </c>
      <c r="B235" s="3">
        <v>4</v>
      </c>
      <c r="C235" s="3" t="str">
        <f t="shared" si="36"/>
        <v>4</v>
      </c>
      <c r="D235" s="3" t="s">
        <v>1565</v>
      </c>
      <c r="E235" s="3" t="s">
        <v>2981</v>
      </c>
      <c r="F235" s="3" t="s">
        <v>2853</v>
      </c>
      <c r="H235" s="3" t="str">
        <f t="shared" si="37"/>
        <v xml:space="preserve"> VA</v>
      </c>
      <c r="I235" s="3" t="str">
        <f t="shared" si="38"/>
        <v xml:space="preserve"> VA</v>
      </c>
      <c r="J235" s="3" t="s">
        <v>542</v>
      </c>
      <c r="K235" s="3" t="s">
        <v>2998</v>
      </c>
      <c r="L235" s="3" t="s">
        <v>2864</v>
      </c>
      <c r="M235" s="3" t="str">
        <f t="shared" si="39"/>
        <v xml:space="preserve"> MA</v>
      </c>
      <c r="N235" s="3">
        <v>1958</v>
      </c>
      <c r="O235" s="3">
        <f t="shared" si="40"/>
        <v>1958</v>
      </c>
      <c r="P235" s="3">
        <f t="shared" si="41"/>
        <v>62</v>
      </c>
      <c r="Q235" s="4" t="s">
        <v>544</v>
      </c>
      <c r="R235" s="4" t="str">
        <f t="shared" si="42"/>
        <v>Battelle, General Atomics, SAIC</v>
      </c>
      <c r="S235" s="3" t="s">
        <v>64</v>
      </c>
      <c r="T235" s="3" t="str">
        <f t="shared" si="43"/>
        <v>201 to 500 employees</v>
      </c>
      <c r="U235" s="3" t="s">
        <v>21</v>
      </c>
      <c r="V235" s="3" t="str">
        <f t="shared" si="44"/>
        <v>Company - Private</v>
      </c>
      <c r="W235" s="3" t="s">
        <v>90</v>
      </c>
      <c r="X235" s="3" t="str">
        <f t="shared" si="45"/>
        <v>Internet</v>
      </c>
      <c r="Y235" s="3" t="s">
        <v>91</v>
      </c>
      <c r="Z235" s="3" t="str">
        <f t="shared" si="46"/>
        <v>Information Technology</v>
      </c>
      <c r="AA235" s="3" t="s">
        <v>179</v>
      </c>
      <c r="AB235" s="3" t="str">
        <f t="shared" si="47"/>
        <v>$10 to $25 million (USD)</v>
      </c>
    </row>
    <row r="236" spans="1:28" ht="16" x14ac:dyDescent="0.2">
      <c r="A236" s="3">
        <v>235</v>
      </c>
      <c r="B236" s="3">
        <v>3.3</v>
      </c>
      <c r="C236" s="3" t="str">
        <f t="shared" si="36"/>
        <v>3.3</v>
      </c>
      <c r="D236" s="3" t="s">
        <v>122</v>
      </c>
      <c r="E236" s="3" t="s">
        <v>2863</v>
      </c>
      <c r="F236" s="3" t="s">
        <v>2864</v>
      </c>
      <c r="H236" s="3" t="str">
        <f t="shared" si="37"/>
        <v xml:space="preserve"> MA</v>
      </c>
      <c r="I236" s="3" t="str">
        <f t="shared" si="38"/>
        <v xml:space="preserve"> MA</v>
      </c>
      <c r="J236" s="3" t="s">
        <v>122</v>
      </c>
      <c r="K236" s="3" t="s">
        <v>2863</v>
      </c>
      <c r="L236" s="3" t="s">
        <v>2864</v>
      </c>
      <c r="M236" s="3" t="str">
        <f t="shared" si="39"/>
        <v xml:space="preserve"> MA</v>
      </c>
      <c r="N236" s="3">
        <v>1976</v>
      </c>
      <c r="O236" s="3">
        <f t="shared" si="40"/>
        <v>1976</v>
      </c>
      <c r="P236" s="3">
        <f t="shared" si="41"/>
        <v>44</v>
      </c>
      <c r="Q236" s="4">
        <v>-1</v>
      </c>
      <c r="R236" s="4" t="str">
        <f t="shared" si="42"/>
        <v>Not Available</v>
      </c>
      <c r="S236" s="3" t="s">
        <v>30</v>
      </c>
      <c r="T236" s="3" t="str">
        <f t="shared" si="43"/>
        <v>10000+ employees</v>
      </c>
      <c r="U236" s="3" t="s">
        <v>86</v>
      </c>
      <c r="V236" s="3" t="str">
        <f t="shared" si="44"/>
        <v>Hospital</v>
      </c>
      <c r="W236" s="3" t="s">
        <v>32</v>
      </c>
      <c r="X236" s="3" t="str">
        <f t="shared" si="45"/>
        <v>Health Care Services &amp; Hospitals</v>
      </c>
      <c r="Y236" s="3" t="s">
        <v>33</v>
      </c>
      <c r="Z236" s="3" t="str">
        <f t="shared" si="46"/>
        <v>Health Care</v>
      </c>
      <c r="AA236" s="3" t="s">
        <v>50</v>
      </c>
      <c r="AB236" s="3" t="str">
        <f t="shared" si="47"/>
        <v>$500 million to $1 billion (USD)</v>
      </c>
    </row>
    <row r="237" spans="1:28" ht="64" x14ac:dyDescent="0.2">
      <c r="A237" s="3">
        <v>236</v>
      </c>
      <c r="B237" s="3">
        <v>4.4000000000000004</v>
      </c>
      <c r="C237" s="3" t="str">
        <f t="shared" si="36"/>
        <v>4.4</v>
      </c>
      <c r="D237" s="3" t="s">
        <v>731</v>
      </c>
      <c r="E237" s="3" t="s">
        <v>2982</v>
      </c>
      <c r="F237" s="3" t="s">
        <v>2826</v>
      </c>
      <c r="H237" s="3" t="str">
        <f t="shared" si="37"/>
        <v xml:space="preserve"> CA</v>
      </c>
      <c r="I237" s="3" t="str">
        <f t="shared" si="38"/>
        <v xml:space="preserve"> CA</v>
      </c>
      <c r="J237" s="3" t="s">
        <v>732</v>
      </c>
      <c r="K237" s="3" t="s">
        <v>3091</v>
      </c>
      <c r="L237" s="3" t="s">
        <v>2826</v>
      </c>
      <c r="M237" s="3" t="str">
        <f t="shared" si="39"/>
        <v xml:space="preserve"> CA</v>
      </c>
      <c r="N237" s="3">
        <v>1971</v>
      </c>
      <c r="O237" s="3">
        <f t="shared" si="40"/>
        <v>1971</v>
      </c>
      <c r="P237" s="3">
        <f t="shared" si="41"/>
        <v>49</v>
      </c>
      <c r="Q237" s="4" t="s">
        <v>733</v>
      </c>
      <c r="R237" s="4" t="str">
        <f t="shared" si="42"/>
        <v>The Nature's Bounty Co., Schiff Nutrition International</v>
      </c>
      <c r="S237" s="3" t="s">
        <v>56</v>
      </c>
      <c r="T237" s="3" t="str">
        <f t="shared" si="43"/>
        <v>51 to 200 employees</v>
      </c>
      <c r="U237" s="3" t="s">
        <v>21</v>
      </c>
      <c r="V237" s="3" t="str">
        <f t="shared" si="44"/>
        <v>Company - Private</v>
      </c>
      <c r="W237" s="3" t="s">
        <v>90</v>
      </c>
      <c r="X237" s="3" t="str">
        <f t="shared" si="45"/>
        <v>Internet</v>
      </c>
      <c r="Y237" s="3" t="s">
        <v>91</v>
      </c>
      <c r="Z237" s="3" t="str">
        <f t="shared" si="46"/>
        <v>Information Technology</v>
      </c>
      <c r="AA237" s="3" t="s">
        <v>23</v>
      </c>
      <c r="AB237" s="3" t="str">
        <f t="shared" si="47"/>
        <v>$50 to $100 million (USD)</v>
      </c>
    </row>
    <row r="238" spans="1:28" ht="16" x14ac:dyDescent="0.2">
      <c r="A238" s="3">
        <v>237</v>
      </c>
      <c r="B238" s="3">
        <v>3.4</v>
      </c>
      <c r="C238" s="3" t="str">
        <f t="shared" si="36"/>
        <v>3.4</v>
      </c>
      <c r="D238" s="3" t="s">
        <v>1464</v>
      </c>
      <c r="E238" s="3" t="s">
        <v>2979</v>
      </c>
      <c r="F238" s="3" t="s">
        <v>2914</v>
      </c>
      <c r="H238" s="3" t="str">
        <f t="shared" si="37"/>
        <v xml:space="preserve"> NC</v>
      </c>
      <c r="I238" s="3" t="str">
        <f t="shared" si="38"/>
        <v xml:space="preserve"> NC</v>
      </c>
      <c r="J238" s="3" t="s">
        <v>1464</v>
      </c>
      <c r="K238" s="3" t="s">
        <v>2979</v>
      </c>
      <c r="L238" s="3" t="s">
        <v>2914</v>
      </c>
      <c r="M238" s="3" t="str">
        <f t="shared" si="39"/>
        <v xml:space="preserve"> NC</v>
      </c>
      <c r="N238" s="3">
        <v>1875</v>
      </c>
      <c r="O238" s="3">
        <f t="shared" si="40"/>
        <v>1875</v>
      </c>
      <c r="P238" s="3">
        <f t="shared" si="41"/>
        <v>145</v>
      </c>
      <c r="Q238" s="4">
        <v>-1</v>
      </c>
      <c r="R238" s="4" t="str">
        <f t="shared" si="42"/>
        <v>Not Available</v>
      </c>
      <c r="S238" s="3" t="s">
        <v>56</v>
      </c>
      <c r="T238" s="3" t="str">
        <f t="shared" si="43"/>
        <v>51 to 200 employees</v>
      </c>
      <c r="U238" s="3" t="s">
        <v>21</v>
      </c>
      <c r="V238" s="3" t="str">
        <f t="shared" si="44"/>
        <v>Company - Private</v>
      </c>
      <c r="W238" s="3" t="s">
        <v>959</v>
      </c>
      <c r="X238" s="3" t="str">
        <f t="shared" si="45"/>
        <v>Lending</v>
      </c>
      <c r="Y238" s="3" t="s">
        <v>73</v>
      </c>
      <c r="Z238" s="3" t="str">
        <f t="shared" si="46"/>
        <v>Finance</v>
      </c>
      <c r="AA238" s="3" t="s">
        <v>58</v>
      </c>
      <c r="AB238" s="3" t="str">
        <f t="shared" si="47"/>
        <v>Unknown / Non-Applicable</v>
      </c>
    </row>
    <row r="239" spans="1:28" ht="16" x14ac:dyDescent="0.2">
      <c r="A239" s="3">
        <v>238</v>
      </c>
      <c r="B239" s="3">
        <v>4.0999999999999996</v>
      </c>
      <c r="C239" s="3" t="str">
        <f t="shared" si="36"/>
        <v>4.1</v>
      </c>
      <c r="D239" s="3" t="s">
        <v>343</v>
      </c>
      <c r="E239" s="3" t="s">
        <v>2922</v>
      </c>
      <c r="F239" s="3" t="s">
        <v>2826</v>
      </c>
      <c r="H239" s="3" t="str">
        <f t="shared" si="37"/>
        <v xml:space="preserve"> CA</v>
      </c>
      <c r="I239" s="3" t="str">
        <f t="shared" si="38"/>
        <v xml:space="preserve"> CA</v>
      </c>
      <c r="J239" s="3" t="s">
        <v>343</v>
      </c>
      <c r="K239" s="3" t="s">
        <v>2922</v>
      </c>
      <c r="L239" s="3" t="s">
        <v>2826</v>
      </c>
      <c r="M239" s="3" t="str">
        <f t="shared" si="39"/>
        <v xml:space="preserve"> CA</v>
      </c>
      <c r="N239" s="3">
        <v>2006</v>
      </c>
      <c r="O239" s="3">
        <f t="shared" si="40"/>
        <v>2006</v>
      </c>
      <c r="P239" s="3">
        <f t="shared" si="41"/>
        <v>14</v>
      </c>
      <c r="Q239" s="4">
        <v>-1</v>
      </c>
      <c r="R239" s="4" t="str">
        <f t="shared" si="42"/>
        <v>Not Available</v>
      </c>
      <c r="S239" s="3" t="s">
        <v>64</v>
      </c>
      <c r="T239" s="3" t="str">
        <f t="shared" si="43"/>
        <v>201 to 500 employees</v>
      </c>
      <c r="U239" s="3" t="s">
        <v>131</v>
      </c>
      <c r="V239" s="3" t="str">
        <f t="shared" si="44"/>
        <v>Subsidiary or Business Segment</v>
      </c>
      <c r="W239" s="3" t="s">
        <v>124</v>
      </c>
      <c r="X239" s="3" t="str">
        <f t="shared" si="45"/>
        <v>Biotech &amp; Pharmaceuticals</v>
      </c>
      <c r="Y239" s="3" t="s">
        <v>124</v>
      </c>
      <c r="Z239" s="3" t="str">
        <f t="shared" si="46"/>
        <v>Biotech &amp; Pharmaceuticals</v>
      </c>
      <c r="AA239" s="3" t="s">
        <v>58</v>
      </c>
      <c r="AB239" s="3" t="str">
        <f t="shared" si="47"/>
        <v>Unknown / Non-Applicable</v>
      </c>
    </row>
    <row r="240" spans="1:28" ht="16" x14ac:dyDescent="0.2">
      <c r="A240" s="3">
        <v>239</v>
      </c>
      <c r="B240" s="3">
        <v>3.3</v>
      </c>
      <c r="C240" s="3" t="str">
        <f t="shared" si="36"/>
        <v>3.3</v>
      </c>
      <c r="D240" s="3" t="s">
        <v>96</v>
      </c>
      <c r="E240" s="3" t="s">
        <v>2825</v>
      </c>
      <c r="F240" s="3" t="s">
        <v>2826</v>
      </c>
      <c r="H240" s="3" t="str">
        <f t="shared" si="37"/>
        <v xml:space="preserve"> CA</v>
      </c>
      <c r="I240" s="3" t="str">
        <f t="shared" si="38"/>
        <v xml:space="preserve"> CA</v>
      </c>
      <c r="J240" s="3" t="s">
        <v>96</v>
      </c>
      <c r="K240" s="3" t="s">
        <v>2825</v>
      </c>
      <c r="L240" s="3" t="s">
        <v>2826</v>
      </c>
      <c r="M240" s="3" t="str">
        <f t="shared" si="39"/>
        <v xml:space="preserve"> CA</v>
      </c>
      <c r="N240" s="3">
        <v>2011</v>
      </c>
      <c r="O240" s="3">
        <f t="shared" si="40"/>
        <v>2011</v>
      </c>
      <c r="P240" s="3">
        <f t="shared" si="41"/>
        <v>9</v>
      </c>
      <c r="Q240" s="4">
        <v>-1</v>
      </c>
      <c r="R240" s="4" t="str">
        <f t="shared" si="42"/>
        <v>Not Available</v>
      </c>
      <c r="S240" s="3" t="s">
        <v>263</v>
      </c>
      <c r="T240" s="3" t="str">
        <f t="shared" si="43"/>
        <v>1 to 50 employees</v>
      </c>
      <c r="U240" s="3" t="s">
        <v>289</v>
      </c>
      <c r="V240" s="3" t="str">
        <f t="shared" si="44"/>
        <v>Unknown</v>
      </c>
      <c r="W240" s="3">
        <v>-1</v>
      </c>
      <c r="X240" s="3" t="str">
        <f t="shared" si="45"/>
        <v>Not Available</v>
      </c>
      <c r="Y240" s="3">
        <v>-1</v>
      </c>
      <c r="Z240" s="3" t="str">
        <f t="shared" si="46"/>
        <v>Not Available</v>
      </c>
      <c r="AA240" s="3" t="s">
        <v>58</v>
      </c>
      <c r="AB240" s="3" t="str">
        <f t="shared" si="47"/>
        <v>Unknown / Non-Applicable</v>
      </c>
    </row>
    <row r="241" spans="1:28" ht="16" x14ac:dyDescent="0.2">
      <c r="A241" s="3">
        <v>240</v>
      </c>
      <c r="B241" s="3">
        <v>5</v>
      </c>
      <c r="C241" s="3" t="str">
        <f t="shared" si="36"/>
        <v>5</v>
      </c>
      <c r="D241" s="3" t="s">
        <v>1587</v>
      </c>
      <c r="E241" s="3" t="s">
        <v>2983</v>
      </c>
      <c r="F241" s="3" t="s">
        <v>2828</v>
      </c>
      <c r="H241" s="3" t="str">
        <f t="shared" si="37"/>
        <v xml:space="preserve"> NY</v>
      </c>
      <c r="I241" s="3" t="str">
        <f t="shared" si="38"/>
        <v xml:space="preserve"> NY</v>
      </c>
      <c r="J241" s="3" t="s">
        <v>1588</v>
      </c>
      <c r="K241" s="3" t="s">
        <v>3092</v>
      </c>
      <c r="L241" s="3" t="s">
        <v>2914</v>
      </c>
      <c r="M241" s="3" t="str">
        <f t="shared" si="39"/>
        <v xml:space="preserve"> NC</v>
      </c>
      <c r="N241" s="3">
        <v>2015</v>
      </c>
      <c r="O241" s="3">
        <f t="shared" si="40"/>
        <v>2015</v>
      </c>
      <c r="P241" s="3">
        <f t="shared" si="41"/>
        <v>5</v>
      </c>
      <c r="Q241" s="4">
        <v>-1</v>
      </c>
      <c r="R241" s="4" t="str">
        <f t="shared" si="42"/>
        <v>Not Available</v>
      </c>
      <c r="S241" s="3" t="s">
        <v>46</v>
      </c>
      <c r="T241" s="3" t="str">
        <f t="shared" si="43"/>
        <v>1001 to 5000 employees</v>
      </c>
      <c r="U241" s="3" t="s">
        <v>21</v>
      </c>
      <c r="V241" s="3" t="str">
        <f t="shared" si="44"/>
        <v>Company - Private</v>
      </c>
      <c r="W241" s="3" t="s">
        <v>1043</v>
      </c>
      <c r="X241" s="3" t="str">
        <f t="shared" si="45"/>
        <v>Gambling</v>
      </c>
      <c r="Y241" s="3" t="s">
        <v>1044</v>
      </c>
      <c r="Z241" s="3" t="str">
        <f t="shared" si="46"/>
        <v>Arts, Entertainment &amp; Recreation</v>
      </c>
      <c r="AA241" s="3" t="s">
        <v>41</v>
      </c>
      <c r="AB241" s="3" t="str">
        <f t="shared" si="47"/>
        <v>$100 to $500 million (USD)</v>
      </c>
    </row>
    <row r="242" spans="1:28" ht="16" x14ac:dyDescent="0.2">
      <c r="A242" s="3">
        <v>241</v>
      </c>
      <c r="B242" s="3">
        <v>2.9</v>
      </c>
      <c r="C242" s="3" t="str">
        <f t="shared" si="36"/>
        <v>2.9</v>
      </c>
      <c r="D242" s="3" t="s">
        <v>1592</v>
      </c>
      <c r="E242" s="3" t="s">
        <v>2984</v>
      </c>
      <c r="F242" s="3" t="s">
        <v>2841</v>
      </c>
      <c r="H242" s="3" t="str">
        <f t="shared" si="37"/>
        <v xml:space="preserve"> GA</v>
      </c>
      <c r="I242" s="3" t="str">
        <f t="shared" si="38"/>
        <v xml:space="preserve"> GA</v>
      </c>
      <c r="J242" s="3" t="s">
        <v>1588</v>
      </c>
      <c r="K242" s="3" t="s">
        <v>3092</v>
      </c>
      <c r="L242" s="3" t="s">
        <v>2914</v>
      </c>
      <c r="M242" s="3" t="str">
        <f t="shared" si="39"/>
        <v xml:space="preserve"> NC</v>
      </c>
      <c r="N242" s="3">
        <v>2015</v>
      </c>
      <c r="O242" s="3">
        <f t="shared" si="40"/>
        <v>2015</v>
      </c>
      <c r="P242" s="3">
        <f t="shared" si="41"/>
        <v>5</v>
      </c>
      <c r="Q242" s="4">
        <v>-1</v>
      </c>
      <c r="R242" s="4" t="str">
        <f t="shared" si="42"/>
        <v>Not Available</v>
      </c>
      <c r="S242" s="3" t="s">
        <v>46</v>
      </c>
      <c r="T242" s="3" t="str">
        <f t="shared" si="43"/>
        <v>1001 to 5000 employees</v>
      </c>
      <c r="U242" s="3" t="s">
        <v>86</v>
      </c>
      <c r="V242" s="3" t="str">
        <f t="shared" si="44"/>
        <v>Hospital</v>
      </c>
      <c r="W242" s="3" t="s">
        <v>32</v>
      </c>
      <c r="X242" s="3" t="str">
        <f t="shared" si="45"/>
        <v>Health Care Services &amp; Hospitals</v>
      </c>
      <c r="Y242" s="3" t="s">
        <v>33</v>
      </c>
      <c r="Z242" s="3" t="str">
        <f t="shared" si="46"/>
        <v>Health Care</v>
      </c>
      <c r="AA242" s="3" t="s">
        <v>23</v>
      </c>
      <c r="AB242" s="3" t="str">
        <f t="shared" si="47"/>
        <v>$50 to $100 million (USD)</v>
      </c>
    </row>
    <row r="243" spans="1:28" ht="16" x14ac:dyDescent="0.2">
      <c r="A243" s="3">
        <v>242</v>
      </c>
      <c r="B243" s="3">
        <v>2.7</v>
      </c>
      <c r="C243" s="3" t="str">
        <f t="shared" si="36"/>
        <v>2.7</v>
      </c>
      <c r="D243" s="3" t="s">
        <v>1597</v>
      </c>
      <c r="E243" s="3" t="s">
        <v>2985</v>
      </c>
      <c r="F243" s="3" t="s">
        <v>2864</v>
      </c>
      <c r="H243" s="3" t="str">
        <f t="shared" si="37"/>
        <v xml:space="preserve"> MA</v>
      </c>
      <c r="I243" s="3" t="str">
        <f t="shared" si="38"/>
        <v xml:space="preserve"> MA</v>
      </c>
      <c r="J243" s="3" t="s">
        <v>1597</v>
      </c>
      <c r="K243" s="3" t="s">
        <v>2985</v>
      </c>
      <c r="L243" s="3" t="s">
        <v>2864</v>
      </c>
      <c r="M243" s="3" t="str">
        <f t="shared" si="39"/>
        <v xml:space="preserve"> MA</v>
      </c>
      <c r="N243" s="3">
        <v>1988</v>
      </c>
      <c r="O243" s="3">
        <f t="shared" si="40"/>
        <v>1988</v>
      </c>
      <c r="P243" s="3">
        <f t="shared" si="41"/>
        <v>32</v>
      </c>
      <c r="Q243" s="4">
        <v>-1</v>
      </c>
      <c r="R243" s="4" t="str">
        <f t="shared" si="42"/>
        <v>Not Available</v>
      </c>
      <c r="S243" s="3" t="s">
        <v>64</v>
      </c>
      <c r="T243" s="3" t="str">
        <f t="shared" si="43"/>
        <v>201 to 500 employees</v>
      </c>
      <c r="U243" s="3" t="s">
        <v>21</v>
      </c>
      <c r="V243" s="3" t="str">
        <f t="shared" si="44"/>
        <v>Company - Private</v>
      </c>
      <c r="W243" s="3" t="s">
        <v>1053</v>
      </c>
      <c r="X243" s="3" t="str">
        <f t="shared" si="45"/>
        <v>Video Games</v>
      </c>
      <c r="Y243" s="3" t="s">
        <v>133</v>
      </c>
      <c r="Z243" s="3" t="str">
        <f t="shared" si="46"/>
        <v>Media</v>
      </c>
      <c r="AA243" s="3" t="s">
        <v>58</v>
      </c>
      <c r="AB243" s="3" t="str">
        <f t="shared" si="47"/>
        <v>Unknown / Non-Applicable</v>
      </c>
    </row>
    <row r="244" spans="1:28" ht="16" x14ac:dyDescent="0.2">
      <c r="A244" s="3">
        <v>243</v>
      </c>
      <c r="B244" s="3">
        <v>3.6</v>
      </c>
      <c r="C244" s="3" t="str">
        <f t="shared" si="36"/>
        <v>3.6</v>
      </c>
      <c r="D244" s="3" t="s">
        <v>122</v>
      </c>
      <c r="E244" s="3" t="s">
        <v>2863</v>
      </c>
      <c r="F244" s="3" t="s">
        <v>2864</v>
      </c>
      <c r="H244" s="3" t="str">
        <f t="shared" si="37"/>
        <v xml:space="preserve"> MA</v>
      </c>
      <c r="I244" s="3" t="str">
        <f t="shared" si="38"/>
        <v xml:space="preserve"> MA</v>
      </c>
      <c r="J244" s="3" t="s">
        <v>1126</v>
      </c>
      <c r="K244" s="3" t="s">
        <v>2865</v>
      </c>
      <c r="L244" s="3" t="s">
        <v>2826</v>
      </c>
      <c r="M244" s="3" t="str">
        <f t="shared" si="39"/>
        <v xml:space="preserve"> CA</v>
      </c>
      <c r="N244" s="3">
        <v>-1</v>
      </c>
      <c r="O244" s="3" t="str">
        <f t="shared" si="40"/>
        <v>Not Available</v>
      </c>
      <c r="P244" s="3" t="str">
        <f t="shared" si="41"/>
        <v>Not Available</v>
      </c>
      <c r="Q244" s="4">
        <v>-1</v>
      </c>
      <c r="R244" s="4" t="str">
        <f t="shared" si="42"/>
        <v>Not Available</v>
      </c>
      <c r="S244" s="3" t="s">
        <v>20</v>
      </c>
      <c r="T244" s="3" t="str">
        <f t="shared" si="43"/>
        <v>501 to 1000 employees</v>
      </c>
      <c r="U244" s="3" t="s">
        <v>21</v>
      </c>
      <c r="V244" s="3" t="str">
        <f t="shared" si="44"/>
        <v>Company - Private</v>
      </c>
      <c r="W244" s="3" t="s">
        <v>184</v>
      </c>
      <c r="X244" s="3" t="str">
        <f t="shared" si="45"/>
        <v>Food &amp; Beverage Manufacturing</v>
      </c>
      <c r="Y244" s="3" t="s">
        <v>185</v>
      </c>
      <c r="Z244" s="3" t="str">
        <f t="shared" si="46"/>
        <v>Manufacturing</v>
      </c>
      <c r="AA244" s="3" t="s">
        <v>41</v>
      </c>
      <c r="AB244" s="3" t="str">
        <f t="shared" si="47"/>
        <v>$100 to $500 million (USD)</v>
      </c>
    </row>
    <row r="245" spans="1:28" ht="16" x14ac:dyDescent="0.2">
      <c r="A245" s="3">
        <v>244</v>
      </c>
      <c r="B245" s="3">
        <v>4.2</v>
      </c>
      <c r="C245" s="3" t="str">
        <f t="shared" si="36"/>
        <v>4.2</v>
      </c>
      <c r="D245" s="3" t="s">
        <v>443</v>
      </c>
      <c r="E245" s="3" t="s">
        <v>2838</v>
      </c>
      <c r="F245" s="3" t="s">
        <v>2839</v>
      </c>
      <c r="H245" s="3" t="str">
        <f t="shared" si="37"/>
        <v xml:space="preserve"> PA</v>
      </c>
      <c r="I245" s="3" t="str">
        <f t="shared" si="38"/>
        <v xml:space="preserve"> PA</v>
      </c>
      <c r="J245" s="3" t="s">
        <v>443</v>
      </c>
      <c r="K245" s="3" t="s">
        <v>2838</v>
      </c>
      <c r="L245" s="3" t="s">
        <v>2839</v>
      </c>
      <c r="M245" s="3" t="str">
        <f t="shared" si="39"/>
        <v xml:space="preserve"> PA</v>
      </c>
      <c r="N245" s="3">
        <v>1984</v>
      </c>
      <c r="O245" s="3">
        <f t="shared" si="40"/>
        <v>1984</v>
      </c>
      <c r="P245" s="3">
        <f t="shared" si="41"/>
        <v>36</v>
      </c>
      <c r="Q245" s="4">
        <v>-1</v>
      </c>
      <c r="R245" s="4" t="str">
        <f t="shared" si="42"/>
        <v>Not Available</v>
      </c>
      <c r="S245" s="3" t="s">
        <v>20</v>
      </c>
      <c r="T245" s="3" t="str">
        <f t="shared" si="43"/>
        <v>501 to 1000 employees</v>
      </c>
      <c r="U245" s="3" t="s">
        <v>790</v>
      </c>
      <c r="V245" s="3" t="str">
        <f t="shared" si="44"/>
        <v>College / University</v>
      </c>
      <c r="W245" s="3" t="s">
        <v>791</v>
      </c>
      <c r="X245" s="3" t="str">
        <f t="shared" si="45"/>
        <v>Colleges &amp; Universities</v>
      </c>
      <c r="Y245" s="3" t="s">
        <v>581</v>
      </c>
      <c r="Z245" s="3" t="str">
        <f t="shared" si="46"/>
        <v>Education</v>
      </c>
      <c r="AA245" s="3" t="s">
        <v>58</v>
      </c>
      <c r="AB245" s="3" t="str">
        <f t="shared" si="47"/>
        <v>Unknown / Non-Applicable</v>
      </c>
    </row>
    <row r="246" spans="1:28" ht="16" x14ac:dyDescent="0.2">
      <c r="A246" s="3">
        <v>245</v>
      </c>
      <c r="B246" s="3">
        <v>3.1</v>
      </c>
      <c r="C246" s="3" t="str">
        <f t="shared" si="36"/>
        <v>3.1</v>
      </c>
      <c r="D246" s="3" t="s">
        <v>953</v>
      </c>
      <c r="E246" s="3" t="s">
        <v>2900</v>
      </c>
      <c r="F246" s="3" t="s">
        <v>2831</v>
      </c>
      <c r="H246" s="3" t="str">
        <f t="shared" si="37"/>
        <v xml:space="preserve"> TX</v>
      </c>
      <c r="I246" s="3" t="str">
        <f t="shared" si="38"/>
        <v xml:space="preserve"> TX</v>
      </c>
      <c r="J246" s="3" t="s">
        <v>1191</v>
      </c>
      <c r="K246" s="3" t="s">
        <v>2893</v>
      </c>
      <c r="L246" s="3" t="s">
        <v>2894</v>
      </c>
      <c r="M246" s="3" t="str">
        <f t="shared" si="39"/>
        <v xml:space="preserve"> OR</v>
      </c>
      <c r="N246" s="3">
        <v>2015</v>
      </c>
      <c r="O246" s="3">
        <f t="shared" si="40"/>
        <v>2015</v>
      </c>
      <c r="P246" s="3">
        <f t="shared" si="41"/>
        <v>5</v>
      </c>
      <c r="Q246" s="4" t="s">
        <v>1607</v>
      </c>
      <c r="R246" s="4" t="str">
        <f t="shared" si="42"/>
        <v>Slalom</v>
      </c>
      <c r="S246" s="3" t="s">
        <v>263</v>
      </c>
      <c r="T246" s="3" t="str">
        <f t="shared" si="43"/>
        <v>1 to 50 employees</v>
      </c>
      <c r="U246" s="3" t="s">
        <v>21</v>
      </c>
      <c r="V246" s="3" t="str">
        <f t="shared" si="44"/>
        <v>Company - Private</v>
      </c>
      <c r="W246" s="3" t="s">
        <v>230</v>
      </c>
      <c r="X246" s="3" t="str">
        <f t="shared" si="45"/>
        <v>IT Services</v>
      </c>
      <c r="Y246" s="3" t="s">
        <v>91</v>
      </c>
      <c r="Z246" s="3" t="str">
        <f t="shared" si="46"/>
        <v>Information Technology</v>
      </c>
      <c r="AA246" s="3" t="s">
        <v>411</v>
      </c>
      <c r="AB246" s="3" t="str">
        <f t="shared" si="47"/>
        <v>$5 to $10 million (USD)</v>
      </c>
    </row>
    <row r="247" spans="1:28" ht="16" x14ac:dyDescent="0.2">
      <c r="A247" s="3">
        <v>246</v>
      </c>
      <c r="B247" s="3">
        <v>3.3</v>
      </c>
      <c r="C247" s="3" t="str">
        <f t="shared" si="36"/>
        <v>3.3</v>
      </c>
      <c r="D247" s="3" t="s">
        <v>96</v>
      </c>
      <c r="E247" s="3" t="s">
        <v>2825</v>
      </c>
      <c r="F247" s="3" t="s">
        <v>2826</v>
      </c>
      <c r="H247" s="3" t="str">
        <f t="shared" si="37"/>
        <v xml:space="preserve"> CA</v>
      </c>
      <c r="I247" s="3" t="str">
        <f t="shared" si="38"/>
        <v xml:space="preserve"> CA</v>
      </c>
      <c r="J247" s="3" t="s">
        <v>96</v>
      </c>
      <c r="K247" s="3" t="s">
        <v>2825</v>
      </c>
      <c r="L247" s="3" t="s">
        <v>2826</v>
      </c>
      <c r="M247" s="3" t="str">
        <f t="shared" si="39"/>
        <v xml:space="preserve"> CA</v>
      </c>
      <c r="N247" s="3">
        <v>2012</v>
      </c>
      <c r="O247" s="3">
        <f t="shared" si="40"/>
        <v>2012</v>
      </c>
      <c r="P247" s="3">
        <f t="shared" si="41"/>
        <v>8</v>
      </c>
      <c r="Q247" s="4">
        <v>-1</v>
      </c>
      <c r="R247" s="4" t="str">
        <f t="shared" si="42"/>
        <v>Not Available</v>
      </c>
      <c r="S247" s="3" t="s">
        <v>20</v>
      </c>
      <c r="T247" s="3" t="str">
        <f t="shared" si="43"/>
        <v>501 to 1000 employees</v>
      </c>
      <c r="U247" s="3" t="s">
        <v>154</v>
      </c>
      <c r="V247" s="3" t="str">
        <f t="shared" si="44"/>
        <v>Nonprofit Organization</v>
      </c>
      <c r="W247" s="3" t="s">
        <v>32</v>
      </c>
      <c r="X247" s="3" t="str">
        <f t="shared" si="45"/>
        <v>Health Care Services &amp; Hospitals</v>
      </c>
      <c r="Y247" s="3" t="s">
        <v>33</v>
      </c>
      <c r="Z247" s="3" t="str">
        <f t="shared" si="46"/>
        <v>Health Care</v>
      </c>
      <c r="AA247" s="3" t="s">
        <v>50</v>
      </c>
      <c r="AB247" s="3" t="str">
        <f t="shared" si="47"/>
        <v>$500 million to $1 billion (USD)</v>
      </c>
    </row>
    <row r="248" spans="1:28" ht="16" x14ac:dyDescent="0.2">
      <c r="A248" s="3">
        <v>247</v>
      </c>
      <c r="B248" s="3">
        <v>3.8</v>
      </c>
      <c r="C248" s="3" t="str">
        <f t="shared" si="36"/>
        <v>3.8</v>
      </c>
      <c r="D248" s="3" t="s">
        <v>324</v>
      </c>
      <c r="E248" s="3" t="s">
        <v>2986</v>
      </c>
      <c r="F248" s="3" t="s">
        <v>2859</v>
      </c>
      <c r="H248" s="3" t="str">
        <f t="shared" si="37"/>
        <v xml:space="preserve"> FL</v>
      </c>
      <c r="I248" s="3" t="str">
        <f t="shared" si="38"/>
        <v xml:space="preserve"> FL</v>
      </c>
      <c r="J248" s="3" t="s">
        <v>324</v>
      </c>
      <c r="K248" s="3" t="s">
        <v>2986</v>
      </c>
      <c r="L248" s="3" t="s">
        <v>2859</v>
      </c>
      <c r="M248" s="3" t="str">
        <f t="shared" si="39"/>
        <v xml:space="preserve"> FL</v>
      </c>
      <c r="N248" s="3">
        <v>1984</v>
      </c>
      <c r="O248" s="3">
        <f t="shared" si="40"/>
        <v>1984</v>
      </c>
      <c r="P248" s="3">
        <f t="shared" si="41"/>
        <v>36</v>
      </c>
      <c r="Q248" s="4">
        <v>-1</v>
      </c>
      <c r="R248" s="4" t="str">
        <f t="shared" si="42"/>
        <v>Not Available</v>
      </c>
      <c r="S248" s="3" t="s">
        <v>30</v>
      </c>
      <c r="T248" s="3" t="str">
        <f t="shared" si="43"/>
        <v>10000+ employees</v>
      </c>
      <c r="U248" s="3" t="s">
        <v>21</v>
      </c>
      <c r="V248" s="3" t="str">
        <f t="shared" si="44"/>
        <v>Company - Private</v>
      </c>
      <c r="W248" s="3" t="s">
        <v>1076</v>
      </c>
      <c r="X248" s="3" t="str">
        <f t="shared" si="45"/>
        <v>Gas Stations</v>
      </c>
      <c r="Y248" s="3" t="s">
        <v>98</v>
      </c>
      <c r="Z248" s="3" t="str">
        <f t="shared" si="46"/>
        <v>Retail</v>
      </c>
      <c r="AA248" s="3" t="s">
        <v>113</v>
      </c>
      <c r="AB248" s="3" t="str">
        <f t="shared" si="47"/>
        <v>$10+ billion (USD)</v>
      </c>
    </row>
    <row r="249" spans="1:28" ht="16" x14ac:dyDescent="0.2">
      <c r="A249" s="3">
        <v>248</v>
      </c>
      <c r="B249" s="3">
        <v>4.5</v>
      </c>
      <c r="C249" s="3" t="str">
        <f t="shared" si="36"/>
        <v>4.5</v>
      </c>
      <c r="D249" s="3" t="s">
        <v>287</v>
      </c>
      <c r="E249" s="3" t="s">
        <v>2910</v>
      </c>
      <c r="F249" s="3" t="s">
        <v>2911</v>
      </c>
      <c r="H249" s="3" t="str">
        <f t="shared" si="37"/>
        <v xml:space="preserve"> DC</v>
      </c>
      <c r="I249" s="3" t="str">
        <f t="shared" si="38"/>
        <v xml:space="preserve"> DC</v>
      </c>
      <c r="J249" s="3" t="s">
        <v>288</v>
      </c>
      <c r="K249" s="3" t="s">
        <v>2874</v>
      </c>
      <c r="L249" s="3" t="s">
        <v>2853</v>
      </c>
      <c r="M249" s="3" t="str">
        <f t="shared" si="39"/>
        <v xml:space="preserve"> VA</v>
      </c>
      <c r="N249" s="3">
        <v>-1</v>
      </c>
      <c r="O249" s="3" t="str">
        <f t="shared" si="40"/>
        <v>Not Available</v>
      </c>
      <c r="P249" s="3" t="str">
        <f t="shared" si="41"/>
        <v>Not Available</v>
      </c>
      <c r="Q249" s="4">
        <v>-1</v>
      </c>
      <c r="R249" s="4" t="str">
        <f t="shared" si="42"/>
        <v>Not Available</v>
      </c>
      <c r="S249" s="3" t="s">
        <v>46</v>
      </c>
      <c r="T249" s="3" t="str">
        <f t="shared" si="43"/>
        <v>1001 to 5000 employees</v>
      </c>
      <c r="U249" s="3" t="s">
        <v>154</v>
      </c>
      <c r="V249" s="3" t="str">
        <f t="shared" si="44"/>
        <v>Nonprofit Organization</v>
      </c>
      <c r="W249" s="3" t="s">
        <v>32</v>
      </c>
      <c r="X249" s="3" t="str">
        <f t="shared" si="45"/>
        <v>Health Care Services &amp; Hospitals</v>
      </c>
      <c r="Y249" s="3" t="s">
        <v>33</v>
      </c>
      <c r="Z249" s="3" t="str">
        <f t="shared" si="46"/>
        <v>Health Care</v>
      </c>
      <c r="AA249" s="3" t="s">
        <v>41</v>
      </c>
      <c r="AB249" s="3" t="str">
        <f t="shared" si="47"/>
        <v>$100 to $500 million (USD)</v>
      </c>
    </row>
    <row r="250" spans="1:28" ht="16" x14ac:dyDescent="0.2">
      <c r="A250" s="3">
        <v>249</v>
      </c>
      <c r="B250" s="3">
        <v>3.9</v>
      </c>
      <c r="C250" s="3" t="str">
        <f t="shared" si="36"/>
        <v>3.9</v>
      </c>
      <c r="D250" s="3" t="s">
        <v>55</v>
      </c>
      <c r="E250" s="3" t="s">
        <v>2833</v>
      </c>
      <c r="F250" s="3" t="s">
        <v>2828</v>
      </c>
      <c r="H250" s="3" t="str">
        <f t="shared" si="37"/>
        <v xml:space="preserve"> NY</v>
      </c>
      <c r="I250" s="3" t="str">
        <f t="shared" si="38"/>
        <v xml:space="preserve"> NY</v>
      </c>
      <c r="J250" s="3" t="s">
        <v>144</v>
      </c>
      <c r="K250" s="3" t="s">
        <v>2829</v>
      </c>
      <c r="L250" s="3" t="s">
        <v>2826</v>
      </c>
      <c r="M250" s="3" t="str">
        <f t="shared" si="39"/>
        <v xml:space="preserve"> CA</v>
      </c>
      <c r="N250" s="3">
        <v>2011</v>
      </c>
      <c r="O250" s="3">
        <f t="shared" si="40"/>
        <v>2011</v>
      </c>
      <c r="P250" s="3">
        <f t="shared" si="41"/>
        <v>9</v>
      </c>
      <c r="Q250" s="4">
        <v>-1</v>
      </c>
      <c r="R250" s="4" t="str">
        <f t="shared" si="42"/>
        <v>Not Available</v>
      </c>
      <c r="S250" s="3" t="s">
        <v>20</v>
      </c>
      <c r="T250" s="3" t="str">
        <f t="shared" si="43"/>
        <v>501 to 1000 employees</v>
      </c>
      <c r="U250" s="3" t="s">
        <v>21</v>
      </c>
      <c r="V250" s="3" t="str">
        <f t="shared" si="44"/>
        <v>Company - Private</v>
      </c>
      <c r="W250" s="3" t="s">
        <v>184</v>
      </c>
      <c r="X250" s="3" t="str">
        <f t="shared" si="45"/>
        <v>Food &amp; Beverage Manufacturing</v>
      </c>
      <c r="Y250" s="3" t="s">
        <v>185</v>
      </c>
      <c r="Z250" s="3" t="str">
        <f t="shared" si="46"/>
        <v>Manufacturing</v>
      </c>
      <c r="AA250" s="3" t="s">
        <v>58</v>
      </c>
      <c r="AB250" s="3" t="str">
        <f t="shared" si="47"/>
        <v>Unknown / Non-Applicable</v>
      </c>
    </row>
    <row r="251" spans="1:28" ht="16" x14ac:dyDescent="0.2">
      <c r="A251" s="3">
        <v>250</v>
      </c>
      <c r="B251" s="3">
        <v>3.2</v>
      </c>
      <c r="C251" s="3" t="str">
        <f t="shared" si="36"/>
        <v>3.2</v>
      </c>
      <c r="D251" s="3" t="s">
        <v>328</v>
      </c>
      <c r="E251" s="3" t="s">
        <v>2869</v>
      </c>
      <c r="F251" s="3" t="s">
        <v>2864</v>
      </c>
      <c r="H251" s="3" t="str">
        <f t="shared" si="37"/>
        <v xml:space="preserve"> MA</v>
      </c>
      <c r="I251" s="3" t="str">
        <f t="shared" si="38"/>
        <v xml:space="preserve"> MA</v>
      </c>
      <c r="J251" s="3" t="s">
        <v>836</v>
      </c>
      <c r="K251" s="3" t="s">
        <v>2937</v>
      </c>
      <c r="L251" s="3" t="s">
        <v>2864</v>
      </c>
      <c r="M251" s="3" t="str">
        <f t="shared" si="39"/>
        <v xml:space="preserve"> MA</v>
      </c>
      <c r="N251" s="3">
        <v>1851</v>
      </c>
      <c r="O251" s="3">
        <f t="shared" si="40"/>
        <v>1851</v>
      </c>
      <c r="P251" s="3">
        <f t="shared" si="41"/>
        <v>169</v>
      </c>
      <c r="Q251" s="4">
        <v>-1</v>
      </c>
      <c r="R251" s="4" t="str">
        <f t="shared" si="42"/>
        <v>Not Available</v>
      </c>
      <c r="S251" s="3" t="s">
        <v>30</v>
      </c>
      <c r="T251" s="3" t="str">
        <f t="shared" si="43"/>
        <v>10000+ employees</v>
      </c>
      <c r="U251" s="3" t="s">
        <v>154</v>
      </c>
      <c r="V251" s="3" t="str">
        <f t="shared" si="44"/>
        <v>Nonprofit Organization</v>
      </c>
      <c r="W251" s="3" t="s">
        <v>779</v>
      </c>
      <c r="X251" s="3" t="str">
        <f t="shared" si="45"/>
        <v>Religious Organizations</v>
      </c>
      <c r="Y251" s="3" t="s">
        <v>780</v>
      </c>
      <c r="Z251" s="3" t="str">
        <f t="shared" si="46"/>
        <v>Non-Profit</v>
      </c>
      <c r="AA251" s="3" t="s">
        <v>58</v>
      </c>
      <c r="AB251" s="3" t="str">
        <f t="shared" si="47"/>
        <v>Unknown / Non-Applicable</v>
      </c>
    </row>
    <row r="252" spans="1:28" ht="16" x14ac:dyDescent="0.2">
      <c r="A252" s="3">
        <v>251</v>
      </c>
      <c r="B252" s="3">
        <v>3.3</v>
      </c>
      <c r="C252" s="3" t="str">
        <f t="shared" si="36"/>
        <v>3.3</v>
      </c>
      <c r="D252" s="3" t="s">
        <v>55</v>
      </c>
      <c r="E252" s="3" t="s">
        <v>2833</v>
      </c>
      <c r="F252" s="3" t="s">
        <v>2828</v>
      </c>
      <c r="H252" s="3" t="str">
        <f t="shared" si="37"/>
        <v xml:space="preserve"> NY</v>
      </c>
      <c r="I252" s="3" t="str">
        <f t="shared" si="38"/>
        <v xml:space="preserve"> NY</v>
      </c>
      <c r="J252" s="3" t="s">
        <v>55</v>
      </c>
      <c r="K252" s="3" t="s">
        <v>2833</v>
      </c>
      <c r="L252" s="3" t="s">
        <v>2828</v>
      </c>
      <c r="M252" s="3" t="str">
        <f t="shared" si="39"/>
        <v xml:space="preserve"> NY</v>
      </c>
      <c r="N252" s="3">
        <v>2014</v>
      </c>
      <c r="O252" s="3">
        <f t="shared" si="40"/>
        <v>2014</v>
      </c>
      <c r="P252" s="3">
        <f t="shared" si="41"/>
        <v>6</v>
      </c>
      <c r="Q252" s="4">
        <v>-1</v>
      </c>
      <c r="R252" s="4" t="str">
        <f t="shared" si="42"/>
        <v>Not Available</v>
      </c>
      <c r="S252" s="3" t="s">
        <v>64</v>
      </c>
      <c r="T252" s="3" t="str">
        <f t="shared" si="43"/>
        <v>201 to 500 employees</v>
      </c>
      <c r="U252" s="3" t="s">
        <v>21</v>
      </c>
      <c r="V252" s="3" t="str">
        <f t="shared" si="44"/>
        <v>Company - Private</v>
      </c>
      <c r="W252" s="3" t="s">
        <v>124</v>
      </c>
      <c r="X252" s="3" t="str">
        <f t="shared" si="45"/>
        <v>Biotech &amp; Pharmaceuticals</v>
      </c>
      <c r="Y252" s="3" t="s">
        <v>124</v>
      </c>
      <c r="Z252" s="3" t="str">
        <f t="shared" si="46"/>
        <v>Biotech &amp; Pharmaceuticals</v>
      </c>
      <c r="AA252" s="3" t="s">
        <v>80</v>
      </c>
      <c r="AB252" s="3" t="str">
        <f t="shared" si="47"/>
        <v>$25 to $50 million (USD)</v>
      </c>
    </row>
    <row r="253" spans="1:28" ht="16" x14ac:dyDescent="0.2">
      <c r="A253" s="3">
        <v>252</v>
      </c>
      <c r="B253" s="3">
        <v>2.9</v>
      </c>
      <c r="C253" s="3" t="str">
        <f t="shared" si="36"/>
        <v>2.9</v>
      </c>
      <c r="D253" s="3" t="s">
        <v>409</v>
      </c>
      <c r="E253" s="3" t="s">
        <v>2987</v>
      </c>
      <c r="F253" s="3" t="s">
        <v>2839</v>
      </c>
      <c r="H253" s="3" t="str">
        <f t="shared" si="37"/>
        <v xml:space="preserve"> PA</v>
      </c>
      <c r="I253" s="3" t="str">
        <f t="shared" si="38"/>
        <v xml:space="preserve"> PA</v>
      </c>
      <c r="J253" s="3" t="s">
        <v>409</v>
      </c>
      <c r="K253" s="3" t="s">
        <v>2987</v>
      </c>
      <c r="L253" s="3" t="s">
        <v>2839</v>
      </c>
      <c r="M253" s="3" t="str">
        <f t="shared" si="39"/>
        <v xml:space="preserve"> PA</v>
      </c>
      <c r="N253" s="3">
        <v>2009</v>
      </c>
      <c r="O253" s="3">
        <f t="shared" si="40"/>
        <v>2009</v>
      </c>
      <c r="P253" s="3">
        <f t="shared" si="41"/>
        <v>11</v>
      </c>
      <c r="Q253" s="4">
        <v>-1</v>
      </c>
      <c r="R253" s="4" t="str">
        <f t="shared" si="42"/>
        <v>Not Available</v>
      </c>
      <c r="S253" s="3" t="s">
        <v>46</v>
      </c>
      <c r="T253" s="3" t="str">
        <f t="shared" si="43"/>
        <v>1001 to 5000 employees</v>
      </c>
      <c r="U253" s="3" t="s">
        <v>65</v>
      </c>
      <c r="V253" s="3" t="str">
        <f t="shared" si="44"/>
        <v>Company - Public</v>
      </c>
      <c r="W253" s="3" t="s">
        <v>1095</v>
      </c>
      <c r="X253" s="3" t="str">
        <f t="shared" si="45"/>
        <v>Transportation Management</v>
      </c>
      <c r="Y253" s="3" t="s">
        <v>173</v>
      </c>
      <c r="Z253" s="3" t="str">
        <f t="shared" si="46"/>
        <v>Transportation &amp; Logistics</v>
      </c>
      <c r="AA253" s="3" t="s">
        <v>34</v>
      </c>
      <c r="AB253" s="3" t="str">
        <f t="shared" si="47"/>
        <v>$2 to $5 billion (USD)</v>
      </c>
    </row>
    <row r="254" spans="1:28" ht="16" x14ac:dyDescent="0.2">
      <c r="A254" s="3">
        <v>253</v>
      </c>
      <c r="B254" s="3">
        <v>3.1</v>
      </c>
      <c r="C254" s="3" t="str">
        <f t="shared" si="36"/>
        <v>3.1</v>
      </c>
      <c r="D254" s="3" t="s">
        <v>55</v>
      </c>
      <c r="E254" s="3" t="s">
        <v>2833</v>
      </c>
      <c r="F254" s="3" t="s">
        <v>2828</v>
      </c>
      <c r="H254" s="3" t="str">
        <f t="shared" si="37"/>
        <v xml:space="preserve"> NY</v>
      </c>
      <c r="I254" s="3" t="str">
        <f t="shared" si="38"/>
        <v xml:space="preserve"> NY</v>
      </c>
      <c r="J254" s="3" t="s">
        <v>55</v>
      </c>
      <c r="K254" s="3" t="s">
        <v>2833</v>
      </c>
      <c r="L254" s="3" t="s">
        <v>2828</v>
      </c>
      <c r="M254" s="3" t="str">
        <f t="shared" si="39"/>
        <v xml:space="preserve"> NY</v>
      </c>
      <c r="N254" s="3">
        <v>1849</v>
      </c>
      <c r="O254" s="3">
        <f t="shared" si="40"/>
        <v>1849</v>
      </c>
      <c r="P254" s="3">
        <f t="shared" si="41"/>
        <v>171</v>
      </c>
      <c r="Q254" s="4">
        <v>-1</v>
      </c>
      <c r="R254" s="4" t="str">
        <f t="shared" si="42"/>
        <v>Not Available</v>
      </c>
      <c r="S254" s="3" t="s">
        <v>30</v>
      </c>
      <c r="T254" s="3" t="str">
        <f t="shared" si="43"/>
        <v>10000+ employees</v>
      </c>
      <c r="U254" s="3" t="s">
        <v>21</v>
      </c>
      <c r="V254" s="3" t="str">
        <f t="shared" si="44"/>
        <v>Company - Private</v>
      </c>
      <c r="W254" s="3" t="s">
        <v>184</v>
      </c>
      <c r="X254" s="3" t="str">
        <f t="shared" si="45"/>
        <v>Food &amp; Beverage Manufacturing</v>
      </c>
      <c r="Y254" s="3" t="s">
        <v>185</v>
      </c>
      <c r="Z254" s="3" t="str">
        <f t="shared" si="46"/>
        <v>Manufacturing</v>
      </c>
      <c r="AA254" s="3" t="s">
        <v>113</v>
      </c>
      <c r="AB254" s="3" t="str">
        <f t="shared" si="47"/>
        <v>$10+ billion (USD)</v>
      </c>
    </row>
    <row r="255" spans="1:28" ht="48" x14ac:dyDescent="0.2">
      <c r="A255" s="3">
        <v>254</v>
      </c>
      <c r="B255" s="3">
        <v>2.4</v>
      </c>
      <c r="C255" s="3" t="str">
        <f t="shared" si="36"/>
        <v>2.4</v>
      </c>
      <c r="D255" s="3" t="s">
        <v>1627</v>
      </c>
      <c r="E255" s="3" t="s">
        <v>2988</v>
      </c>
      <c r="F255" s="3" t="s">
        <v>2848</v>
      </c>
      <c r="H255" s="3" t="str">
        <f t="shared" si="37"/>
        <v xml:space="preserve"> WI</v>
      </c>
      <c r="I255" s="3" t="str">
        <f t="shared" si="38"/>
        <v xml:space="preserve"> WI</v>
      </c>
      <c r="J255" s="3" t="s">
        <v>1627</v>
      </c>
      <c r="K255" s="3" t="s">
        <v>2988</v>
      </c>
      <c r="L255" s="3" t="s">
        <v>2848</v>
      </c>
      <c r="M255" s="3" t="str">
        <f t="shared" si="39"/>
        <v xml:space="preserve"> WI</v>
      </c>
      <c r="N255" s="3">
        <v>1870</v>
      </c>
      <c r="O255" s="3">
        <f t="shared" si="40"/>
        <v>1870</v>
      </c>
      <c r="P255" s="3">
        <f t="shared" si="41"/>
        <v>150</v>
      </c>
      <c r="Q255" s="4" t="s">
        <v>1628</v>
      </c>
      <c r="R255" s="4" t="str">
        <f t="shared" si="42"/>
        <v>Wells Fargo, BMO Harris Bank, U.S. Bank</v>
      </c>
      <c r="S255" s="3" t="s">
        <v>20</v>
      </c>
      <c r="T255" s="3" t="str">
        <f t="shared" si="43"/>
        <v>501 to 1000 employees</v>
      </c>
      <c r="U255" s="3" t="s">
        <v>21</v>
      </c>
      <c r="V255" s="3" t="str">
        <f t="shared" si="44"/>
        <v>Company - Private</v>
      </c>
      <c r="W255" s="3" t="s">
        <v>172</v>
      </c>
      <c r="X255" s="3" t="str">
        <f t="shared" si="45"/>
        <v>Logistics &amp; Supply Chain</v>
      </c>
      <c r="Y255" s="3" t="s">
        <v>173</v>
      </c>
      <c r="Z255" s="3" t="str">
        <f t="shared" si="46"/>
        <v>Transportation &amp; Logistics</v>
      </c>
      <c r="AA255" s="3" t="s">
        <v>58</v>
      </c>
      <c r="AB255" s="3" t="str">
        <f t="shared" si="47"/>
        <v>Unknown / Non-Applicable</v>
      </c>
    </row>
    <row r="256" spans="1:28" ht="16" x14ac:dyDescent="0.2">
      <c r="A256" s="3">
        <v>255</v>
      </c>
      <c r="B256" s="3">
        <v>4.8</v>
      </c>
      <c r="C256" s="3" t="str">
        <f t="shared" si="36"/>
        <v>4.8</v>
      </c>
      <c r="D256" s="3" t="s">
        <v>102</v>
      </c>
      <c r="E256" s="3" t="s">
        <v>2873</v>
      </c>
      <c r="F256" s="3" t="s">
        <v>2853</v>
      </c>
      <c r="H256" s="3" t="str">
        <f t="shared" si="37"/>
        <v xml:space="preserve"> VA</v>
      </c>
      <c r="I256" s="3" t="str">
        <f t="shared" si="38"/>
        <v xml:space="preserve"> VA</v>
      </c>
      <c r="J256" s="3" t="s">
        <v>437</v>
      </c>
      <c r="K256" s="3" t="s">
        <v>3044</v>
      </c>
      <c r="L256" s="3" t="s">
        <v>2853</v>
      </c>
      <c r="M256" s="3" t="str">
        <f t="shared" si="39"/>
        <v xml:space="preserve"> VA</v>
      </c>
      <c r="N256" s="3">
        <v>2008</v>
      </c>
      <c r="O256" s="3">
        <f t="shared" si="40"/>
        <v>2008</v>
      </c>
      <c r="P256" s="3">
        <f t="shared" si="41"/>
        <v>12</v>
      </c>
      <c r="Q256" s="4">
        <v>-1</v>
      </c>
      <c r="R256" s="4" t="str">
        <f t="shared" si="42"/>
        <v>Not Available</v>
      </c>
      <c r="S256" s="3" t="s">
        <v>30</v>
      </c>
      <c r="T256" s="3" t="str">
        <f t="shared" si="43"/>
        <v>10000+ employees</v>
      </c>
      <c r="U256" s="3" t="s">
        <v>65</v>
      </c>
      <c r="V256" s="3" t="str">
        <f t="shared" si="44"/>
        <v>Company - Public</v>
      </c>
      <c r="W256" s="3" t="s">
        <v>22</v>
      </c>
      <c r="X256" s="3" t="str">
        <f t="shared" si="45"/>
        <v>Aerospace &amp; Defense</v>
      </c>
      <c r="Y256" s="3" t="s">
        <v>22</v>
      </c>
      <c r="Z256" s="3" t="str">
        <f t="shared" si="46"/>
        <v>Aerospace &amp; Defense</v>
      </c>
      <c r="AA256" s="3" t="s">
        <v>113</v>
      </c>
      <c r="AB256" s="3" t="str">
        <f t="shared" si="47"/>
        <v>$10+ billion (USD)</v>
      </c>
    </row>
    <row r="257" spans="1:28" ht="16" x14ac:dyDescent="0.2">
      <c r="A257" s="3">
        <v>256</v>
      </c>
      <c r="B257" s="3">
        <v>2.9</v>
      </c>
      <c r="C257" s="3" t="str">
        <f t="shared" si="36"/>
        <v>2.9</v>
      </c>
      <c r="D257" s="3" t="s">
        <v>964</v>
      </c>
      <c r="E257" s="3" t="s">
        <v>2940</v>
      </c>
      <c r="F257" s="3" t="s">
        <v>2826</v>
      </c>
      <c r="H257" s="3" t="str">
        <f t="shared" si="37"/>
        <v xml:space="preserve"> CA</v>
      </c>
      <c r="I257" s="3" t="str">
        <f t="shared" si="38"/>
        <v xml:space="preserve"> CA</v>
      </c>
      <c r="J257" s="3" t="s">
        <v>964</v>
      </c>
      <c r="K257" s="3" t="s">
        <v>2940</v>
      </c>
      <c r="L257" s="3" t="s">
        <v>2826</v>
      </c>
      <c r="M257" s="3" t="str">
        <f t="shared" si="39"/>
        <v xml:space="preserve"> CA</v>
      </c>
      <c r="N257" s="3">
        <v>2009</v>
      </c>
      <c r="O257" s="3">
        <f t="shared" si="40"/>
        <v>2009</v>
      </c>
      <c r="P257" s="3">
        <f t="shared" si="41"/>
        <v>11</v>
      </c>
      <c r="Q257" s="4">
        <v>-1</v>
      </c>
      <c r="R257" s="4" t="str">
        <f t="shared" si="42"/>
        <v>Not Available</v>
      </c>
      <c r="S257" s="3" t="s">
        <v>46</v>
      </c>
      <c r="T257" s="3" t="str">
        <f t="shared" si="43"/>
        <v>1001 to 5000 employees</v>
      </c>
      <c r="U257" s="3" t="s">
        <v>21</v>
      </c>
      <c r="V257" s="3" t="str">
        <f t="shared" si="44"/>
        <v>Company - Private</v>
      </c>
      <c r="W257" s="3" t="s">
        <v>155</v>
      </c>
      <c r="X257" s="3" t="str">
        <f t="shared" si="45"/>
        <v>Insurance Carriers</v>
      </c>
      <c r="Y257" s="3" t="s">
        <v>156</v>
      </c>
      <c r="Z257" s="3" t="str">
        <f t="shared" si="46"/>
        <v>Insurance</v>
      </c>
      <c r="AA257" s="3" t="s">
        <v>67</v>
      </c>
      <c r="AB257" s="3" t="str">
        <f t="shared" si="47"/>
        <v>$1 to $2 billion (USD)</v>
      </c>
    </row>
    <row r="258" spans="1:28" ht="64" x14ac:dyDescent="0.2">
      <c r="A258" s="3">
        <v>257</v>
      </c>
      <c r="B258" s="3">
        <v>2.9</v>
      </c>
      <c r="C258" s="3" t="str">
        <f t="shared" si="36"/>
        <v>2.9</v>
      </c>
      <c r="D258" s="3" t="s">
        <v>55</v>
      </c>
      <c r="E258" s="3" t="s">
        <v>2833</v>
      </c>
      <c r="F258" s="3" t="s">
        <v>2828</v>
      </c>
      <c r="H258" s="3" t="str">
        <f t="shared" si="37"/>
        <v xml:space="preserve"> NY</v>
      </c>
      <c r="I258" s="3" t="str">
        <f t="shared" si="38"/>
        <v xml:space="preserve"> NY</v>
      </c>
      <c r="J258" s="3" t="s">
        <v>55</v>
      </c>
      <c r="K258" s="3" t="s">
        <v>2833</v>
      </c>
      <c r="L258" s="3" t="s">
        <v>2828</v>
      </c>
      <c r="M258" s="3" t="str">
        <f t="shared" si="39"/>
        <v xml:space="preserve"> NY</v>
      </c>
      <c r="N258" s="3">
        <v>2002</v>
      </c>
      <c r="O258" s="3">
        <f t="shared" si="40"/>
        <v>2002</v>
      </c>
      <c r="P258" s="3">
        <f t="shared" si="41"/>
        <v>18</v>
      </c>
      <c r="Q258" s="4" t="s">
        <v>1110</v>
      </c>
      <c r="R258" s="4" t="str">
        <f t="shared" si="42"/>
        <v>Expedia Group, Orbitz Worldwide, Priceline.com</v>
      </c>
      <c r="S258" s="3" t="s">
        <v>46</v>
      </c>
      <c r="T258" s="3" t="str">
        <f t="shared" si="43"/>
        <v>1001 to 5000 employees</v>
      </c>
      <c r="U258" s="3" t="s">
        <v>21</v>
      </c>
      <c r="V258" s="3" t="str">
        <f t="shared" si="44"/>
        <v>Company - Private</v>
      </c>
      <c r="W258" s="3" t="s">
        <v>769</v>
      </c>
      <c r="X258" s="3" t="str">
        <f t="shared" si="45"/>
        <v>Travel Agencies</v>
      </c>
      <c r="Y258" s="3" t="s">
        <v>770</v>
      </c>
      <c r="Z258" s="3" t="str">
        <f t="shared" si="46"/>
        <v>Travel &amp; Tourism</v>
      </c>
      <c r="AA258" s="3" t="s">
        <v>34</v>
      </c>
      <c r="AB258" s="3" t="str">
        <f t="shared" si="47"/>
        <v>$2 to $5 billion (USD)</v>
      </c>
    </row>
    <row r="259" spans="1:28" ht="32" x14ac:dyDescent="0.2">
      <c r="A259" s="3">
        <v>258</v>
      </c>
      <c r="B259" s="3">
        <v>3.4</v>
      </c>
      <c r="C259" s="3" t="str">
        <f t="shared" ref="C259:C322" si="48">SUBSTITUTE(B259, -1, "NOT AVAILABLE")</f>
        <v>3.4</v>
      </c>
      <c r="D259" s="3" t="s">
        <v>1639</v>
      </c>
      <c r="E259" s="3" t="s">
        <v>2989</v>
      </c>
      <c r="F259" s="3" t="s">
        <v>2914</v>
      </c>
      <c r="H259" s="3" t="str">
        <f t="shared" ref="H259:H322" si="49">IF(F259="", "Not Available", F259)</f>
        <v xml:space="preserve"> NC</v>
      </c>
      <c r="I259" s="3" t="str">
        <f t="shared" ref="I259:I322" si="50">IF(H259="Los Angeles", "CA", H259)</f>
        <v xml:space="preserve"> NC</v>
      </c>
      <c r="J259" s="3" t="s">
        <v>1640</v>
      </c>
      <c r="K259" s="3" t="s">
        <v>3093</v>
      </c>
      <c r="L259" s="3" t="s">
        <v>2826</v>
      </c>
      <c r="M259" s="3" t="str">
        <f t="shared" ref="M259:M322" si="51">IF(L259="", "Not Available", L259)</f>
        <v xml:space="preserve"> CA</v>
      </c>
      <c r="N259" s="3">
        <v>1990</v>
      </c>
      <c r="O259" s="3">
        <f t="shared" ref="O259:O322" si="52">IF(N259=-1, "Not Available", N259)</f>
        <v>1990</v>
      </c>
      <c r="P259" s="3">
        <f t="shared" ref="P259:P322" si="53">IF(O259=N259, 2020-O259, O259)</f>
        <v>30</v>
      </c>
      <c r="Q259" s="4" t="s">
        <v>1641</v>
      </c>
      <c r="R259" s="4" t="str">
        <f t="shared" ref="R259:R322" si="54">IF(Q259=-1, "Not Available", Q259)</f>
        <v>Avaya, Five9, Salesforce</v>
      </c>
      <c r="S259" s="3" t="s">
        <v>30</v>
      </c>
      <c r="T259" s="3" t="str">
        <f t="shared" ref="T259:T322" si="55">IF(S259=-1,"Not Available",S259)</f>
        <v>10000+ employees</v>
      </c>
      <c r="U259" s="3" t="s">
        <v>47</v>
      </c>
      <c r="V259" s="3" t="str">
        <f t="shared" ref="V259:V322" si="56">IF(U259=-1,"Not Available", U259)</f>
        <v>Government</v>
      </c>
      <c r="W259" s="3" t="s">
        <v>543</v>
      </c>
      <c r="X259" s="3" t="str">
        <f t="shared" ref="X259:X322" si="57">IF(W259=-1,"Not Available",W259)</f>
        <v>Federal Agencies</v>
      </c>
      <c r="Y259" s="3" t="s">
        <v>47</v>
      </c>
      <c r="Z259" s="3" t="str">
        <f t="shared" ref="Z259:Z322" si="58">IF(Y259=-1,"Not Available",Y259)</f>
        <v>Government</v>
      </c>
      <c r="AA259" s="3" t="s">
        <v>58</v>
      </c>
      <c r="AB259" s="3" t="str">
        <f t="shared" ref="AB259:AB322" si="59">IF(AA259=-1,"Not Available",AA259)</f>
        <v>Unknown / Non-Applicable</v>
      </c>
    </row>
    <row r="260" spans="1:28" ht="80" x14ac:dyDescent="0.2">
      <c r="A260" s="3">
        <v>259</v>
      </c>
      <c r="B260" s="3">
        <v>-1</v>
      </c>
      <c r="C260" s="3" t="str">
        <f t="shared" si="48"/>
        <v>NOT AVAILABLE</v>
      </c>
      <c r="D260" s="3" t="s">
        <v>55</v>
      </c>
      <c r="E260" s="3" t="s">
        <v>2833</v>
      </c>
      <c r="F260" s="3" t="s">
        <v>2828</v>
      </c>
      <c r="H260" s="3" t="str">
        <f t="shared" si="49"/>
        <v xml:space="preserve"> NY</v>
      </c>
      <c r="I260" s="3" t="str">
        <f t="shared" si="50"/>
        <v xml:space="preserve"> NY</v>
      </c>
      <c r="J260" s="3" t="s">
        <v>55</v>
      </c>
      <c r="K260" s="3" t="s">
        <v>2833</v>
      </c>
      <c r="L260" s="3" t="s">
        <v>2828</v>
      </c>
      <c r="M260" s="3" t="str">
        <f t="shared" si="51"/>
        <v xml:space="preserve"> NY</v>
      </c>
      <c r="N260" s="3">
        <v>2010</v>
      </c>
      <c r="O260" s="3">
        <f t="shared" si="52"/>
        <v>2010</v>
      </c>
      <c r="P260" s="3">
        <f t="shared" si="53"/>
        <v>10</v>
      </c>
      <c r="Q260" s="4" t="s">
        <v>1644</v>
      </c>
      <c r="R260" s="4" t="str">
        <f t="shared" si="54"/>
        <v>YOOX NET-A-PORTER GROUP, Farfetch, MATCHESFASHION</v>
      </c>
      <c r="S260" s="3" t="s">
        <v>64</v>
      </c>
      <c r="T260" s="3" t="str">
        <f t="shared" si="55"/>
        <v>201 to 500 employees</v>
      </c>
      <c r="U260" s="3" t="s">
        <v>131</v>
      </c>
      <c r="V260" s="3" t="str">
        <f t="shared" si="56"/>
        <v>Subsidiary or Business Segment</v>
      </c>
      <c r="W260" s="3" t="s">
        <v>79</v>
      </c>
      <c r="X260" s="3" t="str">
        <f t="shared" si="57"/>
        <v>Consulting</v>
      </c>
      <c r="Y260" s="3" t="s">
        <v>40</v>
      </c>
      <c r="Z260" s="3" t="str">
        <f t="shared" si="58"/>
        <v>Business Services</v>
      </c>
      <c r="AA260" s="3" t="s">
        <v>58</v>
      </c>
      <c r="AB260" s="3" t="str">
        <f t="shared" si="59"/>
        <v>Unknown / Non-Applicable</v>
      </c>
    </row>
    <row r="261" spans="1:28" ht="48" x14ac:dyDescent="0.2">
      <c r="A261" s="3">
        <v>260</v>
      </c>
      <c r="B261" s="3">
        <v>2.6</v>
      </c>
      <c r="C261" s="3" t="str">
        <f t="shared" si="48"/>
        <v>2.6</v>
      </c>
      <c r="D261" s="3" t="s">
        <v>421</v>
      </c>
      <c r="E261" s="3" t="s">
        <v>2883</v>
      </c>
      <c r="F261" s="3" t="s">
        <v>2884</v>
      </c>
      <c r="H261" s="3" t="str">
        <f t="shared" si="49"/>
        <v xml:space="preserve"> IN</v>
      </c>
      <c r="I261" s="3" t="str">
        <f t="shared" si="50"/>
        <v xml:space="preserve"> IN</v>
      </c>
      <c r="J261" s="3" t="s">
        <v>328</v>
      </c>
      <c r="K261" s="3" t="s">
        <v>2869</v>
      </c>
      <c r="L261" s="3" t="s">
        <v>2864</v>
      </c>
      <c r="M261" s="3" t="str">
        <f t="shared" si="51"/>
        <v xml:space="preserve"> MA</v>
      </c>
      <c r="N261" s="3">
        <v>1912</v>
      </c>
      <c r="O261" s="3">
        <f t="shared" si="52"/>
        <v>1912</v>
      </c>
      <c r="P261" s="3">
        <f t="shared" si="53"/>
        <v>108</v>
      </c>
      <c r="Q261" s="4" t="s">
        <v>329</v>
      </c>
      <c r="R261" s="4" t="str">
        <f t="shared" si="54"/>
        <v>Travelers, Allstate, State Farm</v>
      </c>
      <c r="S261" s="3" t="s">
        <v>20</v>
      </c>
      <c r="T261" s="3" t="str">
        <f t="shared" si="55"/>
        <v>501 to 1000 employees</v>
      </c>
      <c r="U261" s="3" t="s">
        <v>21</v>
      </c>
      <c r="V261" s="3" t="str">
        <f t="shared" si="56"/>
        <v>Company - Private</v>
      </c>
      <c r="W261" s="3" t="s">
        <v>39</v>
      </c>
      <c r="X261" s="3" t="str">
        <f t="shared" si="57"/>
        <v>Security Services</v>
      </c>
      <c r="Y261" s="3" t="s">
        <v>40</v>
      </c>
      <c r="Z261" s="3" t="str">
        <f t="shared" si="58"/>
        <v>Business Services</v>
      </c>
      <c r="AA261" s="3" t="s">
        <v>41</v>
      </c>
      <c r="AB261" s="3" t="str">
        <f t="shared" si="59"/>
        <v>$100 to $500 million (USD)</v>
      </c>
    </row>
    <row r="262" spans="1:28" ht="16" x14ac:dyDescent="0.2">
      <c r="A262" s="3">
        <v>261</v>
      </c>
      <c r="B262" s="3">
        <v>4.8</v>
      </c>
      <c r="C262" s="3" t="str">
        <f t="shared" si="48"/>
        <v>4.8</v>
      </c>
      <c r="D262" s="3" t="s">
        <v>1652</v>
      </c>
      <c r="E262" s="3" t="s">
        <v>2990</v>
      </c>
      <c r="F262" s="3" t="s">
        <v>2826</v>
      </c>
      <c r="H262" s="3" t="str">
        <f t="shared" si="49"/>
        <v xml:space="preserve"> CA</v>
      </c>
      <c r="I262" s="3" t="str">
        <f t="shared" si="50"/>
        <v xml:space="preserve"> CA</v>
      </c>
      <c r="J262" s="3" t="s">
        <v>1653</v>
      </c>
      <c r="K262" s="3" t="s">
        <v>3094</v>
      </c>
      <c r="L262" s="3" t="s">
        <v>2826</v>
      </c>
      <c r="M262" s="3" t="str">
        <f t="shared" si="51"/>
        <v xml:space="preserve"> CA</v>
      </c>
      <c r="N262" s="3">
        <v>1972</v>
      </c>
      <c r="O262" s="3">
        <f t="shared" si="52"/>
        <v>1972</v>
      </c>
      <c r="P262" s="3">
        <f t="shared" si="53"/>
        <v>48</v>
      </c>
      <c r="Q262" s="4">
        <v>-1</v>
      </c>
      <c r="R262" s="4" t="str">
        <f t="shared" si="54"/>
        <v>Not Available</v>
      </c>
      <c r="S262" s="3" t="s">
        <v>46</v>
      </c>
      <c r="T262" s="3" t="str">
        <f t="shared" si="55"/>
        <v>1001 to 5000 employees</v>
      </c>
      <c r="U262" s="3" t="s">
        <v>65</v>
      </c>
      <c r="V262" s="3" t="str">
        <f t="shared" si="56"/>
        <v>Company - Public</v>
      </c>
      <c r="W262" s="3" t="s">
        <v>273</v>
      </c>
      <c r="X262" s="3" t="str">
        <f t="shared" si="57"/>
        <v>Consumer Products Manufacturing</v>
      </c>
      <c r="Y262" s="3" t="s">
        <v>185</v>
      </c>
      <c r="Z262" s="3" t="str">
        <f t="shared" si="58"/>
        <v>Manufacturing</v>
      </c>
      <c r="AA262" s="3" t="s">
        <v>34</v>
      </c>
      <c r="AB262" s="3" t="str">
        <f t="shared" si="59"/>
        <v>$2 to $5 billion (USD)</v>
      </c>
    </row>
    <row r="263" spans="1:28" ht="16" x14ac:dyDescent="0.2">
      <c r="A263" s="3">
        <v>262</v>
      </c>
      <c r="B263" s="3">
        <v>4.5999999999999996</v>
      </c>
      <c r="C263" s="3" t="str">
        <f t="shared" si="48"/>
        <v>4.6</v>
      </c>
      <c r="D263" s="3" t="s">
        <v>328</v>
      </c>
      <c r="E263" s="3" t="s">
        <v>2869</v>
      </c>
      <c r="F263" s="3" t="s">
        <v>2864</v>
      </c>
      <c r="H263" s="3" t="str">
        <f t="shared" si="49"/>
        <v xml:space="preserve"> MA</v>
      </c>
      <c r="I263" s="3" t="str">
        <f t="shared" si="50"/>
        <v xml:space="preserve"> MA</v>
      </c>
      <c r="J263" s="3" t="s">
        <v>1658</v>
      </c>
      <c r="K263" s="3" t="s">
        <v>3095</v>
      </c>
      <c r="L263" s="3" t="s">
        <v>3096</v>
      </c>
      <c r="M263" s="3" t="str">
        <f t="shared" si="51"/>
        <v xml:space="preserve"> Spain</v>
      </c>
      <c r="N263" s="3">
        <v>1856</v>
      </c>
      <c r="O263" s="3">
        <f t="shared" si="52"/>
        <v>1856</v>
      </c>
      <c r="P263" s="3">
        <f t="shared" si="53"/>
        <v>164</v>
      </c>
      <c r="Q263" s="4">
        <v>-1</v>
      </c>
      <c r="R263" s="4" t="str">
        <f t="shared" si="54"/>
        <v>Not Available</v>
      </c>
      <c r="S263" s="3" t="s">
        <v>46</v>
      </c>
      <c r="T263" s="3" t="str">
        <f t="shared" si="55"/>
        <v>1001 to 5000 employees</v>
      </c>
      <c r="U263" s="3" t="s">
        <v>21</v>
      </c>
      <c r="V263" s="3" t="str">
        <f t="shared" si="56"/>
        <v>Company - Private</v>
      </c>
      <c r="W263" s="3" t="s">
        <v>230</v>
      </c>
      <c r="X263" s="3" t="str">
        <f t="shared" si="57"/>
        <v>IT Services</v>
      </c>
      <c r="Y263" s="3" t="s">
        <v>91</v>
      </c>
      <c r="Z263" s="3" t="str">
        <f t="shared" si="58"/>
        <v>Information Technology</v>
      </c>
      <c r="AA263" s="3" t="s">
        <v>41</v>
      </c>
      <c r="AB263" s="3" t="str">
        <f t="shared" si="59"/>
        <v>$100 to $500 million (USD)</v>
      </c>
    </row>
    <row r="264" spans="1:28" ht="16" x14ac:dyDescent="0.2">
      <c r="A264" s="3">
        <v>263</v>
      </c>
      <c r="B264" s="3">
        <v>3.8</v>
      </c>
      <c r="C264" s="3" t="str">
        <f t="shared" si="48"/>
        <v>3.8</v>
      </c>
      <c r="D264" s="3" t="s">
        <v>282</v>
      </c>
      <c r="E264" s="3" t="s">
        <v>2991</v>
      </c>
      <c r="F264" s="3" t="s">
        <v>2944</v>
      </c>
      <c r="H264" s="3" t="str">
        <f t="shared" si="49"/>
        <v xml:space="preserve"> AZ</v>
      </c>
      <c r="I264" s="3" t="str">
        <f t="shared" si="50"/>
        <v xml:space="preserve"> AZ</v>
      </c>
      <c r="J264" s="3" t="s">
        <v>1663</v>
      </c>
      <c r="K264" s="3" t="s">
        <v>3026</v>
      </c>
      <c r="L264" s="3" t="s">
        <v>2844</v>
      </c>
      <c r="M264" s="3" t="str">
        <f t="shared" si="51"/>
        <v xml:space="preserve"> TN</v>
      </c>
      <c r="N264" s="3">
        <v>1981</v>
      </c>
      <c r="O264" s="3">
        <f t="shared" si="52"/>
        <v>1981</v>
      </c>
      <c r="P264" s="3">
        <f t="shared" si="53"/>
        <v>39</v>
      </c>
      <c r="Q264" s="4">
        <v>-1</v>
      </c>
      <c r="R264" s="4" t="str">
        <f t="shared" si="54"/>
        <v>Not Available</v>
      </c>
      <c r="S264" s="3" t="s">
        <v>56</v>
      </c>
      <c r="T264" s="3" t="str">
        <f t="shared" si="55"/>
        <v>51 to 200 employees</v>
      </c>
      <c r="U264" s="3" t="s">
        <v>21</v>
      </c>
      <c r="V264" s="3" t="str">
        <f t="shared" si="56"/>
        <v>Company - Private</v>
      </c>
      <c r="W264" s="3" t="s">
        <v>90</v>
      </c>
      <c r="X264" s="3" t="str">
        <f t="shared" si="57"/>
        <v>Internet</v>
      </c>
      <c r="Y264" s="3" t="s">
        <v>91</v>
      </c>
      <c r="Z264" s="3" t="str">
        <f t="shared" si="58"/>
        <v>Information Technology</v>
      </c>
      <c r="AA264" s="3" t="s">
        <v>58</v>
      </c>
      <c r="AB264" s="3" t="str">
        <f t="shared" si="59"/>
        <v>Unknown / Non-Applicable</v>
      </c>
    </row>
    <row r="265" spans="1:28" ht="16" x14ac:dyDescent="0.2">
      <c r="A265" s="3">
        <v>264</v>
      </c>
      <c r="B265" s="3">
        <v>5</v>
      </c>
      <c r="C265" s="3" t="str">
        <f t="shared" si="48"/>
        <v>5</v>
      </c>
      <c r="D265" s="3" t="s">
        <v>102</v>
      </c>
      <c r="E265" s="3" t="s">
        <v>2873</v>
      </c>
      <c r="F265" s="3" t="s">
        <v>2853</v>
      </c>
      <c r="H265" s="3" t="str">
        <f t="shared" si="49"/>
        <v xml:space="preserve"> VA</v>
      </c>
      <c r="I265" s="3" t="str">
        <f t="shared" si="50"/>
        <v xml:space="preserve"> VA</v>
      </c>
      <c r="J265" s="3" t="s">
        <v>287</v>
      </c>
      <c r="K265" s="3" t="s">
        <v>2910</v>
      </c>
      <c r="L265" s="3" t="s">
        <v>2911</v>
      </c>
      <c r="M265" s="3" t="str">
        <f t="shared" si="51"/>
        <v xml:space="preserve"> DC</v>
      </c>
      <c r="N265" s="3">
        <v>2004</v>
      </c>
      <c r="O265" s="3">
        <f t="shared" si="52"/>
        <v>2004</v>
      </c>
      <c r="P265" s="3">
        <f t="shared" si="53"/>
        <v>16</v>
      </c>
      <c r="Q265" s="4">
        <v>-1</v>
      </c>
      <c r="R265" s="4" t="str">
        <f t="shared" si="54"/>
        <v>Not Available</v>
      </c>
      <c r="S265" s="3" t="s">
        <v>56</v>
      </c>
      <c r="T265" s="3" t="str">
        <f t="shared" si="55"/>
        <v>51 to 200 employees</v>
      </c>
      <c r="U265" s="3" t="s">
        <v>21</v>
      </c>
      <c r="V265" s="3" t="str">
        <f t="shared" si="56"/>
        <v>Company - Private</v>
      </c>
      <c r="W265" s="3" t="s">
        <v>57</v>
      </c>
      <c r="X265" s="3" t="str">
        <f t="shared" si="57"/>
        <v>Advertising &amp; Marketing</v>
      </c>
      <c r="Y265" s="3" t="s">
        <v>40</v>
      </c>
      <c r="Z265" s="3" t="str">
        <f t="shared" si="58"/>
        <v>Business Services</v>
      </c>
      <c r="AA265" s="3" t="s">
        <v>179</v>
      </c>
      <c r="AB265" s="3" t="str">
        <f t="shared" si="59"/>
        <v>$10 to $25 million (USD)</v>
      </c>
    </row>
    <row r="266" spans="1:28" ht="16" x14ac:dyDescent="0.2">
      <c r="A266" s="3">
        <v>265</v>
      </c>
      <c r="B266" s="3">
        <v>4.3</v>
      </c>
      <c r="C266" s="3" t="str">
        <f t="shared" si="48"/>
        <v>4.3</v>
      </c>
      <c r="D266" s="3" t="s">
        <v>1670</v>
      </c>
      <c r="E266" s="3" t="s">
        <v>2992</v>
      </c>
      <c r="F266" s="3" t="s">
        <v>2859</v>
      </c>
      <c r="H266" s="3" t="str">
        <f t="shared" si="49"/>
        <v xml:space="preserve"> FL</v>
      </c>
      <c r="I266" s="3" t="str">
        <f t="shared" si="50"/>
        <v xml:space="preserve"> FL</v>
      </c>
      <c r="J266" s="3" t="s">
        <v>1670</v>
      </c>
      <c r="K266" s="3" t="s">
        <v>2992</v>
      </c>
      <c r="L266" s="3" t="s">
        <v>2859</v>
      </c>
      <c r="M266" s="3" t="str">
        <f t="shared" si="51"/>
        <v xml:space="preserve"> FL</v>
      </c>
      <c r="N266" s="3">
        <v>2012</v>
      </c>
      <c r="O266" s="3">
        <f t="shared" si="52"/>
        <v>2012</v>
      </c>
      <c r="P266" s="3">
        <f t="shared" si="53"/>
        <v>8</v>
      </c>
      <c r="Q266" s="4">
        <v>-1</v>
      </c>
      <c r="R266" s="4" t="str">
        <f t="shared" si="54"/>
        <v>Not Available</v>
      </c>
      <c r="S266" s="3" t="s">
        <v>46</v>
      </c>
      <c r="T266" s="3" t="str">
        <f t="shared" si="55"/>
        <v>1001 to 5000 employees</v>
      </c>
      <c r="U266" s="3" t="s">
        <v>65</v>
      </c>
      <c r="V266" s="3" t="str">
        <f t="shared" si="56"/>
        <v>Company - Public</v>
      </c>
      <c r="W266" s="3" t="s">
        <v>1053</v>
      </c>
      <c r="X266" s="3" t="str">
        <f t="shared" si="57"/>
        <v>Video Games</v>
      </c>
      <c r="Y266" s="3" t="s">
        <v>133</v>
      </c>
      <c r="Z266" s="3" t="str">
        <f t="shared" si="58"/>
        <v>Media</v>
      </c>
      <c r="AA266" s="3" t="s">
        <v>113</v>
      </c>
      <c r="AB266" s="3" t="str">
        <f t="shared" si="59"/>
        <v>$10+ billion (USD)</v>
      </c>
    </row>
    <row r="267" spans="1:28" ht="16" x14ac:dyDescent="0.2">
      <c r="A267" s="3">
        <v>266</v>
      </c>
      <c r="B267" s="3">
        <v>3.6</v>
      </c>
      <c r="C267" s="3" t="str">
        <f t="shared" si="48"/>
        <v>3.6</v>
      </c>
      <c r="D267" s="3" t="s">
        <v>170</v>
      </c>
      <c r="E267" s="3" t="s">
        <v>2851</v>
      </c>
      <c r="F267" s="3" t="s">
        <v>2837</v>
      </c>
      <c r="H267" s="3" t="str">
        <f t="shared" si="49"/>
        <v xml:space="preserve"> IL</v>
      </c>
      <c r="I267" s="3" t="str">
        <f t="shared" si="50"/>
        <v xml:space="preserve"> IL</v>
      </c>
      <c r="J267" s="3" t="s">
        <v>1674</v>
      </c>
      <c r="K267" s="3" t="s">
        <v>3097</v>
      </c>
      <c r="L267" s="3" t="s">
        <v>2859</v>
      </c>
      <c r="M267" s="3" t="str">
        <f t="shared" si="51"/>
        <v xml:space="preserve"> FL</v>
      </c>
      <c r="N267" s="3">
        <v>1995</v>
      </c>
      <c r="O267" s="3">
        <f t="shared" si="52"/>
        <v>1995</v>
      </c>
      <c r="P267" s="3">
        <f t="shared" si="53"/>
        <v>25</v>
      </c>
      <c r="Q267" s="4">
        <v>-1</v>
      </c>
      <c r="R267" s="4" t="str">
        <f t="shared" si="54"/>
        <v>Not Available</v>
      </c>
      <c r="S267" s="3" t="s">
        <v>104</v>
      </c>
      <c r="T267" s="3" t="str">
        <f t="shared" si="55"/>
        <v>5001 to 10000 employees</v>
      </c>
      <c r="U267" s="3" t="s">
        <v>154</v>
      </c>
      <c r="V267" s="3" t="str">
        <f t="shared" si="56"/>
        <v>Nonprofit Organization</v>
      </c>
      <c r="W267" s="3" t="s">
        <v>543</v>
      </c>
      <c r="X267" s="3" t="str">
        <f t="shared" si="57"/>
        <v>Federal Agencies</v>
      </c>
      <c r="Y267" s="3" t="s">
        <v>47</v>
      </c>
      <c r="Z267" s="3" t="str">
        <f t="shared" si="58"/>
        <v>Government</v>
      </c>
      <c r="AA267" s="3" t="s">
        <v>67</v>
      </c>
      <c r="AB267" s="3" t="str">
        <f t="shared" si="59"/>
        <v>$1 to $2 billion (USD)</v>
      </c>
    </row>
    <row r="268" spans="1:28" ht="16" x14ac:dyDescent="0.2">
      <c r="A268" s="3">
        <v>267</v>
      </c>
      <c r="B268" s="3">
        <v>4.2</v>
      </c>
      <c r="C268" s="3" t="str">
        <f t="shared" si="48"/>
        <v>4.2</v>
      </c>
      <c r="D268" s="3" t="s">
        <v>1679</v>
      </c>
      <c r="E268" s="3" t="s">
        <v>2880</v>
      </c>
      <c r="F268" s="3" t="s">
        <v>2905</v>
      </c>
      <c r="H268" s="3" t="str">
        <f t="shared" si="49"/>
        <v xml:space="preserve"> MO</v>
      </c>
      <c r="I268" s="3" t="str">
        <f t="shared" si="50"/>
        <v xml:space="preserve"> MO</v>
      </c>
      <c r="J268" s="3" t="s">
        <v>1679</v>
      </c>
      <c r="K268" s="3" t="s">
        <v>2880</v>
      </c>
      <c r="L268" s="3" t="s">
        <v>2905</v>
      </c>
      <c r="M268" s="3" t="str">
        <f t="shared" si="51"/>
        <v xml:space="preserve"> MO</v>
      </c>
      <c r="N268" s="3">
        <v>2002</v>
      </c>
      <c r="O268" s="3">
        <f t="shared" si="52"/>
        <v>2002</v>
      </c>
      <c r="P268" s="3">
        <f t="shared" si="53"/>
        <v>18</v>
      </c>
      <c r="Q268" s="4">
        <v>-1</v>
      </c>
      <c r="R268" s="4" t="str">
        <f t="shared" si="54"/>
        <v>Not Available</v>
      </c>
      <c r="S268" s="3" t="s">
        <v>46</v>
      </c>
      <c r="T268" s="3" t="str">
        <f t="shared" si="55"/>
        <v>1001 to 5000 employees</v>
      </c>
      <c r="U268" s="3" t="s">
        <v>21</v>
      </c>
      <c r="V268" s="3" t="str">
        <f t="shared" si="56"/>
        <v>Company - Private</v>
      </c>
      <c r="W268" s="3" t="s">
        <v>1137</v>
      </c>
      <c r="X268" s="3" t="str">
        <f t="shared" si="57"/>
        <v>Trucking</v>
      </c>
      <c r="Y268" s="3" t="s">
        <v>173</v>
      </c>
      <c r="Z268" s="3" t="str">
        <f t="shared" si="58"/>
        <v>Transportation &amp; Logistics</v>
      </c>
      <c r="AA268" s="3" t="s">
        <v>58</v>
      </c>
      <c r="AB268" s="3" t="str">
        <f t="shared" si="59"/>
        <v>Unknown / Non-Applicable</v>
      </c>
    </row>
    <row r="269" spans="1:28" ht="16" x14ac:dyDescent="0.2">
      <c r="A269" s="3">
        <v>268</v>
      </c>
      <c r="B269" s="3">
        <v>4.8</v>
      </c>
      <c r="C269" s="3" t="str">
        <f t="shared" si="48"/>
        <v>4.8</v>
      </c>
      <c r="D269" s="3" t="s">
        <v>953</v>
      </c>
      <c r="E269" s="3" t="s">
        <v>2900</v>
      </c>
      <c r="F269" s="3" t="s">
        <v>2831</v>
      </c>
      <c r="H269" s="3" t="str">
        <f t="shared" si="49"/>
        <v xml:space="preserve"> TX</v>
      </c>
      <c r="I269" s="3" t="str">
        <f t="shared" si="50"/>
        <v xml:space="preserve"> TX</v>
      </c>
      <c r="J269" s="3" t="s">
        <v>953</v>
      </c>
      <c r="K269" s="3" t="s">
        <v>2900</v>
      </c>
      <c r="L269" s="3" t="s">
        <v>2831</v>
      </c>
      <c r="M269" s="3" t="str">
        <f t="shared" si="51"/>
        <v xml:space="preserve"> TX</v>
      </c>
      <c r="N269" s="3">
        <v>2010</v>
      </c>
      <c r="O269" s="3">
        <f t="shared" si="52"/>
        <v>2010</v>
      </c>
      <c r="P269" s="3">
        <f t="shared" si="53"/>
        <v>10</v>
      </c>
      <c r="Q269" s="4">
        <v>-1</v>
      </c>
      <c r="R269" s="4" t="str">
        <f t="shared" si="54"/>
        <v>Not Available</v>
      </c>
      <c r="S269" s="3" t="s">
        <v>104</v>
      </c>
      <c r="T269" s="3" t="str">
        <f t="shared" si="55"/>
        <v>5001 to 10000 employees</v>
      </c>
      <c r="U269" s="3" t="s">
        <v>21</v>
      </c>
      <c r="V269" s="3" t="str">
        <f t="shared" si="56"/>
        <v>Company - Private</v>
      </c>
      <c r="W269" s="3" t="s">
        <v>155</v>
      </c>
      <c r="X269" s="3" t="str">
        <f t="shared" si="57"/>
        <v>Insurance Carriers</v>
      </c>
      <c r="Y269" s="3" t="s">
        <v>156</v>
      </c>
      <c r="Z269" s="3" t="str">
        <f t="shared" si="58"/>
        <v>Insurance</v>
      </c>
      <c r="AA269" s="3" t="s">
        <v>113</v>
      </c>
      <c r="AB269" s="3" t="str">
        <f t="shared" si="59"/>
        <v>$10+ billion (USD)</v>
      </c>
    </row>
    <row r="270" spans="1:28" ht="64" x14ac:dyDescent="0.2">
      <c r="A270" s="3">
        <v>269</v>
      </c>
      <c r="B270" s="3">
        <v>4</v>
      </c>
      <c r="C270" s="3" t="str">
        <f t="shared" si="48"/>
        <v>4</v>
      </c>
      <c r="D270" s="3" t="s">
        <v>328</v>
      </c>
      <c r="E270" s="3" t="s">
        <v>2869</v>
      </c>
      <c r="F270" s="3" t="s">
        <v>2864</v>
      </c>
      <c r="H270" s="3" t="str">
        <f t="shared" si="49"/>
        <v xml:space="preserve"> MA</v>
      </c>
      <c r="I270" s="3" t="str">
        <f t="shared" si="50"/>
        <v xml:space="preserve"> MA</v>
      </c>
      <c r="J270" s="3" t="s">
        <v>319</v>
      </c>
      <c r="K270" s="3" t="s">
        <v>3090</v>
      </c>
      <c r="L270" s="3" t="s">
        <v>3089</v>
      </c>
      <c r="M270" s="3" t="str">
        <f t="shared" si="51"/>
        <v xml:space="preserve"> United Kingdom</v>
      </c>
      <c r="N270" s="3">
        <v>1943</v>
      </c>
      <c r="O270" s="3">
        <f t="shared" si="52"/>
        <v>1943</v>
      </c>
      <c r="P270" s="3">
        <f t="shared" si="53"/>
        <v>77</v>
      </c>
      <c r="Q270" s="4" t="s">
        <v>750</v>
      </c>
      <c r="R270" s="4" t="str">
        <f t="shared" si="54"/>
        <v>McKinsey &amp; Company, Accenture, Deloitte</v>
      </c>
      <c r="S270" s="3" t="s">
        <v>30</v>
      </c>
      <c r="T270" s="3" t="str">
        <f t="shared" si="55"/>
        <v>10000+ employees</v>
      </c>
      <c r="U270" s="3" t="s">
        <v>131</v>
      </c>
      <c r="V270" s="3" t="str">
        <f t="shared" si="56"/>
        <v>Subsidiary or Business Segment</v>
      </c>
      <c r="W270" s="3" t="s">
        <v>124</v>
      </c>
      <c r="X270" s="3" t="str">
        <f t="shared" si="57"/>
        <v>Biotech &amp; Pharmaceuticals</v>
      </c>
      <c r="Y270" s="3" t="s">
        <v>124</v>
      </c>
      <c r="Z270" s="3" t="str">
        <f t="shared" si="58"/>
        <v>Biotech &amp; Pharmaceuticals</v>
      </c>
      <c r="AA270" s="3" t="s">
        <v>113</v>
      </c>
      <c r="AB270" s="3" t="str">
        <f t="shared" si="59"/>
        <v>$10+ billion (USD)</v>
      </c>
    </row>
    <row r="271" spans="1:28" ht="16" x14ac:dyDescent="0.2">
      <c r="A271" s="3">
        <v>270</v>
      </c>
      <c r="B271" s="3">
        <v>3.8</v>
      </c>
      <c r="C271" s="3" t="str">
        <f t="shared" si="48"/>
        <v>3.8</v>
      </c>
      <c r="D271" s="3" t="s">
        <v>122</v>
      </c>
      <c r="E271" s="3" t="s">
        <v>2863</v>
      </c>
      <c r="F271" s="3" t="s">
        <v>2864</v>
      </c>
      <c r="H271" s="3" t="str">
        <f t="shared" si="49"/>
        <v xml:space="preserve"> MA</v>
      </c>
      <c r="I271" s="3" t="str">
        <f t="shared" si="50"/>
        <v xml:space="preserve"> MA</v>
      </c>
      <c r="J271" s="3" t="s">
        <v>122</v>
      </c>
      <c r="K271" s="3" t="s">
        <v>2863</v>
      </c>
      <c r="L271" s="3" t="s">
        <v>2864</v>
      </c>
      <c r="M271" s="3" t="str">
        <f t="shared" si="51"/>
        <v xml:space="preserve"> MA</v>
      </c>
      <c r="N271" s="3">
        <v>2008</v>
      </c>
      <c r="O271" s="3">
        <f t="shared" si="52"/>
        <v>2008</v>
      </c>
      <c r="P271" s="3">
        <f t="shared" si="53"/>
        <v>12</v>
      </c>
      <c r="Q271" s="4">
        <v>-1</v>
      </c>
      <c r="R271" s="4" t="str">
        <f t="shared" si="54"/>
        <v>Not Available</v>
      </c>
      <c r="S271" s="3" t="s">
        <v>104</v>
      </c>
      <c r="T271" s="3" t="str">
        <f t="shared" si="55"/>
        <v>5001 to 10000 employees</v>
      </c>
      <c r="U271" s="3" t="s">
        <v>65</v>
      </c>
      <c r="V271" s="3" t="str">
        <f t="shared" si="56"/>
        <v>Company - Public</v>
      </c>
      <c r="W271" s="3" t="s">
        <v>219</v>
      </c>
      <c r="X271" s="3" t="str">
        <f t="shared" si="57"/>
        <v>Telecommunications Services</v>
      </c>
      <c r="Y271" s="3" t="s">
        <v>220</v>
      </c>
      <c r="Z271" s="3" t="str">
        <f t="shared" si="58"/>
        <v>Telecommunications</v>
      </c>
      <c r="AA271" s="3" t="s">
        <v>34</v>
      </c>
      <c r="AB271" s="3" t="str">
        <f t="shared" si="59"/>
        <v>$2 to $5 billion (USD)</v>
      </c>
    </row>
    <row r="272" spans="1:28" ht="16" x14ac:dyDescent="0.2">
      <c r="A272" s="3">
        <v>271</v>
      </c>
      <c r="B272" s="3">
        <v>3.6</v>
      </c>
      <c r="C272" s="3" t="str">
        <f t="shared" si="48"/>
        <v>3.6</v>
      </c>
      <c r="D272" s="3" t="s">
        <v>643</v>
      </c>
      <c r="E272" s="3" t="s">
        <v>2849</v>
      </c>
      <c r="F272" s="3" t="s">
        <v>2850</v>
      </c>
      <c r="H272" s="3" t="str">
        <f t="shared" si="49"/>
        <v xml:space="preserve"> MD</v>
      </c>
      <c r="I272" s="3" t="str">
        <f t="shared" si="50"/>
        <v xml:space="preserve"> MD</v>
      </c>
      <c r="J272" s="3" t="s">
        <v>643</v>
      </c>
      <c r="K272" s="3" t="s">
        <v>2849</v>
      </c>
      <c r="L272" s="3" t="s">
        <v>2850</v>
      </c>
      <c r="M272" s="3" t="str">
        <f t="shared" si="51"/>
        <v xml:space="preserve"> MD</v>
      </c>
      <c r="N272" s="3">
        <v>1961</v>
      </c>
      <c r="O272" s="3">
        <f t="shared" si="52"/>
        <v>1961</v>
      </c>
      <c r="P272" s="3">
        <f t="shared" si="53"/>
        <v>59</v>
      </c>
      <c r="Q272" s="4">
        <v>-1</v>
      </c>
      <c r="R272" s="4" t="str">
        <f t="shared" si="54"/>
        <v>Not Available</v>
      </c>
      <c r="S272" s="3" t="s">
        <v>20</v>
      </c>
      <c r="T272" s="3" t="str">
        <f t="shared" si="55"/>
        <v>501 to 1000 employees</v>
      </c>
      <c r="U272" s="3" t="s">
        <v>154</v>
      </c>
      <c r="V272" s="3" t="str">
        <f t="shared" si="56"/>
        <v>Nonprofit Organization</v>
      </c>
      <c r="W272" s="3" t="s">
        <v>1144</v>
      </c>
      <c r="X272" s="3" t="str">
        <f t="shared" si="57"/>
        <v>Social Assistance</v>
      </c>
      <c r="Y272" s="3" t="s">
        <v>780</v>
      </c>
      <c r="Z272" s="3" t="str">
        <f t="shared" si="58"/>
        <v>Non-Profit</v>
      </c>
      <c r="AA272" s="3" t="s">
        <v>23</v>
      </c>
      <c r="AB272" s="3" t="str">
        <f t="shared" si="59"/>
        <v>$50 to $100 million (USD)</v>
      </c>
    </row>
    <row r="273" spans="1:28" ht="16" x14ac:dyDescent="0.2">
      <c r="A273" s="3">
        <v>272</v>
      </c>
      <c r="B273" s="3">
        <v>3.9</v>
      </c>
      <c r="C273" s="3" t="str">
        <f t="shared" si="48"/>
        <v>3.9</v>
      </c>
      <c r="D273" s="3" t="s">
        <v>1463</v>
      </c>
      <c r="E273" s="3" t="s">
        <v>2969</v>
      </c>
      <c r="F273" s="3" t="s">
        <v>2888</v>
      </c>
      <c r="H273" s="3" t="str">
        <f t="shared" si="49"/>
        <v xml:space="preserve"> KY</v>
      </c>
      <c r="I273" s="3" t="str">
        <f t="shared" si="50"/>
        <v xml:space="preserve"> KY</v>
      </c>
      <c r="J273" s="3" t="s">
        <v>1464</v>
      </c>
      <c r="K273" s="3" t="s">
        <v>2979</v>
      </c>
      <c r="L273" s="3" t="s">
        <v>2914</v>
      </c>
      <c r="M273" s="3" t="str">
        <f t="shared" si="51"/>
        <v xml:space="preserve"> NC</v>
      </c>
      <c r="N273" s="3">
        <v>1875</v>
      </c>
      <c r="O273" s="3">
        <f t="shared" si="52"/>
        <v>1875</v>
      </c>
      <c r="P273" s="3">
        <f t="shared" si="53"/>
        <v>145</v>
      </c>
      <c r="Q273" s="4">
        <v>-1</v>
      </c>
      <c r="R273" s="4" t="str">
        <f t="shared" si="54"/>
        <v>Not Available</v>
      </c>
      <c r="S273" s="3" t="s">
        <v>56</v>
      </c>
      <c r="T273" s="3" t="str">
        <f t="shared" si="55"/>
        <v>51 to 200 employees</v>
      </c>
      <c r="U273" s="3" t="s">
        <v>21</v>
      </c>
      <c r="V273" s="3" t="str">
        <f t="shared" si="56"/>
        <v>Company - Private</v>
      </c>
      <c r="W273" s="3" t="s">
        <v>22</v>
      </c>
      <c r="X273" s="3" t="str">
        <f t="shared" si="57"/>
        <v>Aerospace &amp; Defense</v>
      </c>
      <c r="Y273" s="3" t="s">
        <v>22</v>
      </c>
      <c r="Z273" s="3" t="str">
        <f t="shared" si="58"/>
        <v>Aerospace &amp; Defense</v>
      </c>
      <c r="AA273" s="3" t="s">
        <v>179</v>
      </c>
      <c r="AB273" s="3" t="str">
        <f t="shared" si="59"/>
        <v>$10 to $25 million (USD)</v>
      </c>
    </row>
    <row r="274" spans="1:28" ht="64" x14ac:dyDescent="0.2">
      <c r="A274" s="3">
        <v>273</v>
      </c>
      <c r="B274" s="3">
        <v>3.8</v>
      </c>
      <c r="C274" s="3" t="str">
        <f t="shared" si="48"/>
        <v>3.8</v>
      </c>
      <c r="D274" s="3" t="s">
        <v>170</v>
      </c>
      <c r="E274" s="3" t="s">
        <v>2851</v>
      </c>
      <c r="F274" s="3" t="s">
        <v>2837</v>
      </c>
      <c r="H274" s="3" t="str">
        <f t="shared" si="49"/>
        <v xml:space="preserve"> IL</v>
      </c>
      <c r="I274" s="3" t="str">
        <f t="shared" si="50"/>
        <v xml:space="preserve"> IL</v>
      </c>
      <c r="J274" s="3" t="s">
        <v>170</v>
      </c>
      <c r="K274" s="3" t="s">
        <v>2851</v>
      </c>
      <c r="L274" s="3" t="s">
        <v>2837</v>
      </c>
      <c r="M274" s="3" t="str">
        <f t="shared" si="51"/>
        <v xml:space="preserve"> IL</v>
      </c>
      <c r="N274" s="3">
        <v>2005</v>
      </c>
      <c r="O274" s="3">
        <f t="shared" si="52"/>
        <v>2005</v>
      </c>
      <c r="P274" s="3">
        <f t="shared" si="53"/>
        <v>15</v>
      </c>
      <c r="Q274" s="4" t="s">
        <v>1096</v>
      </c>
      <c r="R274" s="4" t="str">
        <f t="shared" si="54"/>
        <v>C.H. Robinson, Total Quality Logistics, Coyote Logistics</v>
      </c>
      <c r="S274" s="3" t="s">
        <v>104</v>
      </c>
      <c r="T274" s="3" t="str">
        <f t="shared" si="55"/>
        <v>5001 to 10000 employees</v>
      </c>
      <c r="U274" s="3" t="s">
        <v>65</v>
      </c>
      <c r="V274" s="3" t="str">
        <f t="shared" si="56"/>
        <v>Company - Public</v>
      </c>
      <c r="W274" s="3" t="s">
        <v>105</v>
      </c>
      <c r="X274" s="3" t="str">
        <f t="shared" si="57"/>
        <v>Research &amp; Development</v>
      </c>
      <c r="Y274" s="3" t="s">
        <v>40</v>
      </c>
      <c r="Z274" s="3" t="str">
        <f t="shared" si="58"/>
        <v>Business Services</v>
      </c>
      <c r="AA274" s="3" t="s">
        <v>67</v>
      </c>
      <c r="AB274" s="3" t="str">
        <f t="shared" si="59"/>
        <v>$1 to $2 billion (USD)</v>
      </c>
    </row>
    <row r="275" spans="1:28" ht="16" x14ac:dyDescent="0.2">
      <c r="A275" s="3">
        <v>274</v>
      </c>
      <c r="B275" s="3">
        <v>4.3</v>
      </c>
      <c r="C275" s="3" t="str">
        <f t="shared" si="48"/>
        <v>4.3</v>
      </c>
      <c r="D275" s="3" t="s">
        <v>78</v>
      </c>
      <c r="E275" s="3" t="s">
        <v>2993</v>
      </c>
      <c r="F275" s="3" t="s">
        <v>2934</v>
      </c>
      <c r="H275" s="3" t="str">
        <f t="shared" si="49"/>
        <v xml:space="preserve"> WA</v>
      </c>
      <c r="I275" s="3" t="str">
        <f t="shared" si="50"/>
        <v xml:space="preserve"> WA</v>
      </c>
      <c r="J275" s="3" t="s">
        <v>1696</v>
      </c>
      <c r="K275" s="3" t="s">
        <v>3098</v>
      </c>
      <c r="L275" s="3" t="s">
        <v>2903</v>
      </c>
      <c r="M275" s="3" t="str">
        <f t="shared" si="51"/>
        <v xml:space="preserve"> MI</v>
      </c>
      <c r="N275" s="3">
        <v>-1</v>
      </c>
      <c r="O275" s="3" t="str">
        <f t="shared" si="52"/>
        <v>Not Available</v>
      </c>
      <c r="P275" s="3" t="str">
        <f t="shared" si="53"/>
        <v>Not Available</v>
      </c>
      <c r="Q275" s="4">
        <v>-1</v>
      </c>
      <c r="R275" s="4" t="str">
        <f t="shared" si="54"/>
        <v>Not Available</v>
      </c>
      <c r="S275" s="3" t="s">
        <v>30</v>
      </c>
      <c r="T275" s="3" t="str">
        <f t="shared" si="55"/>
        <v>10000+ employees</v>
      </c>
      <c r="U275" s="3" t="s">
        <v>65</v>
      </c>
      <c r="V275" s="3" t="str">
        <f t="shared" si="56"/>
        <v>Company - Public</v>
      </c>
      <c r="W275" s="3" t="s">
        <v>124</v>
      </c>
      <c r="X275" s="3" t="str">
        <f t="shared" si="57"/>
        <v>Biotech &amp; Pharmaceuticals</v>
      </c>
      <c r="Y275" s="3" t="s">
        <v>124</v>
      </c>
      <c r="Z275" s="3" t="str">
        <f t="shared" si="58"/>
        <v>Biotech &amp; Pharmaceuticals</v>
      </c>
      <c r="AA275" s="3" t="s">
        <v>113</v>
      </c>
      <c r="AB275" s="3" t="str">
        <f t="shared" si="59"/>
        <v>$10+ billion (USD)</v>
      </c>
    </row>
    <row r="276" spans="1:28" ht="112" x14ac:dyDescent="0.2">
      <c r="A276" s="3">
        <v>275</v>
      </c>
      <c r="B276" s="3">
        <v>1.9</v>
      </c>
      <c r="C276" s="3" t="str">
        <f t="shared" si="48"/>
        <v>1.9</v>
      </c>
      <c r="D276" s="3" t="s">
        <v>1700</v>
      </c>
      <c r="E276" s="3" t="s">
        <v>2994</v>
      </c>
      <c r="F276" s="3" t="s">
        <v>2826</v>
      </c>
      <c r="H276" s="3" t="str">
        <f t="shared" si="49"/>
        <v xml:space="preserve"> CA</v>
      </c>
      <c r="I276" s="3" t="str">
        <f t="shared" si="50"/>
        <v xml:space="preserve"> CA</v>
      </c>
      <c r="J276" s="3" t="s">
        <v>1700</v>
      </c>
      <c r="K276" s="3" t="s">
        <v>2994</v>
      </c>
      <c r="L276" s="3" t="s">
        <v>2826</v>
      </c>
      <c r="M276" s="3" t="str">
        <f t="shared" si="51"/>
        <v xml:space="preserve"> CA</v>
      </c>
      <c r="N276" s="3">
        <v>2005</v>
      </c>
      <c r="O276" s="3">
        <f t="shared" si="52"/>
        <v>2005</v>
      </c>
      <c r="P276" s="3">
        <f t="shared" si="53"/>
        <v>15</v>
      </c>
      <c r="Q276" s="4" t="s">
        <v>1701</v>
      </c>
      <c r="R276" s="4" t="str">
        <f t="shared" si="54"/>
        <v>St. Joseph Health System, Cedars-Sinai Medical Center, Children's Hospital Los Angeles</v>
      </c>
      <c r="S276" s="3" t="s">
        <v>56</v>
      </c>
      <c r="T276" s="3" t="str">
        <f t="shared" si="55"/>
        <v>51 to 200 employees</v>
      </c>
      <c r="U276" s="3" t="s">
        <v>21</v>
      </c>
      <c r="V276" s="3" t="str">
        <f t="shared" si="56"/>
        <v>Company - Private</v>
      </c>
      <c r="W276" s="3" t="s">
        <v>145</v>
      </c>
      <c r="X276" s="3" t="str">
        <f t="shared" si="57"/>
        <v>Enterprise Software &amp; Network Solutions</v>
      </c>
      <c r="Y276" s="3" t="s">
        <v>91</v>
      </c>
      <c r="Z276" s="3" t="str">
        <f t="shared" si="58"/>
        <v>Information Technology</v>
      </c>
      <c r="AA276" s="3" t="s">
        <v>58</v>
      </c>
      <c r="AB276" s="3" t="str">
        <f t="shared" si="59"/>
        <v>Unknown / Non-Applicable</v>
      </c>
    </row>
    <row r="277" spans="1:28" ht="16" x14ac:dyDescent="0.2">
      <c r="A277" s="3">
        <v>276</v>
      </c>
      <c r="B277" s="3">
        <v>3.3</v>
      </c>
      <c r="C277" s="3" t="str">
        <f t="shared" si="48"/>
        <v>3.3</v>
      </c>
      <c r="D277" s="3" t="s">
        <v>96</v>
      </c>
      <c r="E277" s="3" t="s">
        <v>2825</v>
      </c>
      <c r="F277" s="3" t="s">
        <v>2826</v>
      </c>
      <c r="H277" s="3" t="str">
        <f t="shared" si="49"/>
        <v xml:space="preserve"> CA</v>
      </c>
      <c r="I277" s="3" t="str">
        <f t="shared" si="50"/>
        <v xml:space="preserve"> CA</v>
      </c>
      <c r="J277" s="3" t="s">
        <v>1706</v>
      </c>
      <c r="K277" s="3" t="s">
        <v>3099</v>
      </c>
      <c r="L277" s="3" t="s">
        <v>2826</v>
      </c>
      <c r="M277" s="3" t="str">
        <f t="shared" si="51"/>
        <v xml:space="preserve"> CA</v>
      </c>
      <c r="N277" s="3">
        <v>2007</v>
      </c>
      <c r="O277" s="3">
        <f t="shared" si="52"/>
        <v>2007</v>
      </c>
      <c r="P277" s="3">
        <f t="shared" si="53"/>
        <v>13</v>
      </c>
      <c r="Q277" s="4" t="s">
        <v>1707</v>
      </c>
      <c r="R277" s="4" t="str">
        <f t="shared" si="54"/>
        <v>Indeed, LinkedIn</v>
      </c>
      <c r="S277" s="3" t="s">
        <v>64</v>
      </c>
      <c r="T277" s="3" t="str">
        <f t="shared" si="55"/>
        <v>201 to 500 employees</v>
      </c>
      <c r="U277" s="3" t="s">
        <v>21</v>
      </c>
      <c r="V277" s="3" t="str">
        <f t="shared" si="56"/>
        <v>Company - Private</v>
      </c>
      <c r="W277" s="3" t="s">
        <v>235</v>
      </c>
      <c r="X277" s="3" t="str">
        <f t="shared" si="57"/>
        <v>Computer Hardware &amp; Software</v>
      </c>
      <c r="Y277" s="3" t="s">
        <v>91</v>
      </c>
      <c r="Z277" s="3" t="str">
        <f t="shared" si="58"/>
        <v>Information Technology</v>
      </c>
      <c r="AA277" s="3" t="s">
        <v>23</v>
      </c>
      <c r="AB277" s="3" t="str">
        <f t="shared" si="59"/>
        <v>$50 to $100 million (USD)</v>
      </c>
    </row>
    <row r="278" spans="1:28" ht="16" x14ac:dyDescent="0.2">
      <c r="A278" s="3">
        <v>277</v>
      </c>
      <c r="B278" s="3">
        <v>4.7</v>
      </c>
      <c r="C278" s="3" t="str">
        <f t="shared" si="48"/>
        <v>4.7</v>
      </c>
      <c r="D278" s="3" t="s">
        <v>234</v>
      </c>
      <c r="E278" s="3" t="s">
        <v>2967</v>
      </c>
      <c r="F278" s="3" t="s">
        <v>2826</v>
      </c>
      <c r="H278" s="3" t="str">
        <f t="shared" si="49"/>
        <v xml:space="preserve"> CA</v>
      </c>
      <c r="I278" s="3" t="str">
        <f t="shared" si="50"/>
        <v xml:space="preserve"> CA</v>
      </c>
      <c r="J278" s="3" t="s">
        <v>234</v>
      </c>
      <c r="K278" s="3" t="s">
        <v>2967</v>
      </c>
      <c r="L278" s="3" t="s">
        <v>2826</v>
      </c>
      <c r="M278" s="3" t="str">
        <f t="shared" si="51"/>
        <v xml:space="preserve"> CA</v>
      </c>
      <c r="N278" s="3">
        <v>1969</v>
      </c>
      <c r="O278" s="3">
        <f t="shared" si="52"/>
        <v>1969</v>
      </c>
      <c r="P278" s="3">
        <f t="shared" si="53"/>
        <v>51</v>
      </c>
      <c r="Q278" s="4" t="s">
        <v>236</v>
      </c>
      <c r="R278" s="4" t="str">
        <f t="shared" si="54"/>
        <v>Pitney Bowes</v>
      </c>
      <c r="S278" s="3" t="s">
        <v>30</v>
      </c>
      <c r="T278" s="3" t="str">
        <f t="shared" si="55"/>
        <v>10000+ employees</v>
      </c>
      <c r="U278" s="3" t="s">
        <v>65</v>
      </c>
      <c r="V278" s="3" t="str">
        <f t="shared" si="56"/>
        <v>Company - Public</v>
      </c>
      <c r="W278" s="3" t="s">
        <v>235</v>
      </c>
      <c r="X278" s="3" t="str">
        <f t="shared" si="57"/>
        <v>Computer Hardware &amp; Software</v>
      </c>
      <c r="Y278" s="3" t="s">
        <v>91</v>
      </c>
      <c r="Z278" s="3" t="str">
        <f t="shared" si="58"/>
        <v>Information Technology</v>
      </c>
      <c r="AA278" s="3" t="s">
        <v>113</v>
      </c>
      <c r="AB278" s="3" t="str">
        <f t="shared" si="59"/>
        <v>$10+ billion (USD)</v>
      </c>
    </row>
    <row r="279" spans="1:28" ht="80" x14ac:dyDescent="0.2">
      <c r="A279" s="3">
        <v>278</v>
      </c>
      <c r="B279" s="3">
        <v>3.1</v>
      </c>
      <c r="C279" s="3" t="str">
        <f t="shared" si="48"/>
        <v>3.1</v>
      </c>
      <c r="D279" s="3" t="s">
        <v>1715</v>
      </c>
      <c r="E279" s="3" t="s">
        <v>2995</v>
      </c>
      <c r="F279" s="3" t="s">
        <v>2868</v>
      </c>
      <c r="H279" s="3" t="str">
        <f t="shared" si="49"/>
        <v xml:space="preserve"> OH</v>
      </c>
      <c r="I279" s="3" t="str">
        <f t="shared" si="50"/>
        <v xml:space="preserve"> OH</v>
      </c>
      <c r="J279" s="3" t="s">
        <v>55</v>
      </c>
      <c r="K279" s="3" t="s">
        <v>2833</v>
      </c>
      <c r="L279" s="3" t="s">
        <v>2828</v>
      </c>
      <c r="M279" s="3" t="str">
        <f t="shared" si="51"/>
        <v xml:space="preserve"> NY</v>
      </c>
      <c r="N279" s="3">
        <v>1978</v>
      </c>
      <c r="O279" s="3">
        <f t="shared" si="52"/>
        <v>1978</v>
      </c>
      <c r="P279" s="3">
        <f t="shared" si="53"/>
        <v>42</v>
      </c>
      <c r="Q279" s="4" t="s">
        <v>1716</v>
      </c>
      <c r="R279" s="4" t="str">
        <f t="shared" si="54"/>
        <v>Asurion, SquareTrade, National General Insurance</v>
      </c>
      <c r="S279" s="3" t="s">
        <v>20</v>
      </c>
      <c r="T279" s="3" t="str">
        <f t="shared" si="55"/>
        <v>501 to 1000 employees</v>
      </c>
      <c r="U279" s="3" t="s">
        <v>21</v>
      </c>
      <c r="V279" s="3" t="str">
        <f t="shared" si="56"/>
        <v>Company - Private</v>
      </c>
      <c r="W279" s="3" t="s">
        <v>155</v>
      </c>
      <c r="X279" s="3" t="str">
        <f t="shared" si="57"/>
        <v>Insurance Carriers</v>
      </c>
      <c r="Y279" s="3" t="s">
        <v>156</v>
      </c>
      <c r="Z279" s="3" t="str">
        <f t="shared" si="58"/>
        <v>Insurance</v>
      </c>
      <c r="AA279" s="3" t="s">
        <v>50</v>
      </c>
      <c r="AB279" s="3" t="str">
        <f t="shared" si="59"/>
        <v>$500 million to $1 billion (USD)</v>
      </c>
    </row>
    <row r="280" spans="1:28" ht="48" x14ac:dyDescent="0.2">
      <c r="A280" s="3">
        <v>279</v>
      </c>
      <c r="B280" s="3">
        <v>3.4</v>
      </c>
      <c r="C280" s="3" t="str">
        <f t="shared" si="48"/>
        <v>3.4</v>
      </c>
      <c r="D280" s="3" t="s">
        <v>312</v>
      </c>
      <c r="E280" s="3" t="s">
        <v>2996</v>
      </c>
      <c r="F280" s="3" t="s">
        <v>2837</v>
      </c>
      <c r="H280" s="3" t="str">
        <f t="shared" si="49"/>
        <v xml:space="preserve"> IL</v>
      </c>
      <c r="I280" s="3" t="str">
        <f t="shared" si="50"/>
        <v xml:space="preserve"> IL</v>
      </c>
      <c r="J280" s="3" t="s">
        <v>313</v>
      </c>
      <c r="K280" s="3" t="s">
        <v>3100</v>
      </c>
      <c r="L280" s="3" t="s">
        <v>2837</v>
      </c>
      <c r="M280" s="3" t="str">
        <f t="shared" si="51"/>
        <v xml:space="preserve"> IL</v>
      </c>
      <c r="N280" s="3">
        <v>1925</v>
      </c>
      <c r="O280" s="3">
        <f t="shared" si="52"/>
        <v>1925</v>
      </c>
      <c r="P280" s="3">
        <f t="shared" si="53"/>
        <v>95</v>
      </c>
      <c r="Q280" s="4" t="s">
        <v>315</v>
      </c>
      <c r="R280" s="4" t="str">
        <f t="shared" si="54"/>
        <v>John Deere, Komatsu, CNH Industrial</v>
      </c>
      <c r="S280" s="3" t="s">
        <v>64</v>
      </c>
      <c r="T280" s="3" t="str">
        <f t="shared" si="55"/>
        <v>201 to 500 employees</v>
      </c>
      <c r="U280" s="3" t="s">
        <v>21</v>
      </c>
      <c r="V280" s="3" t="str">
        <f t="shared" si="56"/>
        <v>Company - Private</v>
      </c>
      <c r="W280" s="3" t="s">
        <v>145</v>
      </c>
      <c r="X280" s="3" t="str">
        <f t="shared" si="57"/>
        <v>Enterprise Software &amp; Network Solutions</v>
      </c>
      <c r="Y280" s="3" t="s">
        <v>91</v>
      </c>
      <c r="Z280" s="3" t="str">
        <f t="shared" si="58"/>
        <v>Information Technology</v>
      </c>
      <c r="AA280" s="3" t="s">
        <v>58</v>
      </c>
      <c r="AB280" s="3" t="str">
        <f t="shared" si="59"/>
        <v>Unknown / Non-Applicable</v>
      </c>
    </row>
    <row r="281" spans="1:28" ht="64" x14ac:dyDescent="0.2">
      <c r="A281" s="3">
        <v>280</v>
      </c>
      <c r="B281" s="3">
        <v>4.4000000000000004</v>
      </c>
      <c r="C281" s="3" t="str">
        <f t="shared" si="48"/>
        <v>4.4</v>
      </c>
      <c r="D281" s="3" t="s">
        <v>170</v>
      </c>
      <c r="E281" s="3" t="s">
        <v>2851</v>
      </c>
      <c r="F281" s="3" t="s">
        <v>2837</v>
      </c>
      <c r="H281" s="3" t="str">
        <f t="shared" si="49"/>
        <v xml:space="preserve"> IL</v>
      </c>
      <c r="I281" s="3" t="str">
        <f t="shared" si="50"/>
        <v xml:space="preserve"> IL</v>
      </c>
      <c r="J281" s="3" t="s">
        <v>170</v>
      </c>
      <c r="K281" s="3" t="s">
        <v>2851</v>
      </c>
      <c r="L281" s="3" t="s">
        <v>2837</v>
      </c>
      <c r="M281" s="3" t="str">
        <f t="shared" si="51"/>
        <v xml:space="preserve"> IL</v>
      </c>
      <c r="N281" s="3">
        <v>1993</v>
      </c>
      <c r="O281" s="3">
        <f t="shared" si="52"/>
        <v>1993</v>
      </c>
      <c r="P281" s="3">
        <f t="shared" si="53"/>
        <v>27</v>
      </c>
      <c r="Q281" s="4" t="s">
        <v>278</v>
      </c>
      <c r="R281" s="4" t="str">
        <f t="shared" si="54"/>
        <v>UDR, AvalonBay Communities, Essex Property Trust</v>
      </c>
      <c r="S281" s="3" t="s">
        <v>56</v>
      </c>
      <c r="T281" s="3" t="str">
        <f t="shared" si="55"/>
        <v>51 to 200 employees</v>
      </c>
      <c r="U281" s="3" t="s">
        <v>21</v>
      </c>
      <c r="V281" s="3" t="str">
        <f t="shared" si="56"/>
        <v>Company - Private</v>
      </c>
      <c r="W281" s="3" t="s">
        <v>79</v>
      </c>
      <c r="X281" s="3" t="str">
        <f t="shared" si="57"/>
        <v>Consulting</v>
      </c>
      <c r="Y281" s="3" t="s">
        <v>40</v>
      </c>
      <c r="Z281" s="3" t="str">
        <f t="shared" si="58"/>
        <v>Business Services</v>
      </c>
      <c r="AA281" s="3" t="s">
        <v>58</v>
      </c>
      <c r="AB281" s="3" t="str">
        <f t="shared" si="59"/>
        <v>Unknown / Non-Applicable</v>
      </c>
    </row>
    <row r="282" spans="1:28" ht="16" x14ac:dyDescent="0.2">
      <c r="A282" s="3">
        <v>281</v>
      </c>
      <c r="B282" s="3">
        <v>3.9</v>
      </c>
      <c r="C282" s="3" t="str">
        <f t="shared" si="48"/>
        <v>3.9</v>
      </c>
      <c r="D282" s="3" t="s">
        <v>1721</v>
      </c>
      <c r="E282" s="3" t="s">
        <v>2997</v>
      </c>
      <c r="F282" s="3" t="s">
        <v>2930</v>
      </c>
      <c r="H282" s="3" t="str">
        <f t="shared" si="49"/>
        <v xml:space="preserve"> IA</v>
      </c>
      <c r="I282" s="3" t="str">
        <f t="shared" si="50"/>
        <v xml:space="preserve"> IA</v>
      </c>
      <c r="J282" s="3" t="s">
        <v>1721</v>
      </c>
      <c r="K282" s="3" t="s">
        <v>2997</v>
      </c>
      <c r="L282" s="3" t="s">
        <v>2930</v>
      </c>
      <c r="M282" s="3" t="str">
        <f t="shared" si="51"/>
        <v xml:space="preserve"> IA</v>
      </c>
      <c r="N282" s="3">
        <v>-1</v>
      </c>
      <c r="O282" s="3" t="str">
        <f t="shared" si="52"/>
        <v>Not Available</v>
      </c>
      <c r="P282" s="3" t="str">
        <f t="shared" si="53"/>
        <v>Not Available</v>
      </c>
      <c r="Q282" s="4">
        <v>-1</v>
      </c>
      <c r="R282" s="4" t="str">
        <f t="shared" si="54"/>
        <v>Not Available</v>
      </c>
      <c r="S282" s="3" t="s">
        <v>30</v>
      </c>
      <c r="T282" s="3" t="str">
        <f t="shared" si="55"/>
        <v>10000+ employees</v>
      </c>
      <c r="U282" s="3" t="s">
        <v>65</v>
      </c>
      <c r="V282" s="3" t="str">
        <f t="shared" si="56"/>
        <v>Company - Public</v>
      </c>
      <c r="W282" s="3" t="s">
        <v>22</v>
      </c>
      <c r="X282" s="3" t="str">
        <f t="shared" si="57"/>
        <v>Aerospace &amp; Defense</v>
      </c>
      <c r="Y282" s="3" t="s">
        <v>22</v>
      </c>
      <c r="Z282" s="3" t="str">
        <f t="shared" si="58"/>
        <v>Aerospace &amp; Defense</v>
      </c>
      <c r="AA282" s="3" t="s">
        <v>34</v>
      </c>
      <c r="AB282" s="3" t="str">
        <f t="shared" si="59"/>
        <v>$2 to $5 billion (USD)</v>
      </c>
    </row>
    <row r="283" spans="1:28" ht="48" x14ac:dyDescent="0.2">
      <c r="A283" s="3">
        <v>282</v>
      </c>
      <c r="B283" s="3">
        <v>3.9</v>
      </c>
      <c r="C283" s="3" t="str">
        <f t="shared" si="48"/>
        <v>3.9</v>
      </c>
      <c r="D283" s="3" t="s">
        <v>170</v>
      </c>
      <c r="E283" s="3" t="s">
        <v>2851</v>
      </c>
      <c r="F283" s="3" t="s">
        <v>2837</v>
      </c>
      <c r="H283" s="3" t="str">
        <f t="shared" si="49"/>
        <v xml:space="preserve"> IL</v>
      </c>
      <c r="I283" s="3" t="str">
        <f t="shared" si="50"/>
        <v xml:space="preserve"> IL</v>
      </c>
      <c r="J283" s="3" t="s">
        <v>1725</v>
      </c>
      <c r="K283" s="3" t="s">
        <v>3101</v>
      </c>
      <c r="L283" s="3" t="s">
        <v>2837</v>
      </c>
      <c r="M283" s="3" t="str">
        <f t="shared" si="51"/>
        <v xml:space="preserve"> IL</v>
      </c>
      <c r="N283" s="3">
        <v>2014</v>
      </c>
      <c r="O283" s="3">
        <f t="shared" si="52"/>
        <v>2014</v>
      </c>
      <c r="P283" s="3">
        <f t="shared" si="53"/>
        <v>6</v>
      </c>
      <c r="Q283" s="4" t="s">
        <v>1726</v>
      </c>
      <c r="R283" s="4" t="str">
        <f t="shared" si="54"/>
        <v>SPR, MATRIX Resources, NueVista</v>
      </c>
      <c r="S283" s="3" t="s">
        <v>64</v>
      </c>
      <c r="T283" s="3" t="str">
        <f t="shared" si="55"/>
        <v>201 to 500 employees</v>
      </c>
      <c r="U283" s="3" t="s">
        <v>21</v>
      </c>
      <c r="V283" s="3" t="str">
        <f t="shared" si="56"/>
        <v>Company - Private</v>
      </c>
      <c r="W283" s="3" t="s">
        <v>230</v>
      </c>
      <c r="X283" s="3" t="str">
        <f t="shared" si="57"/>
        <v>IT Services</v>
      </c>
      <c r="Y283" s="3" t="s">
        <v>91</v>
      </c>
      <c r="Z283" s="3" t="str">
        <f t="shared" si="58"/>
        <v>Information Technology</v>
      </c>
      <c r="AA283" s="3" t="s">
        <v>80</v>
      </c>
      <c r="AB283" s="3" t="str">
        <f t="shared" si="59"/>
        <v>$25 to $50 million (USD)</v>
      </c>
    </row>
    <row r="284" spans="1:28" ht="128" x14ac:dyDescent="0.2">
      <c r="A284" s="3">
        <v>283</v>
      </c>
      <c r="B284" s="3">
        <v>4.7</v>
      </c>
      <c r="C284" s="3" t="str">
        <f t="shared" si="48"/>
        <v>4.7</v>
      </c>
      <c r="D284" s="3" t="s">
        <v>45</v>
      </c>
      <c r="E284" s="3" t="s">
        <v>2958</v>
      </c>
      <c r="F284" s="3" t="s">
        <v>2934</v>
      </c>
      <c r="H284" s="3" t="str">
        <f t="shared" si="49"/>
        <v xml:space="preserve"> WA</v>
      </c>
      <c r="I284" s="3" t="str">
        <f t="shared" si="50"/>
        <v xml:space="preserve"> WA</v>
      </c>
      <c r="J284" s="3" t="s">
        <v>45</v>
      </c>
      <c r="K284" s="3" t="s">
        <v>2958</v>
      </c>
      <c r="L284" s="3" t="s">
        <v>2934</v>
      </c>
      <c r="M284" s="3" t="str">
        <f t="shared" si="51"/>
        <v xml:space="preserve"> WA</v>
      </c>
      <c r="N284" s="3">
        <v>1965</v>
      </c>
      <c r="O284" s="3">
        <f t="shared" si="52"/>
        <v>1965</v>
      </c>
      <c r="P284" s="3">
        <f t="shared" si="53"/>
        <v>55</v>
      </c>
      <c r="Q284" s="4" t="s">
        <v>51</v>
      </c>
      <c r="R284" s="4" t="str">
        <f t="shared" si="54"/>
        <v>Oak Ridge National Laboratory, National Renewable Energy Lab, Los Alamos National Laboratory</v>
      </c>
      <c r="S284" s="3" t="s">
        <v>30</v>
      </c>
      <c r="T284" s="3" t="str">
        <f t="shared" si="55"/>
        <v>10000+ employees</v>
      </c>
      <c r="U284" s="3" t="s">
        <v>154</v>
      </c>
      <c r="V284" s="3" t="str">
        <f t="shared" si="56"/>
        <v>Nonprofit Organization</v>
      </c>
      <c r="W284" s="3" t="s">
        <v>779</v>
      </c>
      <c r="X284" s="3" t="str">
        <f t="shared" si="57"/>
        <v>Religious Organizations</v>
      </c>
      <c r="Y284" s="3" t="s">
        <v>780</v>
      </c>
      <c r="Z284" s="3" t="str">
        <f t="shared" si="58"/>
        <v>Non-Profit</v>
      </c>
      <c r="AA284" s="3" t="s">
        <v>58</v>
      </c>
      <c r="AB284" s="3" t="str">
        <f t="shared" si="59"/>
        <v>Unknown / Non-Applicable</v>
      </c>
    </row>
    <row r="285" spans="1:28" ht="16" x14ac:dyDescent="0.2">
      <c r="A285" s="3">
        <v>284</v>
      </c>
      <c r="B285" s="3">
        <v>4.7</v>
      </c>
      <c r="C285" s="3" t="str">
        <f t="shared" si="48"/>
        <v>4.7</v>
      </c>
      <c r="D285" s="3" t="s">
        <v>542</v>
      </c>
      <c r="E285" s="3" t="s">
        <v>2998</v>
      </c>
      <c r="F285" s="3" t="s">
        <v>2864</v>
      </c>
      <c r="H285" s="3" t="str">
        <f t="shared" si="49"/>
        <v xml:space="preserve"> MA</v>
      </c>
      <c r="I285" s="3" t="str">
        <f t="shared" si="50"/>
        <v xml:space="preserve"> MA</v>
      </c>
      <c r="J285" s="3" t="s">
        <v>542</v>
      </c>
      <c r="K285" s="3" t="s">
        <v>2998</v>
      </c>
      <c r="L285" s="3" t="s">
        <v>2864</v>
      </c>
      <c r="M285" s="3" t="str">
        <f t="shared" si="51"/>
        <v xml:space="preserve"> MA</v>
      </c>
      <c r="N285" s="3">
        <v>-1</v>
      </c>
      <c r="O285" s="3" t="str">
        <f t="shared" si="52"/>
        <v>Not Available</v>
      </c>
      <c r="P285" s="3" t="str">
        <f t="shared" si="53"/>
        <v>Not Available</v>
      </c>
      <c r="Q285" s="4">
        <v>-1</v>
      </c>
      <c r="R285" s="4" t="str">
        <f t="shared" si="54"/>
        <v>Not Available</v>
      </c>
      <c r="S285" s="3" t="s">
        <v>46</v>
      </c>
      <c r="T285" s="3" t="str">
        <f t="shared" si="55"/>
        <v>1001 to 5000 employees</v>
      </c>
      <c r="U285" s="3" t="s">
        <v>31</v>
      </c>
      <c r="V285" s="3" t="str">
        <f t="shared" si="56"/>
        <v>Other Organization</v>
      </c>
      <c r="W285" s="3">
        <v>-1</v>
      </c>
      <c r="X285" s="3" t="str">
        <f t="shared" si="57"/>
        <v>Not Available</v>
      </c>
      <c r="Y285" s="3">
        <v>-1</v>
      </c>
      <c r="Z285" s="3" t="str">
        <f t="shared" si="58"/>
        <v>Not Available</v>
      </c>
      <c r="AA285" s="3" t="s">
        <v>41</v>
      </c>
      <c r="AB285" s="3" t="str">
        <f t="shared" si="59"/>
        <v>$100 to $500 million (USD)</v>
      </c>
    </row>
    <row r="286" spans="1:28" ht="16" x14ac:dyDescent="0.2">
      <c r="A286" s="3">
        <v>285</v>
      </c>
      <c r="B286" s="3">
        <v>3.4</v>
      </c>
      <c r="C286" s="3" t="str">
        <f t="shared" si="48"/>
        <v>3.4</v>
      </c>
      <c r="D286" s="3" t="s">
        <v>443</v>
      </c>
      <c r="E286" s="3" t="s">
        <v>2838</v>
      </c>
      <c r="F286" s="3" t="s">
        <v>2839</v>
      </c>
      <c r="H286" s="3" t="str">
        <f t="shared" si="49"/>
        <v xml:space="preserve"> PA</v>
      </c>
      <c r="I286" s="3" t="str">
        <f t="shared" si="50"/>
        <v xml:space="preserve"> PA</v>
      </c>
      <c r="J286" s="3" t="s">
        <v>443</v>
      </c>
      <c r="K286" s="3" t="s">
        <v>2838</v>
      </c>
      <c r="L286" s="3" t="s">
        <v>2839</v>
      </c>
      <c r="M286" s="3" t="str">
        <f t="shared" si="51"/>
        <v xml:space="preserve"> PA</v>
      </c>
      <c r="N286" s="3">
        <v>1932</v>
      </c>
      <c r="O286" s="3">
        <f t="shared" si="52"/>
        <v>1932</v>
      </c>
      <c r="P286" s="3">
        <f t="shared" si="53"/>
        <v>88</v>
      </c>
      <c r="Q286" s="4">
        <v>-1</v>
      </c>
      <c r="R286" s="4" t="str">
        <f t="shared" si="54"/>
        <v>Not Available</v>
      </c>
      <c r="S286" s="3" t="s">
        <v>30</v>
      </c>
      <c r="T286" s="3" t="str">
        <f t="shared" si="55"/>
        <v>10000+ employees</v>
      </c>
      <c r="U286" s="3" t="s">
        <v>65</v>
      </c>
      <c r="V286" s="3" t="str">
        <f t="shared" si="56"/>
        <v>Company - Public</v>
      </c>
      <c r="W286" s="3" t="s">
        <v>124</v>
      </c>
      <c r="X286" s="3" t="str">
        <f t="shared" si="57"/>
        <v>Biotech &amp; Pharmaceuticals</v>
      </c>
      <c r="Y286" s="3" t="s">
        <v>124</v>
      </c>
      <c r="Z286" s="3" t="str">
        <f t="shared" si="58"/>
        <v>Biotech &amp; Pharmaceuticals</v>
      </c>
      <c r="AA286" s="3" t="s">
        <v>113</v>
      </c>
      <c r="AB286" s="3" t="str">
        <f t="shared" si="59"/>
        <v>$10+ billion (USD)</v>
      </c>
    </row>
    <row r="287" spans="1:28" ht="48" x14ac:dyDescent="0.2">
      <c r="A287" s="3">
        <v>286</v>
      </c>
      <c r="B287" s="3">
        <v>3.8</v>
      </c>
      <c r="C287" s="3" t="str">
        <f t="shared" si="48"/>
        <v>3.8</v>
      </c>
      <c r="D287" s="3" t="s">
        <v>122</v>
      </c>
      <c r="E287" s="3" t="s">
        <v>2863</v>
      </c>
      <c r="F287" s="3" t="s">
        <v>2864</v>
      </c>
      <c r="H287" s="3" t="str">
        <f t="shared" si="49"/>
        <v xml:space="preserve"> MA</v>
      </c>
      <c r="I287" s="3" t="str">
        <f t="shared" si="50"/>
        <v xml:space="preserve"> MA</v>
      </c>
      <c r="J287" s="3" t="s">
        <v>1738</v>
      </c>
      <c r="K287" s="3" t="s">
        <v>3102</v>
      </c>
      <c r="L287" s="3" t="s">
        <v>3103</v>
      </c>
      <c r="M287" s="3" t="str">
        <f t="shared" si="51"/>
        <v xml:space="preserve"> France</v>
      </c>
      <c r="N287" s="3">
        <v>1973</v>
      </c>
      <c r="O287" s="3">
        <f t="shared" si="52"/>
        <v>1973</v>
      </c>
      <c r="P287" s="3">
        <f t="shared" si="53"/>
        <v>47</v>
      </c>
      <c r="Q287" s="4" t="s">
        <v>1739</v>
      </c>
      <c r="R287" s="4" t="str">
        <f t="shared" si="54"/>
        <v>Pfizer, GlaxoSmithKline</v>
      </c>
      <c r="S287" s="3" t="s">
        <v>56</v>
      </c>
      <c r="T287" s="3" t="str">
        <f t="shared" si="55"/>
        <v>51 to 200 employees</v>
      </c>
      <c r="U287" s="3" t="s">
        <v>154</v>
      </c>
      <c r="V287" s="3" t="str">
        <f t="shared" si="56"/>
        <v>Nonprofit Organization</v>
      </c>
      <c r="W287" s="3" t="s">
        <v>172</v>
      </c>
      <c r="X287" s="3" t="str">
        <f t="shared" si="57"/>
        <v>Logistics &amp; Supply Chain</v>
      </c>
      <c r="Y287" s="3" t="s">
        <v>173</v>
      </c>
      <c r="Z287" s="3" t="str">
        <f t="shared" si="58"/>
        <v>Transportation &amp; Logistics</v>
      </c>
      <c r="AA287" s="3" t="s">
        <v>179</v>
      </c>
      <c r="AB287" s="3" t="str">
        <f t="shared" si="59"/>
        <v>$10 to $25 million (USD)</v>
      </c>
    </row>
    <row r="288" spans="1:28" ht="16" x14ac:dyDescent="0.2">
      <c r="A288" s="3">
        <v>287</v>
      </c>
      <c r="B288" s="3">
        <v>2.7</v>
      </c>
      <c r="C288" s="3" t="str">
        <f t="shared" si="48"/>
        <v>2.7</v>
      </c>
      <c r="D288" s="3" t="s">
        <v>1744</v>
      </c>
      <c r="E288" s="3" t="s">
        <v>2999</v>
      </c>
      <c r="F288" s="3" t="s">
        <v>2930</v>
      </c>
      <c r="H288" s="3" t="str">
        <f t="shared" si="49"/>
        <v xml:space="preserve"> IA</v>
      </c>
      <c r="I288" s="3" t="str">
        <f t="shared" si="50"/>
        <v xml:space="preserve"> IA</v>
      </c>
      <c r="J288" s="3" t="s">
        <v>1744</v>
      </c>
      <c r="K288" s="3" t="s">
        <v>2999</v>
      </c>
      <c r="L288" s="3" t="s">
        <v>2930</v>
      </c>
      <c r="M288" s="3" t="str">
        <f t="shared" si="51"/>
        <v xml:space="preserve"> IA</v>
      </c>
      <c r="N288" s="3">
        <v>1992</v>
      </c>
      <c r="O288" s="3">
        <f t="shared" si="52"/>
        <v>1992</v>
      </c>
      <c r="P288" s="3">
        <f t="shared" si="53"/>
        <v>28</v>
      </c>
      <c r="Q288" s="4">
        <v>-1</v>
      </c>
      <c r="R288" s="4" t="str">
        <f t="shared" si="54"/>
        <v>Not Available</v>
      </c>
      <c r="S288" s="3" t="s">
        <v>46</v>
      </c>
      <c r="T288" s="3" t="str">
        <f t="shared" si="55"/>
        <v>1001 to 5000 employees</v>
      </c>
      <c r="U288" s="3" t="s">
        <v>21</v>
      </c>
      <c r="V288" s="3" t="str">
        <f t="shared" si="56"/>
        <v>Company - Private</v>
      </c>
      <c r="W288" s="3" t="s">
        <v>145</v>
      </c>
      <c r="X288" s="3" t="str">
        <f t="shared" si="57"/>
        <v>Enterprise Software &amp; Network Solutions</v>
      </c>
      <c r="Y288" s="3" t="s">
        <v>91</v>
      </c>
      <c r="Z288" s="3" t="str">
        <f t="shared" si="58"/>
        <v>Information Technology</v>
      </c>
      <c r="AA288" s="3" t="s">
        <v>23</v>
      </c>
      <c r="AB288" s="3" t="str">
        <f t="shared" si="59"/>
        <v>$50 to $100 million (USD)</v>
      </c>
    </row>
    <row r="289" spans="1:28" ht="16" x14ac:dyDescent="0.2">
      <c r="A289" s="3">
        <v>288</v>
      </c>
      <c r="B289" s="3">
        <v>3.1</v>
      </c>
      <c r="C289" s="3" t="str">
        <f t="shared" si="48"/>
        <v>3.1</v>
      </c>
      <c r="D289" s="3" t="s">
        <v>122</v>
      </c>
      <c r="E289" s="3" t="s">
        <v>2863</v>
      </c>
      <c r="F289" s="3" t="s">
        <v>2864</v>
      </c>
      <c r="H289" s="3" t="str">
        <f t="shared" si="49"/>
        <v xml:space="preserve"> MA</v>
      </c>
      <c r="I289" s="3" t="str">
        <f t="shared" si="50"/>
        <v xml:space="preserve"> MA</v>
      </c>
      <c r="J289" s="3" t="s">
        <v>122</v>
      </c>
      <c r="K289" s="3" t="s">
        <v>2863</v>
      </c>
      <c r="L289" s="3" t="s">
        <v>2864</v>
      </c>
      <c r="M289" s="3" t="str">
        <f t="shared" si="51"/>
        <v xml:space="preserve"> MA</v>
      </c>
      <c r="N289" s="3">
        <v>2003</v>
      </c>
      <c r="O289" s="3">
        <f t="shared" si="52"/>
        <v>2003</v>
      </c>
      <c r="P289" s="3">
        <f t="shared" si="53"/>
        <v>17</v>
      </c>
      <c r="Q289" s="4">
        <v>-1</v>
      </c>
      <c r="R289" s="4" t="str">
        <f t="shared" si="54"/>
        <v>Not Available</v>
      </c>
      <c r="S289" s="3" t="s">
        <v>263</v>
      </c>
      <c r="T289" s="3" t="str">
        <f t="shared" si="55"/>
        <v>1 to 50 employees</v>
      </c>
      <c r="U289" s="3" t="s">
        <v>21</v>
      </c>
      <c r="V289" s="3" t="str">
        <f t="shared" si="56"/>
        <v>Company - Private</v>
      </c>
      <c r="W289" s="3" t="s">
        <v>320</v>
      </c>
      <c r="X289" s="3" t="str">
        <f t="shared" si="57"/>
        <v>Staffing &amp; Outsourcing</v>
      </c>
      <c r="Y289" s="3" t="s">
        <v>40</v>
      </c>
      <c r="Z289" s="3" t="str">
        <f t="shared" si="58"/>
        <v>Business Services</v>
      </c>
      <c r="AA289" s="3" t="s">
        <v>50</v>
      </c>
      <c r="AB289" s="3" t="str">
        <f t="shared" si="59"/>
        <v>$500 million to $1 billion (USD)</v>
      </c>
    </row>
    <row r="290" spans="1:28" ht="16" x14ac:dyDescent="0.2">
      <c r="A290" s="3">
        <v>289</v>
      </c>
      <c r="B290" s="3">
        <v>3.4</v>
      </c>
      <c r="C290" s="3" t="str">
        <f t="shared" si="48"/>
        <v>3.4</v>
      </c>
      <c r="D290" s="3" t="s">
        <v>122</v>
      </c>
      <c r="E290" s="3" t="s">
        <v>2863</v>
      </c>
      <c r="F290" s="3" t="s">
        <v>2864</v>
      </c>
      <c r="H290" s="3" t="str">
        <f t="shared" si="49"/>
        <v xml:space="preserve"> MA</v>
      </c>
      <c r="I290" s="3" t="str">
        <f t="shared" si="50"/>
        <v xml:space="preserve"> MA</v>
      </c>
      <c r="J290" s="3" t="s">
        <v>1126</v>
      </c>
      <c r="K290" s="3" t="s">
        <v>2865</v>
      </c>
      <c r="L290" s="3" t="s">
        <v>2826</v>
      </c>
      <c r="M290" s="3" t="str">
        <f t="shared" si="51"/>
        <v xml:space="preserve"> CA</v>
      </c>
      <c r="N290" s="3">
        <v>-1</v>
      </c>
      <c r="O290" s="3" t="str">
        <f t="shared" si="52"/>
        <v>Not Available</v>
      </c>
      <c r="P290" s="3" t="str">
        <f t="shared" si="53"/>
        <v>Not Available</v>
      </c>
      <c r="Q290" s="4">
        <v>-1</v>
      </c>
      <c r="R290" s="4" t="str">
        <f t="shared" si="54"/>
        <v>Not Available</v>
      </c>
      <c r="S290" s="3" t="s">
        <v>64</v>
      </c>
      <c r="T290" s="3" t="str">
        <f t="shared" si="55"/>
        <v>201 to 500 employees</v>
      </c>
      <c r="U290" s="3" t="s">
        <v>21</v>
      </c>
      <c r="V290" s="3" t="str">
        <f t="shared" si="56"/>
        <v>Company - Private</v>
      </c>
      <c r="W290" s="3" t="s">
        <v>79</v>
      </c>
      <c r="X290" s="3" t="str">
        <f t="shared" si="57"/>
        <v>Consulting</v>
      </c>
      <c r="Y290" s="3" t="s">
        <v>40</v>
      </c>
      <c r="Z290" s="3" t="str">
        <f t="shared" si="58"/>
        <v>Business Services</v>
      </c>
      <c r="AA290" s="3" t="s">
        <v>23</v>
      </c>
      <c r="AB290" s="3" t="str">
        <f t="shared" si="59"/>
        <v>$50 to $100 million (USD)</v>
      </c>
    </row>
    <row r="291" spans="1:28" ht="64" x14ac:dyDescent="0.2">
      <c r="A291" s="3">
        <v>290</v>
      </c>
      <c r="B291" s="3">
        <v>4</v>
      </c>
      <c r="C291" s="3" t="str">
        <f t="shared" si="48"/>
        <v>4</v>
      </c>
      <c r="D291" s="3" t="s">
        <v>409</v>
      </c>
      <c r="E291" s="3" t="s">
        <v>2987</v>
      </c>
      <c r="F291" s="3" t="s">
        <v>2839</v>
      </c>
      <c r="H291" s="3" t="str">
        <f t="shared" si="49"/>
        <v xml:space="preserve"> PA</v>
      </c>
      <c r="I291" s="3" t="str">
        <f t="shared" si="50"/>
        <v xml:space="preserve"> PA</v>
      </c>
      <c r="J291" s="3" t="s">
        <v>409</v>
      </c>
      <c r="K291" s="3" t="s">
        <v>2987</v>
      </c>
      <c r="L291" s="3" t="s">
        <v>2839</v>
      </c>
      <c r="M291" s="3" t="str">
        <f t="shared" si="51"/>
        <v xml:space="preserve"> PA</v>
      </c>
      <c r="N291" s="3">
        <v>1983</v>
      </c>
      <c r="O291" s="3">
        <f t="shared" si="52"/>
        <v>1983</v>
      </c>
      <c r="P291" s="3">
        <f t="shared" si="53"/>
        <v>37</v>
      </c>
      <c r="Q291" s="4" t="s">
        <v>1756</v>
      </c>
      <c r="R291" s="4" t="str">
        <f t="shared" si="54"/>
        <v>UnitedHealth Group, Molina Healthcare, Centene</v>
      </c>
      <c r="S291" s="3" t="s">
        <v>46</v>
      </c>
      <c r="T291" s="3" t="str">
        <f t="shared" si="55"/>
        <v>1001 to 5000 employees</v>
      </c>
      <c r="U291" s="3" t="s">
        <v>21</v>
      </c>
      <c r="V291" s="3" t="str">
        <f t="shared" si="56"/>
        <v>Company - Private</v>
      </c>
      <c r="W291" s="3" t="s">
        <v>124</v>
      </c>
      <c r="X291" s="3" t="str">
        <f t="shared" si="57"/>
        <v>Biotech &amp; Pharmaceuticals</v>
      </c>
      <c r="Y291" s="3" t="s">
        <v>124</v>
      </c>
      <c r="Z291" s="3" t="str">
        <f t="shared" si="58"/>
        <v>Biotech &amp; Pharmaceuticals</v>
      </c>
      <c r="AA291" s="3" t="s">
        <v>67</v>
      </c>
      <c r="AB291" s="3" t="str">
        <f t="shared" si="59"/>
        <v>$1 to $2 billion (USD)</v>
      </c>
    </row>
    <row r="292" spans="1:28" ht="16" x14ac:dyDescent="0.2">
      <c r="A292" s="3">
        <v>291</v>
      </c>
      <c r="B292" s="3">
        <v>3.4</v>
      </c>
      <c r="C292" s="3" t="str">
        <f t="shared" si="48"/>
        <v>3.4</v>
      </c>
      <c r="D292" s="3" t="s">
        <v>96</v>
      </c>
      <c r="E292" s="3" t="s">
        <v>2825</v>
      </c>
      <c r="F292" s="3" t="s">
        <v>2826</v>
      </c>
      <c r="H292" s="3" t="str">
        <f t="shared" si="49"/>
        <v xml:space="preserve"> CA</v>
      </c>
      <c r="I292" s="3" t="str">
        <f t="shared" si="50"/>
        <v xml:space="preserve"> CA</v>
      </c>
      <c r="J292" s="3" t="s">
        <v>666</v>
      </c>
      <c r="K292" s="3" t="s">
        <v>3022</v>
      </c>
      <c r="L292" s="3" t="s">
        <v>2826</v>
      </c>
      <c r="M292" s="3" t="str">
        <f t="shared" si="51"/>
        <v xml:space="preserve"> CA</v>
      </c>
      <c r="N292" s="3">
        <v>2006</v>
      </c>
      <c r="O292" s="3">
        <f t="shared" si="52"/>
        <v>2006</v>
      </c>
      <c r="P292" s="3">
        <f t="shared" si="53"/>
        <v>14</v>
      </c>
      <c r="Q292" s="4">
        <v>-1</v>
      </c>
      <c r="R292" s="4" t="str">
        <f t="shared" si="54"/>
        <v>Not Available</v>
      </c>
      <c r="S292" s="3" t="s">
        <v>46</v>
      </c>
      <c r="T292" s="3" t="str">
        <f t="shared" si="55"/>
        <v>1001 to 5000 employees</v>
      </c>
      <c r="U292" s="3" t="s">
        <v>65</v>
      </c>
      <c r="V292" s="3" t="str">
        <f t="shared" si="56"/>
        <v>Company - Public</v>
      </c>
      <c r="W292" s="3" t="s">
        <v>90</v>
      </c>
      <c r="X292" s="3" t="str">
        <f t="shared" si="57"/>
        <v>Internet</v>
      </c>
      <c r="Y292" s="3" t="s">
        <v>91</v>
      </c>
      <c r="Z292" s="3" t="str">
        <f t="shared" si="58"/>
        <v>Information Technology</v>
      </c>
      <c r="AA292" s="3" t="s">
        <v>41</v>
      </c>
      <c r="AB292" s="3" t="str">
        <f t="shared" si="59"/>
        <v>$100 to $500 million (USD)</v>
      </c>
    </row>
    <row r="293" spans="1:28" ht="128" x14ac:dyDescent="0.2">
      <c r="A293" s="3">
        <v>292</v>
      </c>
      <c r="B293" s="3">
        <v>4</v>
      </c>
      <c r="C293" s="3" t="str">
        <f t="shared" si="48"/>
        <v>4</v>
      </c>
      <c r="D293" s="3" t="s">
        <v>78</v>
      </c>
      <c r="E293" s="3" t="s">
        <v>2993</v>
      </c>
      <c r="F293" s="3" t="s">
        <v>2934</v>
      </c>
      <c r="H293" s="3" t="str">
        <f t="shared" si="49"/>
        <v xml:space="preserve"> WA</v>
      </c>
      <c r="I293" s="3" t="str">
        <f t="shared" si="50"/>
        <v xml:space="preserve"> WA</v>
      </c>
      <c r="J293" s="3" t="s">
        <v>45</v>
      </c>
      <c r="K293" s="3" t="s">
        <v>2958</v>
      </c>
      <c r="L293" s="3" t="s">
        <v>2934</v>
      </c>
      <c r="M293" s="3" t="str">
        <f t="shared" si="51"/>
        <v xml:space="preserve"> WA</v>
      </c>
      <c r="N293" s="3">
        <v>1965</v>
      </c>
      <c r="O293" s="3">
        <f t="shared" si="52"/>
        <v>1965</v>
      </c>
      <c r="P293" s="3">
        <f t="shared" si="53"/>
        <v>55</v>
      </c>
      <c r="Q293" s="4" t="s">
        <v>51</v>
      </c>
      <c r="R293" s="4" t="str">
        <f t="shared" si="54"/>
        <v>Oak Ridge National Laboratory, National Renewable Energy Lab, Los Alamos National Laboratory</v>
      </c>
      <c r="S293" s="3" t="s">
        <v>20</v>
      </c>
      <c r="T293" s="3" t="str">
        <f t="shared" si="55"/>
        <v>501 to 1000 employees</v>
      </c>
      <c r="U293" s="3" t="s">
        <v>21</v>
      </c>
      <c r="V293" s="3" t="str">
        <f t="shared" si="56"/>
        <v>Company - Private</v>
      </c>
      <c r="W293" s="3" t="s">
        <v>90</v>
      </c>
      <c r="X293" s="3" t="str">
        <f t="shared" si="57"/>
        <v>Internet</v>
      </c>
      <c r="Y293" s="3" t="s">
        <v>91</v>
      </c>
      <c r="Z293" s="3" t="str">
        <f t="shared" si="58"/>
        <v>Information Technology</v>
      </c>
      <c r="AA293" s="3" t="s">
        <v>41</v>
      </c>
      <c r="AB293" s="3" t="str">
        <f t="shared" si="59"/>
        <v>$100 to $500 million (USD)</v>
      </c>
    </row>
    <row r="294" spans="1:28" ht="32" x14ac:dyDescent="0.2">
      <c r="A294" s="3">
        <v>293</v>
      </c>
      <c r="B294" s="3">
        <v>3.5</v>
      </c>
      <c r="C294" s="3" t="str">
        <f t="shared" si="48"/>
        <v>3.5</v>
      </c>
      <c r="D294" s="3" t="s">
        <v>301</v>
      </c>
      <c r="E294" s="3" t="s">
        <v>2908</v>
      </c>
      <c r="F294" s="3" t="s">
        <v>2890</v>
      </c>
      <c r="H294" s="3" t="str">
        <f t="shared" si="49"/>
        <v xml:space="preserve"> NE</v>
      </c>
      <c r="I294" s="3" t="str">
        <f t="shared" si="50"/>
        <v xml:space="preserve"> NE</v>
      </c>
      <c r="J294" s="3" t="s">
        <v>1768</v>
      </c>
      <c r="K294" s="3" t="s">
        <v>3104</v>
      </c>
      <c r="L294" s="3" t="s">
        <v>2882</v>
      </c>
      <c r="M294" s="3" t="str">
        <f t="shared" si="51"/>
        <v xml:space="preserve"> CO</v>
      </c>
      <c r="N294" s="3">
        <v>1996</v>
      </c>
      <c r="O294" s="3">
        <f t="shared" si="52"/>
        <v>1996</v>
      </c>
      <c r="P294" s="3">
        <f t="shared" si="53"/>
        <v>24</v>
      </c>
      <c r="Q294" s="4" t="s">
        <v>1769</v>
      </c>
      <c r="R294" s="4" t="str">
        <f t="shared" si="54"/>
        <v>Dignity Health, Trinity Health</v>
      </c>
      <c r="S294" s="3" t="s">
        <v>64</v>
      </c>
      <c r="T294" s="3" t="str">
        <f t="shared" si="55"/>
        <v>201 to 500 employees</v>
      </c>
      <c r="U294" s="3" t="s">
        <v>154</v>
      </c>
      <c r="V294" s="3" t="str">
        <f t="shared" si="56"/>
        <v>Nonprofit Organization</v>
      </c>
      <c r="W294" s="3" t="s">
        <v>791</v>
      </c>
      <c r="X294" s="3" t="str">
        <f t="shared" si="57"/>
        <v>Colleges &amp; Universities</v>
      </c>
      <c r="Y294" s="3" t="s">
        <v>581</v>
      </c>
      <c r="Z294" s="3" t="str">
        <f t="shared" si="58"/>
        <v>Education</v>
      </c>
      <c r="AA294" s="3" t="s">
        <v>80</v>
      </c>
      <c r="AB294" s="3" t="str">
        <f t="shared" si="59"/>
        <v>$25 to $50 million (USD)</v>
      </c>
    </row>
    <row r="295" spans="1:28" ht="16" x14ac:dyDescent="0.2">
      <c r="A295" s="3">
        <v>294</v>
      </c>
      <c r="B295" s="3">
        <v>3.4</v>
      </c>
      <c r="C295" s="3" t="str">
        <f t="shared" si="48"/>
        <v>3.4</v>
      </c>
      <c r="D295" s="3" t="s">
        <v>1181</v>
      </c>
      <c r="E295" s="3" t="s">
        <v>2892</v>
      </c>
      <c r="F295" s="3" t="s">
        <v>2844</v>
      </c>
      <c r="H295" s="3" t="str">
        <f t="shared" si="49"/>
        <v xml:space="preserve"> TN</v>
      </c>
      <c r="I295" s="3" t="str">
        <f t="shared" si="50"/>
        <v xml:space="preserve"> TN</v>
      </c>
      <c r="J295" s="3" t="s">
        <v>1774</v>
      </c>
      <c r="K295" s="3" t="s">
        <v>3105</v>
      </c>
      <c r="L295" s="3" t="s">
        <v>2841</v>
      </c>
      <c r="M295" s="3" t="str">
        <f t="shared" si="51"/>
        <v xml:space="preserve"> GA</v>
      </c>
      <c r="N295" s="3">
        <v>2000</v>
      </c>
      <c r="O295" s="3">
        <f t="shared" si="52"/>
        <v>2000</v>
      </c>
      <c r="P295" s="3">
        <f t="shared" si="53"/>
        <v>20</v>
      </c>
      <c r="Q295" s="4">
        <v>-1</v>
      </c>
      <c r="R295" s="4" t="str">
        <f t="shared" si="54"/>
        <v>Not Available</v>
      </c>
      <c r="S295" s="3" t="s">
        <v>46</v>
      </c>
      <c r="T295" s="3" t="str">
        <f t="shared" si="55"/>
        <v>1001 to 5000 employees</v>
      </c>
      <c r="U295" s="3" t="s">
        <v>65</v>
      </c>
      <c r="V295" s="3" t="str">
        <f t="shared" si="56"/>
        <v>Company - Public</v>
      </c>
      <c r="W295" s="3" t="s">
        <v>57</v>
      </c>
      <c r="X295" s="3" t="str">
        <f t="shared" si="57"/>
        <v>Advertising &amp; Marketing</v>
      </c>
      <c r="Y295" s="3" t="s">
        <v>40</v>
      </c>
      <c r="Z295" s="3" t="str">
        <f t="shared" si="58"/>
        <v>Business Services</v>
      </c>
      <c r="AA295" s="3" t="s">
        <v>67</v>
      </c>
      <c r="AB295" s="3" t="str">
        <f t="shared" si="59"/>
        <v>$1 to $2 billion (USD)</v>
      </c>
    </row>
    <row r="296" spans="1:28" ht="48" x14ac:dyDescent="0.2">
      <c r="A296" s="3">
        <v>295</v>
      </c>
      <c r="B296" s="3">
        <v>3.7</v>
      </c>
      <c r="C296" s="3" t="str">
        <f t="shared" si="48"/>
        <v>3.7</v>
      </c>
      <c r="D296" s="3" t="s">
        <v>170</v>
      </c>
      <c r="E296" s="3" t="s">
        <v>2851</v>
      </c>
      <c r="F296" s="3" t="s">
        <v>2837</v>
      </c>
      <c r="H296" s="3" t="str">
        <f t="shared" si="49"/>
        <v xml:space="preserve"> IL</v>
      </c>
      <c r="I296" s="3" t="str">
        <f t="shared" si="50"/>
        <v xml:space="preserve"> IL</v>
      </c>
      <c r="J296" s="3" t="s">
        <v>328</v>
      </c>
      <c r="K296" s="3" t="s">
        <v>2869</v>
      </c>
      <c r="L296" s="3" t="s">
        <v>2864</v>
      </c>
      <c r="M296" s="3" t="str">
        <f t="shared" si="51"/>
        <v xml:space="preserve"> MA</v>
      </c>
      <c r="N296" s="3">
        <v>1912</v>
      </c>
      <c r="O296" s="3">
        <f t="shared" si="52"/>
        <v>1912</v>
      </c>
      <c r="P296" s="3">
        <f t="shared" si="53"/>
        <v>108</v>
      </c>
      <c r="Q296" s="4" t="s">
        <v>329</v>
      </c>
      <c r="R296" s="4" t="str">
        <f t="shared" si="54"/>
        <v>Travelers, Allstate, State Farm</v>
      </c>
      <c r="S296" s="3" t="s">
        <v>263</v>
      </c>
      <c r="T296" s="3" t="str">
        <f t="shared" si="55"/>
        <v>1 to 50 employees</v>
      </c>
      <c r="U296" s="3" t="s">
        <v>21</v>
      </c>
      <c r="V296" s="3" t="str">
        <f t="shared" si="56"/>
        <v>Company - Private</v>
      </c>
      <c r="W296" s="3" t="s">
        <v>124</v>
      </c>
      <c r="X296" s="3" t="str">
        <f t="shared" si="57"/>
        <v>Biotech &amp; Pharmaceuticals</v>
      </c>
      <c r="Y296" s="3" t="s">
        <v>124</v>
      </c>
      <c r="Z296" s="3" t="str">
        <f t="shared" si="58"/>
        <v>Biotech &amp; Pharmaceuticals</v>
      </c>
      <c r="AA296" s="3" t="s">
        <v>58</v>
      </c>
      <c r="AB296" s="3" t="str">
        <f t="shared" si="59"/>
        <v>Unknown / Non-Applicable</v>
      </c>
    </row>
    <row r="297" spans="1:28" ht="80" x14ac:dyDescent="0.2">
      <c r="A297" s="3">
        <v>296</v>
      </c>
      <c r="B297" s="3">
        <v>4.3</v>
      </c>
      <c r="C297" s="3" t="str">
        <f t="shared" si="48"/>
        <v>4.3</v>
      </c>
      <c r="D297" s="3" t="s">
        <v>1374</v>
      </c>
      <c r="E297" s="3" t="s">
        <v>2953</v>
      </c>
      <c r="F297" s="3" t="s">
        <v>2831</v>
      </c>
      <c r="H297" s="3" t="str">
        <f t="shared" si="49"/>
        <v xml:space="preserve"> TX</v>
      </c>
      <c r="I297" s="3" t="str">
        <f t="shared" si="50"/>
        <v xml:space="preserve"> TX</v>
      </c>
      <c r="J297" s="3" t="s">
        <v>1374</v>
      </c>
      <c r="K297" s="3" t="s">
        <v>2953</v>
      </c>
      <c r="L297" s="3" t="s">
        <v>2831</v>
      </c>
      <c r="M297" s="3" t="str">
        <f t="shared" si="51"/>
        <v xml:space="preserve"> TX</v>
      </c>
      <c r="N297" s="3">
        <v>1947</v>
      </c>
      <c r="O297" s="3">
        <f t="shared" si="52"/>
        <v>1947</v>
      </c>
      <c r="P297" s="3">
        <f t="shared" si="53"/>
        <v>73</v>
      </c>
      <c r="Q297" s="4" t="s">
        <v>1375</v>
      </c>
      <c r="R297" s="4" t="str">
        <f t="shared" si="54"/>
        <v>Los Alamos National Laboratory, Battelle, SRI International</v>
      </c>
      <c r="S297" s="3" t="s">
        <v>64</v>
      </c>
      <c r="T297" s="3" t="str">
        <f t="shared" si="55"/>
        <v>201 to 500 employees</v>
      </c>
      <c r="U297" s="3" t="s">
        <v>21</v>
      </c>
      <c r="V297" s="3" t="str">
        <f t="shared" si="56"/>
        <v>Company - Private</v>
      </c>
      <c r="W297" s="3" t="s">
        <v>79</v>
      </c>
      <c r="X297" s="3" t="str">
        <f t="shared" si="57"/>
        <v>Consulting</v>
      </c>
      <c r="Y297" s="3" t="s">
        <v>40</v>
      </c>
      <c r="Z297" s="3" t="str">
        <f t="shared" si="58"/>
        <v>Business Services</v>
      </c>
      <c r="AA297" s="3" t="s">
        <v>58</v>
      </c>
      <c r="AB297" s="3" t="str">
        <f t="shared" si="59"/>
        <v>Unknown / Non-Applicable</v>
      </c>
    </row>
    <row r="298" spans="1:28" ht="16" x14ac:dyDescent="0.2">
      <c r="A298" s="3">
        <v>297</v>
      </c>
      <c r="B298" s="3">
        <v>3.7</v>
      </c>
      <c r="C298" s="3" t="str">
        <f t="shared" si="48"/>
        <v>3.7</v>
      </c>
      <c r="D298" s="3" t="s">
        <v>953</v>
      </c>
      <c r="E298" s="3" t="s">
        <v>2900</v>
      </c>
      <c r="F298" s="3" t="s">
        <v>2831</v>
      </c>
      <c r="H298" s="3" t="str">
        <f t="shared" si="49"/>
        <v xml:space="preserve"> TX</v>
      </c>
      <c r="I298" s="3" t="str">
        <f t="shared" si="50"/>
        <v xml:space="preserve"> TX</v>
      </c>
      <c r="J298" s="3" t="s">
        <v>953</v>
      </c>
      <c r="K298" s="3" t="s">
        <v>2900</v>
      </c>
      <c r="L298" s="3" t="s">
        <v>2831</v>
      </c>
      <c r="M298" s="3" t="str">
        <f t="shared" si="51"/>
        <v xml:space="preserve"> TX</v>
      </c>
      <c r="N298" s="3">
        <v>-1</v>
      </c>
      <c r="O298" s="3" t="str">
        <f t="shared" si="52"/>
        <v>Not Available</v>
      </c>
      <c r="P298" s="3" t="str">
        <f t="shared" si="53"/>
        <v>Not Available</v>
      </c>
      <c r="Q298" s="4">
        <v>-1</v>
      </c>
      <c r="R298" s="4" t="str">
        <f t="shared" si="54"/>
        <v>Not Available</v>
      </c>
      <c r="S298" s="3" t="s">
        <v>46</v>
      </c>
      <c r="T298" s="3" t="str">
        <f t="shared" si="55"/>
        <v>1001 to 5000 employees</v>
      </c>
      <c r="U298" s="3" t="s">
        <v>21</v>
      </c>
      <c r="V298" s="3" t="str">
        <f t="shared" si="56"/>
        <v>Company - Private</v>
      </c>
      <c r="W298" s="3" t="s">
        <v>105</v>
      </c>
      <c r="X298" s="3" t="str">
        <f t="shared" si="57"/>
        <v>Research &amp; Development</v>
      </c>
      <c r="Y298" s="3" t="s">
        <v>40</v>
      </c>
      <c r="Z298" s="3" t="str">
        <f t="shared" si="58"/>
        <v>Business Services</v>
      </c>
      <c r="AA298" s="3" t="s">
        <v>41</v>
      </c>
      <c r="AB298" s="3" t="str">
        <f t="shared" si="59"/>
        <v>$100 to $500 million (USD)</v>
      </c>
    </row>
    <row r="299" spans="1:28" ht="16" x14ac:dyDescent="0.2">
      <c r="A299" s="3">
        <v>298</v>
      </c>
      <c r="B299" s="3">
        <v>4.7</v>
      </c>
      <c r="C299" s="3" t="str">
        <f t="shared" si="48"/>
        <v>4.7</v>
      </c>
      <c r="D299" s="3" t="s">
        <v>443</v>
      </c>
      <c r="E299" s="3" t="s">
        <v>2838</v>
      </c>
      <c r="F299" s="3" t="s">
        <v>2839</v>
      </c>
      <c r="H299" s="3" t="str">
        <f t="shared" si="49"/>
        <v xml:space="preserve"> PA</v>
      </c>
      <c r="I299" s="3" t="str">
        <f t="shared" si="50"/>
        <v xml:space="preserve"> PA</v>
      </c>
      <c r="J299" s="3" t="s">
        <v>443</v>
      </c>
      <c r="K299" s="3" t="s">
        <v>2838</v>
      </c>
      <c r="L299" s="3" t="s">
        <v>2839</v>
      </c>
      <c r="M299" s="3" t="str">
        <f t="shared" si="51"/>
        <v xml:space="preserve"> PA</v>
      </c>
      <c r="N299" s="3">
        <v>1984</v>
      </c>
      <c r="O299" s="3">
        <f t="shared" si="52"/>
        <v>1984</v>
      </c>
      <c r="P299" s="3">
        <f t="shared" si="53"/>
        <v>36</v>
      </c>
      <c r="Q299" s="4">
        <v>-1</v>
      </c>
      <c r="R299" s="4" t="str">
        <f t="shared" si="54"/>
        <v>Not Available</v>
      </c>
      <c r="S299" s="3" t="s">
        <v>263</v>
      </c>
      <c r="T299" s="3" t="str">
        <f t="shared" si="55"/>
        <v>1 to 50 employees</v>
      </c>
      <c r="U299" s="3" t="s">
        <v>65</v>
      </c>
      <c r="V299" s="3" t="str">
        <f t="shared" si="56"/>
        <v>Company - Public</v>
      </c>
      <c r="W299" s="3" t="s">
        <v>320</v>
      </c>
      <c r="X299" s="3" t="str">
        <f t="shared" si="57"/>
        <v>Staffing &amp; Outsourcing</v>
      </c>
      <c r="Y299" s="3" t="s">
        <v>40</v>
      </c>
      <c r="Z299" s="3" t="str">
        <f t="shared" si="58"/>
        <v>Business Services</v>
      </c>
      <c r="AA299" s="3" t="s">
        <v>58</v>
      </c>
      <c r="AB299" s="3" t="str">
        <f t="shared" si="59"/>
        <v>Unknown / Non-Applicable</v>
      </c>
    </row>
    <row r="300" spans="1:28" ht="16" x14ac:dyDescent="0.2">
      <c r="A300" s="3">
        <v>299</v>
      </c>
      <c r="B300" s="3">
        <v>3.8</v>
      </c>
      <c r="C300" s="3" t="str">
        <f t="shared" si="48"/>
        <v>3.8</v>
      </c>
      <c r="D300" s="3" t="s">
        <v>1464</v>
      </c>
      <c r="E300" s="3" t="s">
        <v>2979</v>
      </c>
      <c r="F300" s="3" t="s">
        <v>2914</v>
      </c>
      <c r="H300" s="3" t="str">
        <f t="shared" si="49"/>
        <v xml:space="preserve"> NC</v>
      </c>
      <c r="I300" s="3" t="str">
        <f t="shared" si="50"/>
        <v xml:space="preserve"> NC</v>
      </c>
      <c r="J300" s="3" t="s">
        <v>1464</v>
      </c>
      <c r="K300" s="3" t="s">
        <v>2979</v>
      </c>
      <c r="L300" s="3" t="s">
        <v>2914</v>
      </c>
      <c r="M300" s="3" t="str">
        <f t="shared" si="51"/>
        <v xml:space="preserve"> NC</v>
      </c>
      <c r="N300" s="3">
        <v>1875</v>
      </c>
      <c r="O300" s="3">
        <f t="shared" si="52"/>
        <v>1875</v>
      </c>
      <c r="P300" s="3">
        <f t="shared" si="53"/>
        <v>145</v>
      </c>
      <c r="Q300" s="4">
        <v>-1</v>
      </c>
      <c r="R300" s="4" t="str">
        <f t="shared" si="54"/>
        <v>Not Available</v>
      </c>
      <c r="S300" s="3" t="s">
        <v>56</v>
      </c>
      <c r="T300" s="3" t="str">
        <f t="shared" si="55"/>
        <v>51 to 200 employees</v>
      </c>
      <c r="U300" s="3" t="s">
        <v>65</v>
      </c>
      <c r="V300" s="3" t="str">
        <f t="shared" si="56"/>
        <v>Company - Public</v>
      </c>
      <c r="W300" s="3" t="s">
        <v>124</v>
      </c>
      <c r="X300" s="3" t="str">
        <f t="shared" si="57"/>
        <v>Biotech &amp; Pharmaceuticals</v>
      </c>
      <c r="Y300" s="3" t="s">
        <v>124</v>
      </c>
      <c r="Z300" s="3" t="str">
        <f t="shared" si="58"/>
        <v>Biotech &amp; Pharmaceuticals</v>
      </c>
      <c r="AA300" s="3" t="s">
        <v>58</v>
      </c>
      <c r="AB300" s="3" t="str">
        <f t="shared" si="59"/>
        <v>Unknown / Non-Applicable</v>
      </c>
    </row>
    <row r="301" spans="1:28" ht="16" x14ac:dyDescent="0.2">
      <c r="A301" s="3">
        <v>300</v>
      </c>
      <c r="B301" s="3">
        <v>4.4000000000000004</v>
      </c>
      <c r="C301" s="3" t="str">
        <f t="shared" si="48"/>
        <v>4.4</v>
      </c>
      <c r="D301" s="3" t="s">
        <v>754</v>
      </c>
      <c r="E301" s="3" t="s">
        <v>3000</v>
      </c>
      <c r="F301" s="3" t="s">
        <v>2864</v>
      </c>
      <c r="H301" s="3" t="str">
        <f t="shared" si="49"/>
        <v xml:space="preserve"> MA</v>
      </c>
      <c r="I301" s="3" t="str">
        <f t="shared" si="50"/>
        <v xml:space="preserve"> MA</v>
      </c>
      <c r="J301" s="3" t="s">
        <v>754</v>
      </c>
      <c r="K301" s="3" t="s">
        <v>3000</v>
      </c>
      <c r="L301" s="3" t="s">
        <v>2864</v>
      </c>
      <c r="M301" s="3" t="str">
        <f t="shared" si="51"/>
        <v xml:space="preserve"> MA</v>
      </c>
      <c r="N301" s="3">
        <v>2008</v>
      </c>
      <c r="O301" s="3">
        <f t="shared" si="52"/>
        <v>2008</v>
      </c>
      <c r="P301" s="3">
        <f t="shared" si="53"/>
        <v>12</v>
      </c>
      <c r="Q301" s="4">
        <v>-1</v>
      </c>
      <c r="R301" s="4" t="str">
        <f t="shared" si="54"/>
        <v>Not Available</v>
      </c>
      <c r="S301" s="3" t="s">
        <v>263</v>
      </c>
      <c r="T301" s="3" t="str">
        <f t="shared" si="55"/>
        <v>1 to 50 employees</v>
      </c>
      <c r="U301" s="3" t="s">
        <v>21</v>
      </c>
      <c r="V301" s="3" t="str">
        <f t="shared" si="56"/>
        <v>Company - Private</v>
      </c>
      <c r="W301" s="3" t="s">
        <v>57</v>
      </c>
      <c r="X301" s="3" t="str">
        <f t="shared" si="57"/>
        <v>Advertising &amp; Marketing</v>
      </c>
      <c r="Y301" s="3" t="s">
        <v>40</v>
      </c>
      <c r="Z301" s="3" t="str">
        <f t="shared" si="58"/>
        <v>Business Services</v>
      </c>
      <c r="AA301" s="3" t="s">
        <v>58</v>
      </c>
      <c r="AB301" s="3" t="str">
        <f t="shared" si="59"/>
        <v>Unknown / Non-Applicable</v>
      </c>
    </row>
    <row r="302" spans="1:28" ht="16" x14ac:dyDescent="0.2">
      <c r="A302" s="3">
        <v>301</v>
      </c>
      <c r="B302" s="3">
        <v>3.7</v>
      </c>
      <c r="C302" s="3" t="str">
        <f t="shared" si="48"/>
        <v>3.7</v>
      </c>
      <c r="D302" s="3" t="s">
        <v>333</v>
      </c>
      <c r="E302" s="3" t="s">
        <v>2945</v>
      </c>
      <c r="F302" s="3" t="s">
        <v>2946</v>
      </c>
      <c r="H302" s="3" t="str">
        <f t="shared" si="49"/>
        <v xml:space="preserve"> AL</v>
      </c>
      <c r="I302" s="3" t="str">
        <f t="shared" si="50"/>
        <v xml:space="preserve"> AL</v>
      </c>
      <c r="J302" s="3" t="s">
        <v>754</v>
      </c>
      <c r="K302" s="3" t="s">
        <v>3000</v>
      </c>
      <c r="L302" s="3" t="s">
        <v>2864</v>
      </c>
      <c r="M302" s="3" t="str">
        <f t="shared" si="51"/>
        <v xml:space="preserve"> MA</v>
      </c>
      <c r="N302" s="3">
        <v>1922</v>
      </c>
      <c r="O302" s="3">
        <f t="shared" si="52"/>
        <v>1922</v>
      </c>
      <c r="P302" s="3">
        <f t="shared" si="53"/>
        <v>98</v>
      </c>
      <c r="Q302" s="4">
        <v>-1</v>
      </c>
      <c r="R302" s="4" t="str">
        <f t="shared" si="54"/>
        <v>Not Available</v>
      </c>
      <c r="S302" s="3" t="s">
        <v>56</v>
      </c>
      <c r="T302" s="3" t="str">
        <f t="shared" si="55"/>
        <v>51 to 200 employees</v>
      </c>
      <c r="U302" s="3" t="s">
        <v>47</v>
      </c>
      <c r="V302" s="3" t="str">
        <f t="shared" si="56"/>
        <v>Government</v>
      </c>
      <c r="W302" s="3" t="s">
        <v>283</v>
      </c>
      <c r="X302" s="3" t="str">
        <f t="shared" si="57"/>
        <v>Investment Banking &amp; Asset Management</v>
      </c>
      <c r="Y302" s="3" t="s">
        <v>73</v>
      </c>
      <c r="Z302" s="3" t="str">
        <f t="shared" si="58"/>
        <v>Finance</v>
      </c>
      <c r="AA302" s="3" t="s">
        <v>23</v>
      </c>
      <c r="AB302" s="3" t="str">
        <f t="shared" si="59"/>
        <v>$50 to $100 million (USD)</v>
      </c>
    </row>
    <row r="303" spans="1:28" ht="16" x14ac:dyDescent="0.2">
      <c r="A303" s="3">
        <v>302</v>
      </c>
      <c r="B303" s="3">
        <v>3.7</v>
      </c>
      <c r="C303" s="3" t="str">
        <f t="shared" si="48"/>
        <v>3.7</v>
      </c>
      <c r="D303" s="3" t="s">
        <v>55</v>
      </c>
      <c r="E303" s="3" t="s">
        <v>2833</v>
      </c>
      <c r="F303" s="3" t="s">
        <v>2828</v>
      </c>
      <c r="H303" s="3" t="str">
        <f t="shared" si="49"/>
        <v xml:space="preserve"> NY</v>
      </c>
      <c r="I303" s="3" t="str">
        <f t="shared" si="50"/>
        <v xml:space="preserve"> NY</v>
      </c>
      <c r="J303" s="3" t="s">
        <v>55</v>
      </c>
      <c r="K303" s="3" t="s">
        <v>2833</v>
      </c>
      <c r="L303" s="3" t="s">
        <v>2828</v>
      </c>
      <c r="M303" s="3" t="str">
        <f t="shared" si="51"/>
        <v xml:space="preserve"> NY</v>
      </c>
      <c r="N303" s="3">
        <v>-1</v>
      </c>
      <c r="O303" s="3" t="str">
        <f t="shared" si="52"/>
        <v>Not Available</v>
      </c>
      <c r="P303" s="3" t="str">
        <f t="shared" si="53"/>
        <v>Not Available</v>
      </c>
      <c r="Q303" s="4">
        <v>-1</v>
      </c>
      <c r="R303" s="4" t="str">
        <f t="shared" si="54"/>
        <v>Not Available</v>
      </c>
      <c r="S303" s="3" t="s">
        <v>64</v>
      </c>
      <c r="T303" s="3" t="str">
        <f t="shared" si="55"/>
        <v>201 to 500 employees</v>
      </c>
      <c r="U303" s="3" t="s">
        <v>21</v>
      </c>
      <c r="V303" s="3" t="str">
        <f t="shared" si="56"/>
        <v>Company - Private</v>
      </c>
      <c r="W303" s="3" t="s">
        <v>235</v>
      </c>
      <c r="X303" s="3" t="str">
        <f t="shared" si="57"/>
        <v>Computer Hardware &amp; Software</v>
      </c>
      <c r="Y303" s="3" t="s">
        <v>91</v>
      </c>
      <c r="Z303" s="3" t="str">
        <f t="shared" si="58"/>
        <v>Information Technology</v>
      </c>
      <c r="AA303" s="3" t="s">
        <v>41</v>
      </c>
      <c r="AB303" s="3" t="str">
        <f t="shared" si="59"/>
        <v>$100 to $500 million (USD)</v>
      </c>
    </row>
    <row r="304" spans="1:28" ht="64" x14ac:dyDescent="0.2">
      <c r="A304" s="3">
        <v>303</v>
      </c>
      <c r="B304" s="3">
        <v>4.5999999999999996</v>
      </c>
      <c r="C304" s="3" t="str">
        <f t="shared" si="48"/>
        <v>4.6</v>
      </c>
      <c r="D304" s="3" t="s">
        <v>1639</v>
      </c>
      <c r="E304" s="3" t="s">
        <v>2989</v>
      </c>
      <c r="F304" s="3" t="s">
        <v>2914</v>
      </c>
      <c r="H304" s="3" t="str">
        <f t="shared" si="49"/>
        <v xml:space="preserve"> NC</v>
      </c>
      <c r="I304" s="3" t="str">
        <f t="shared" si="50"/>
        <v xml:space="preserve"> NC</v>
      </c>
      <c r="J304" s="3" t="s">
        <v>1802</v>
      </c>
      <c r="K304" s="3" t="s">
        <v>3106</v>
      </c>
      <c r="L304" s="3" t="s">
        <v>2914</v>
      </c>
      <c r="M304" s="3" t="str">
        <f t="shared" si="51"/>
        <v xml:space="preserve"> NC</v>
      </c>
      <c r="N304" s="3">
        <v>1958</v>
      </c>
      <c r="O304" s="3">
        <f t="shared" si="52"/>
        <v>1958</v>
      </c>
      <c r="P304" s="3">
        <f t="shared" si="53"/>
        <v>62</v>
      </c>
      <c r="Q304" s="4" t="s">
        <v>1803</v>
      </c>
      <c r="R304" s="4" t="str">
        <f t="shared" si="54"/>
        <v>Westat, Abt Associates, Chemonics International</v>
      </c>
      <c r="S304" s="3" t="s">
        <v>30</v>
      </c>
      <c r="T304" s="3" t="str">
        <f t="shared" si="55"/>
        <v>10000+ employees</v>
      </c>
      <c r="U304" s="3" t="s">
        <v>131</v>
      </c>
      <c r="V304" s="3" t="str">
        <f t="shared" si="56"/>
        <v>Subsidiary or Business Segment</v>
      </c>
      <c r="W304" s="3" t="s">
        <v>124</v>
      </c>
      <c r="X304" s="3" t="str">
        <f t="shared" si="57"/>
        <v>Biotech &amp; Pharmaceuticals</v>
      </c>
      <c r="Y304" s="3" t="s">
        <v>124</v>
      </c>
      <c r="Z304" s="3" t="str">
        <f t="shared" si="58"/>
        <v>Biotech &amp; Pharmaceuticals</v>
      </c>
      <c r="AA304" s="3" t="s">
        <v>113</v>
      </c>
      <c r="AB304" s="3" t="str">
        <f t="shared" si="59"/>
        <v>$10+ billion (USD)</v>
      </c>
    </row>
    <row r="305" spans="1:28" ht="16" x14ac:dyDescent="0.2">
      <c r="A305" s="3">
        <v>304</v>
      </c>
      <c r="B305" s="3">
        <v>4.4000000000000004</v>
      </c>
      <c r="C305" s="3" t="str">
        <f t="shared" si="48"/>
        <v>4.4</v>
      </c>
      <c r="D305" s="3" t="s">
        <v>880</v>
      </c>
      <c r="E305" s="3" t="s">
        <v>2899</v>
      </c>
      <c r="F305" s="3" t="s">
        <v>2861</v>
      </c>
      <c r="H305" s="3" t="str">
        <f t="shared" si="49"/>
        <v xml:space="preserve"> NJ</v>
      </c>
      <c r="I305" s="3" t="str">
        <f t="shared" si="50"/>
        <v xml:space="preserve"> NJ</v>
      </c>
      <c r="J305" s="3" t="s">
        <v>880</v>
      </c>
      <c r="K305" s="3" t="s">
        <v>2899</v>
      </c>
      <c r="L305" s="3" t="s">
        <v>2861</v>
      </c>
      <c r="M305" s="3" t="str">
        <f t="shared" si="51"/>
        <v xml:space="preserve"> NJ</v>
      </c>
      <c r="N305" s="3">
        <v>1989</v>
      </c>
      <c r="O305" s="3">
        <f t="shared" si="52"/>
        <v>1989</v>
      </c>
      <c r="P305" s="3">
        <f t="shared" si="53"/>
        <v>31</v>
      </c>
      <c r="Q305" s="4">
        <v>-1</v>
      </c>
      <c r="R305" s="4" t="str">
        <f t="shared" si="54"/>
        <v>Not Available</v>
      </c>
      <c r="S305" s="3" t="s">
        <v>20</v>
      </c>
      <c r="T305" s="3" t="str">
        <f t="shared" si="55"/>
        <v>501 to 1000 employees</v>
      </c>
      <c r="U305" s="3" t="s">
        <v>21</v>
      </c>
      <c r="V305" s="3" t="str">
        <f t="shared" si="56"/>
        <v>Company - Private</v>
      </c>
      <c r="W305" s="3" t="s">
        <v>320</v>
      </c>
      <c r="X305" s="3" t="str">
        <f t="shared" si="57"/>
        <v>Staffing &amp; Outsourcing</v>
      </c>
      <c r="Y305" s="3" t="s">
        <v>40</v>
      </c>
      <c r="Z305" s="3" t="str">
        <f t="shared" si="58"/>
        <v>Business Services</v>
      </c>
      <c r="AA305" s="3" t="s">
        <v>41</v>
      </c>
      <c r="AB305" s="3" t="str">
        <f t="shared" si="59"/>
        <v>$100 to $500 million (USD)</v>
      </c>
    </row>
    <row r="306" spans="1:28" ht="16" x14ac:dyDescent="0.2">
      <c r="A306" s="3">
        <v>305</v>
      </c>
      <c r="B306" s="3">
        <v>-1</v>
      </c>
      <c r="C306" s="3" t="str">
        <f t="shared" si="48"/>
        <v>NOT AVAILABLE</v>
      </c>
      <c r="D306" s="3" t="s">
        <v>1811</v>
      </c>
      <c r="E306" s="3" t="s">
        <v>3001</v>
      </c>
      <c r="F306" s="3" t="s">
        <v>2839</v>
      </c>
      <c r="H306" s="3" t="str">
        <f t="shared" si="49"/>
        <v xml:space="preserve"> PA</v>
      </c>
      <c r="I306" s="3" t="str">
        <f t="shared" si="50"/>
        <v xml:space="preserve"> PA</v>
      </c>
      <c r="J306" s="3" t="s">
        <v>1811</v>
      </c>
      <c r="K306" s="3" t="s">
        <v>3001</v>
      </c>
      <c r="L306" s="3" t="s">
        <v>2839</v>
      </c>
      <c r="M306" s="3" t="str">
        <f t="shared" si="51"/>
        <v xml:space="preserve"> PA</v>
      </c>
      <c r="N306" s="3">
        <v>2003</v>
      </c>
      <c r="O306" s="3">
        <f t="shared" si="52"/>
        <v>2003</v>
      </c>
      <c r="P306" s="3">
        <f t="shared" si="53"/>
        <v>17</v>
      </c>
      <c r="Q306" s="4" t="s">
        <v>1812</v>
      </c>
      <c r="R306" s="4" t="str">
        <f t="shared" si="54"/>
        <v>Covance, ICON</v>
      </c>
      <c r="S306" s="3" t="s">
        <v>64</v>
      </c>
      <c r="T306" s="3" t="str">
        <f t="shared" si="55"/>
        <v>201 to 500 employees</v>
      </c>
      <c r="U306" s="3" t="s">
        <v>21</v>
      </c>
      <c r="V306" s="3" t="str">
        <f t="shared" si="56"/>
        <v>Company - Private</v>
      </c>
      <c r="W306" s="3" t="s">
        <v>230</v>
      </c>
      <c r="X306" s="3" t="str">
        <f t="shared" si="57"/>
        <v>IT Services</v>
      </c>
      <c r="Y306" s="3" t="s">
        <v>91</v>
      </c>
      <c r="Z306" s="3" t="str">
        <f t="shared" si="58"/>
        <v>Information Technology</v>
      </c>
      <c r="AA306" s="3" t="s">
        <v>58</v>
      </c>
      <c r="AB306" s="3" t="str">
        <f t="shared" si="59"/>
        <v>Unknown / Non-Applicable</v>
      </c>
    </row>
    <row r="307" spans="1:28" ht="16" x14ac:dyDescent="0.2">
      <c r="A307" s="3">
        <v>306</v>
      </c>
      <c r="B307" s="3">
        <v>3</v>
      </c>
      <c r="C307" s="3" t="str">
        <f t="shared" si="48"/>
        <v>3</v>
      </c>
      <c r="D307" s="3" t="s">
        <v>96</v>
      </c>
      <c r="E307" s="3" t="s">
        <v>2825</v>
      </c>
      <c r="F307" s="3" t="s">
        <v>2826</v>
      </c>
      <c r="H307" s="3" t="str">
        <f t="shared" si="49"/>
        <v xml:space="preserve"> CA</v>
      </c>
      <c r="I307" s="3" t="str">
        <f t="shared" si="50"/>
        <v xml:space="preserve"> CA</v>
      </c>
      <c r="J307" s="3" t="s">
        <v>96</v>
      </c>
      <c r="K307" s="3" t="s">
        <v>2825</v>
      </c>
      <c r="L307" s="3" t="s">
        <v>2826</v>
      </c>
      <c r="M307" s="3" t="str">
        <f t="shared" si="51"/>
        <v xml:space="preserve"> CA</v>
      </c>
      <c r="N307" s="3">
        <v>2008</v>
      </c>
      <c r="O307" s="3">
        <f t="shared" si="52"/>
        <v>2008</v>
      </c>
      <c r="P307" s="3">
        <f t="shared" si="53"/>
        <v>12</v>
      </c>
      <c r="Q307" s="4">
        <v>-1</v>
      </c>
      <c r="R307" s="4" t="str">
        <f t="shared" si="54"/>
        <v>Not Available</v>
      </c>
      <c r="S307" s="3" t="s">
        <v>20</v>
      </c>
      <c r="T307" s="3" t="str">
        <f t="shared" si="55"/>
        <v>501 to 1000 employees</v>
      </c>
      <c r="U307" s="3" t="s">
        <v>154</v>
      </c>
      <c r="V307" s="3" t="str">
        <f t="shared" si="56"/>
        <v>Nonprofit Organization</v>
      </c>
      <c r="W307" s="3" t="s">
        <v>155</v>
      </c>
      <c r="X307" s="3" t="str">
        <f t="shared" si="57"/>
        <v>Insurance Carriers</v>
      </c>
      <c r="Y307" s="3" t="s">
        <v>156</v>
      </c>
      <c r="Z307" s="3" t="str">
        <f t="shared" si="58"/>
        <v>Insurance</v>
      </c>
      <c r="AA307" s="3" t="s">
        <v>58</v>
      </c>
      <c r="AB307" s="3" t="str">
        <f t="shared" si="59"/>
        <v>Unknown / Non-Applicable</v>
      </c>
    </row>
    <row r="308" spans="1:28" ht="16" x14ac:dyDescent="0.2">
      <c r="A308" s="3">
        <v>307</v>
      </c>
      <c r="B308" s="3">
        <v>4.7</v>
      </c>
      <c r="C308" s="3" t="str">
        <f t="shared" si="48"/>
        <v>4.7</v>
      </c>
      <c r="D308" s="3" t="s">
        <v>560</v>
      </c>
      <c r="E308" s="3" t="s">
        <v>2870</v>
      </c>
      <c r="F308" s="3" t="s">
        <v>2826</v>
      </c>
      <c r="H308" s="3" t="str">
        <f t="shared" si="49"/>
        <v xml:space="preserve"> CA</v>
      </c>
      <c r="I308" s="3" t="str">
        <f t="shared" si="50"/>
        <v xml:space="preserve"> CA</v>
      </c>
      <c r="J308" s="3" t="s">
        <v>560</v>
      </c>
      <c r="K308" s="3" t="s">
        <v>2870</v>
      </c>
      <c r="L308" s="3" t="s">
        <v>2826</v>
      </c>
      <c r="M308" s="3" t="str">
        <f t="shared" si="51"/>
        <v xml:space="preserve"> CA</v>
      </c>
      <c r="N308" s="3">
        <v>2016</v>
      </c>
      <c r="O308" s="3">
        <f t="shared" si="52"/>
        <v>2016</v>
      </c>
      <c r="P308" s="3">
        <f t="shared" si="53"/>
        <v>4</v>
      </c>
      <c r="Q308" s="4">
        <v>-1</v>
      </c>
      <c r="R308" s="4" t="str">
        <f t="shared" si="54"/>
        <v>Not Available</v>
      </c>
      <c r="S308" s="3" t="s">
        <v>46</v>
      </c>
      <c r="T308" s="3" t="str">
        <f t="shared" si="55"/>
        <v>1001 to 5000 employees</v>
      </c>
      <c r="U308" s="3" t="s">
        <v>154</v>
      </c>
      <c r="V308" s="3" t="str">
        <f t="shared" si="56"/>
        <v>Nonprofit Organization</v>
      </c>
      <c r="W308" s="3" t="s">
        <v>1144</v>
      </c>
      <c r="X308" s="3" t="str">
        <f t="shared" si="57"/>
        <v>Social Assistance</v>
      </c>
      <c r="Y308" s="3" t="s">
        <v>780</v>
      </c>
      <c r="Z308" s="3" t="str">
        <f t="shared" si="58"/>
        <v>Non-Profit</v>
      </c>
      <c r="AA308" s="3" t="s">
        <v>58</v>
      </c>
      <c r="AB308" s="3" t="str">
        <f t="shared" si="59"/>
        <v>Unknown / Non-Applicable</v>
      </c>
    </row>
    <row r="309" spans="1:28" ht="32" x14ac:dyDescent="0.2">
      <c r="A309" s="3">
        <v>308</v>
      </c>
      <c r="B309" s="3">
        <v>3.8</v>
      </c>
      <c r="C309" s="3" t="str">
        <f t="shared" si="48"/>
        <v>3.8</v>
      </c>
      <c r="D309" s="3" t="s">
        <v>96</v>
      </c>
      <c r="E309" s="3" t="s">
        <v>2825</v>
      </c>
      <c r="F309" s="3" t="s">
        <v>2826</v>
      </c>
      <c r="H309" s="3" t="str">
        <f t="shared" si="49"/>
        <v xml:space="preserve"> CA</v>
      </c>
      <c r="I309" s="3" t="str">
        <f t="shared" si="50"/>
        <v xml:space="preserve"> CA</v>
      </c>
      <c r="J309" s="3" t="s">
        <v>96</v>
      </c>
      <c r="K309" s="3" t="s">
        <v>2825</v>
      </c>
      <c r="L309" s="3" t="s">
        <v>2826</v>
      </c>
      <c r="M309" s="3" t="str">
        <f t="shared" si="51"/>
        <v xml:space="preserve"> CA</v>
      </c>
      <c r="N309" s="3">
        <v>2007</v>
      </c>
      <c r="O309" s="3">
        <f t="shared" si="52"/>
        <v>2007</v>
      </c>
      <c r="P309" s="3">
        <f t="shared" si="53"/>
        <v>13</v>
      </c>
      <c r="Q309" s="4" t="s">
        <v>1021</v>
      </c>
      <c r="R309" s="4" t="str">
        <f t="shared" si="54"/>
        <v>FLURRY, Chartboost</v>
      </c>
      <c r="S309" s="3" t="s">
        <v>104</v>
      </c>
      <c r="T309" s="3" t="str">
        <f t="shared" si="55"/>
        <v>5001 to 10000 employees</v>
      </c>
      <c r="U309" s="3" t="s">
        <v>154</v>
      </c>
      <c r="V309" s="3" t="str">
        <f t="shared" si="56"/>
        <v>Nonprofit Organization</v>
      </c>
      <c r="W309" s="3" t="s">
        <v>32</v>
      </c>
      <c r="X309" s="3" t="str">
        <f t="shared" si="57"/>
        <v>Health Care Services &amp; Hospitals</v>
      </c>
      <c r="Y309" s="3" t="s">
        <v>33</v>
      </c>
      <c r="Z309" s="3" t="str">
        <f t="shared" si="58"/>
        <v>Health Care</v>
      </c>
      <c r="AA309" s="3" t="s">
        <v>58</v>
      </c>
      <c r="AB309" s="3" t="str">
        <f t="shared" si="59"/>
        <v>Unknown / Non-Applicable</v>
      </c>
    </row>
    <row r="310" spans="1:28" ht="64" x14ac:dyDescent="0.2">
      <c r="A310" s="3">
        <v>309</v>
      </c>
      <c r="B310" s="3">
        <v>3.2</v>
      </c>
      <c r="C310" s="3" t="str">
        <f t="shared" si="48"/>
        <v>3.2</v>
      </c>
      <c r="D310" s="3" t="s">
        <v>55</v>
      </c>
      <c r="E310" s="3" t="s">
        <v>2833</v>
      </c>
      <c r="F310" s="3" t="s">
        <v>2828</v>
      </c>
      <c r="H310" s="3" t="str">
        <f t="shared" si="49"/>
        <v xml:space="preserve"> NY</v>
      </c>
      <c r="I310" s="3" t="str">
        <f t="shared" si="50"/>
        <v xml:space="preserve"> NY</v>
      </c>
      <c r="J310" s="3" t="s">
        <v>55</v>
      </c>
      <c r="K310" s="3" t="s">
        <v>2833</v>
      </c>
      <c r="L310" s="3" t="s">
        <v>2828</v>
      </c>
      <c r="M310" s="3" t="str">
        <f t="shared" si="51"/>
        <v xml:space="preserve"> NY</v>
      </c>
      <c r="N310" s="3">
        <v>2002</v>
      </c>
      <c r="O310" s="3">
        <f t="shared" si="52"/>
        <v>2002</v>
      </c>
      <c r="P310" s="3">
        <f t="shared" si="53"/>
        <v>18</v>
      </c>
      <c r="Q310" s="4" t="s">
        <v>1110</v>
      </c>
      <c r="R310" s="4" t="str">
        <f t="shared" si="54"/>
        <v>Expedia Group, Orbitz Worldwide, Priceline.com</v>
      </c>
      <c r="S310" s="3" t="s">
        <v>20</v>
      </c>
      <c r="T310" s="3" t="str">
        <f t="shared" si="55"/>
        <v>501 to 1000 employees</v>
      </c>
      <c r="U310" s="3" t="s">
        <v>154</v>
      </c>
      <c r="V310" s="3" t="str">
        <f t="shared" si="56"/>
        <v>Nonprofit Organization</v>
      </c>
      <c r="W310" s="3" t="s">
        <v>32</v>
      </c>
      <c r="X310" s="3" t="str">
        <f t="shared" si="57"/>
        <v>Health Care Services &amp; Hospitals</v>
      </c>
      <c r="Y310" s="3" t="s">
        <v>33</v>
      </c>
      <c r="Z310" s="3" t="str">
        <f t="shared" si="58"/>
        <v>Health Care</v>
      </c>
      <c r="AA310" s="3" t="s">
        <v>58</v>
      </c>
      <c r="AB310" s="3" t="str">
        <f t="shared" si="59"/>
        <v>Unknown / Non-Applicable</v>
      </c>
    </row>
    <row r="311" spans="1:28" ht="16" x14ac:dyDescent="0.2">
      <c r="A311" s="3">
        <v>310</v>
      </c>
      <c r="B311" s="3">
        <v>2.7</v>
      </c>
      <c r="C311" s="3" t="str">
        <f t="shared" si="48"/>
        <v>2.7</v>
      </c>
      <c r="D311" s="3" t="s">
        <v>1464</v>
      </c>
      <c r="E311" s="3" t="s">
        <v>2979</v>
      </c>
      <c r="F311" s="3" t="s">
        <v>2914</v>
      </c>
      <c r="H311" s="3" t="str">
        <f t="shared" si="49"/>
        <v xml:space="preserve"> NC</v>
      </c>
      <c r="I311" s="3" t="str">
        <f t="shared" si="50"/>
        <v xml:space="preserve"> NC</v>
      </c>
      <c r="J311" s="3" t="s">
        <v>1464</v>
      </c>
      <c r="K311" s="3" t="s">
        <v>2979</v>
      </c>
      <c r="L311" s="3" t="s">
        <v>2914</v>
      </c>
      <c r="M311" s="3" t="str">
        <f t="shared" si="51"/>
        <v xml:space="preserve"> NC</v>
      </c>
      <c r="N311" s="3">
        <v>1875</v>
      </c>
      <c r="O311" s="3">
        <f t="shared" si="52"/>
        <v>1875</v>
      </c>
      <c r="P311" s="3">
        <f t="shared" si="53"/>
        <v>145</v>
      </c>
      <c r="Q311" s="4">
        <v>-1</v>
      </c>
      <c r="R311" s="4" t="str">
        <f t="shared" si="54"/>
        <v>Not Available</v>
      </c>
      <c r="S311" s="3" t="s">
        <v>64</v>
      </c>
      <c r="T311" s="3" t="str">
        <f t="shared" si="55"/>
        <v>201 to 500 employees</v>
      </c>
      <c r="U311" s="3" t="s">
        <v>21</v>
      </c>
      <c r="V311" s="3" t="str">
        <f t="shared" si="56"/>
        <v>Company - Private</v>
      </c>
      <c r="W311" s="3" t="s">
        <v>79</v>
      </c>
      <c r="X311" s="3" t="str">
        <f t="shared" si="57"/>
        <v>Consulting</v>
      </c>
      <c r="Y311" s="3" t="s">
        <v>40</v>
      </c>
      <c r="Z311" s="3" t="str">
        <f t="shared" si="58"/>
        <v>Business Services</v>
      </c>
      <c r="AA311" s="3" t="s">
        <v>23</v>
      </c>
      <c r="AB311" s="3" t="str">
        <f t="shared" si="59"/>
        <v>$50 to $100 million (USD)</v>
      </c>
    </row>
    <row r="312" spans="1:28" ht="16" x14ac:dyDescent="0.2">
      <c r="A312" s="3">
        <v>311</v>
      </c>
      <c r="B312" s="3">
        <v>3.3</v>
      </c>
      <c r="C312" s="3" t="str">
        <f t="shared" si="48"/>
        <v>3.3</v>
      </c>
      <c r="D312" s="3" t="s">
        <v>18</v>
      </c>
      <c r="E312" s="3" t="s">
        <v>3002</v>
      </c>
      <c r="F312" s="3" t="s">
        <v>3003</v>
      </c>
      <c r="H312" s="3" t="str">
        <f t="shared" si="49"/>
        <v xml:space="preserve"> NM</v>
      </c>
      <c r="I312" s="3" t="str">
        <f t="shared" si="50"/>
        <v xml:space="preserve"> NM</v>
      </c>
      <c r="J312" s="3" t="s">
        <v>246</v>
      </c>
      <c r="K312" s="3" t="s">
        <v>3107</v>
      </c>
      <c r="L312" s="3" t="s">
        <v>3108</v>
      </c>
      <c r="M312" s="3" t="str">
        <f t="shared" si="51"/>
        <v xml:space="preserve"> Germany</v>
      </c>
      <c r="N312" s="3">
        <v>1870</v>
      </c>
      <c r="O312" s="3">
        <f t="shared" si="52"/>
        <v>1870</v>
      </c>
      <c r="P312" s="3">
        <f t="shared" si="53"/>
        <v>150</v>
      </c>
      <c r="Q312" s="4">
        <v>-1</v>
      </c>
      <c r="R312" s="4" t="str">
        <f t="shared" si="54"/>
        <v>Not Available</v>
      </c>
      <c r="S312" s="3" t="s">
        <v>46</v>
      </c>
      <c r="T312" s="3" t="str">
        <f t="shared" si="55"/>
        <v>1001 to 5000 employees</v>
      </c>
      <c r="U312" s="3" t="s">
        <v>21</v>
      </c>
      <c r="V312" s="3" t="str">
        <f t="shared" si="56"/>
        <v>Company - Private</v>
      </c>
      <c r="W312" s="3" t="s">
        <v>165</v>
      </c>
      <c r="X312" s="3" t="str">
        <f t="shared" si="57"/>
        <v>Insurance Agencies &amp; Brokerages</v>
      </c>
      <c r="Y312" s="3" t="s">
        <v>156</v>
      </c>
      <c r="Z312" s="3" t="str">
        <f t="shared" si="58"/>
        <v>Insurance</v>
      </c>
      <c r="AA312" s="3" t="s">
        <v>34</v>
      </c>
      <c r="AB312" s="3" t="str">
        <f t="shared" si="59"/>
        <v>$2 to $5 billion (USD)</v>
      </c>
    </row>
    <row r="313" spans="1:28" ht="64" x14ac:dyDescent="0.2">
      <c r="A313" s="3">
        <v>312</v>
      </c>
      <c r="B313" s="3">
        <v>3.9</v>
      </c>
      <c r="C313" s="3" t="str">
        <f t="shared" si="48"/>
        <v>3.9</v>
      </c>
      <c r="D313" s="3" t="s">
        <v>355</v>
      </c>
      <c r="E313" s="3" t="s">
        <v>2956</v>
      </c>
      <c r="F313" s="3" t="s">
        <v>2905</v>
      </c>
      <c r="H313" s="3" t="str">
        <f t="shared" si="49"/>
        <v xml:space="preserve"> MO</v>
      </c>
      <c r="I313" s="3" t="str">
        <f t="shared" si="50"/>
        <v xml:space="preserve"> MO</v>
      </c>
      <c r="J313" s="3" t="s">
        <v>355</v>
      </c>
      <c r="K313" s="3" t="s">
        <v>2956</v>
      </c>
      <c r="L313" s="3" t="s">
        <v>2905</v>
      </c>
      <c r="M313" s="3" t="str">
        <f t="shared" si="51"/>
        <v xml:space="preserve"> MO</v>
      </c>
      <c r="N313" s="3">
        <v>2016</v>
      </c>
      <c r="O313" s="3">
        <f t="shared" si="52"/>
        <v>2016</v>
      </c>
      <c r="P313" s="3">
        <f t="shared" si="53"/>
        <v>4</v>
      </c>
      <c r="Q313" s="4" t="s">
        <v>356</v>
      </c>
      <c r="R313" s="4" t="str">
        <f t="shared" si="54"/>
        <v>Slalom, Daugherty Business Solutions</v>
      </c>
      <c r="S313" s="3" t="s">
        <v>104</v>
      </c>
      <c r="T313" s="3" t="str">
        <f t="shared" si="55"/>
        <v>5001 to 10000 employees</v>
      </c>
      <c r="U313" s="3" t="s">
        <v>65</v>
      </c>
      <c r="V313" s="3" t="str">
        <f t="shared" si="56"/>
        <v>Company - Public</v>
      </c>
      <c r="W313" s="3" t="s">
        <v>235</v>
      </c>
      <c r="X313" s="3" t="str">
        <f t="shared" si="57"/>
        <v>Computer Hardware &amp; Software</v>
      </c>
      <c r="Y313" s="3" t="s">
        <v>91</v>
      </c>
      <c r="Z313" s="3" t="str">
        <f t="shared" si="58"/>
        <v>Information Technology</v>
      </c>
      <c r="AA313" s="3" t="s">
        <v>34</v>
      </c>
      <c r="AB313" s="3" t="str">
        <f t="shared" si="59"/>
        <v>$2 to $5 billion (USD)</v>
      </c>
    </row>
    <row r="314" spans="1:28" ht="16" x14ac:dyDescent="0.2">
      <c r="A314" s="3">
        <v>313</v>
      </c>
      <c r="B314" s="3">
        <v>3.7</v>
      </c>
      <c r="C314" s="3" t="str">
        <f t="shared" si="48"/>
        <v>3.7</v>
      </c>
      <c r="D314" s="3" t="s">
        <v>1830</v>
      </c>
      <c r="E314" s="3" t="s">
        <v>2937</v>
      </c>
      <c r="F314" s="3" t="s">
        <v>2853</v>
      </c>
      <c r="H314" s="3" t="str">
        <f t="shared" si="49"/>
        <v xml:space="preserve"> VA</v>
      </c>
      <c r="I314" s="3" t="str">
        <f t="shared" si="50"/>
        <v xml:space="preserve"> VA</v>
      </c>
      <c r="J314" s="3" t="s">
        <v>483</v>
      </c>
      <c r="K314" s="3" t="s">
        <v>2960</v>
      </c>
      <c r="L314" s="3" t="s">
        <v>2853</v>
      </c>
      <c r="M314" s="3" t="str">
        <f t="shared" si="51"/>
        <v xml:space="preserve"> VA</v>
      </c>
      <c r="N314" s="3">
        <v>2014</v>
      </c>
      <c r="O314" s="3">
        <f t="shared" si="52"/>
        <v>2014</v>
      </c>
      <c r="P314" s="3">
        <f t="shared" si="53"/>
        <v>6</v>
      </c>
      <c r="Q314" s="4">
        <v>-1</v>
      </c>
      <c r="R314" s="4" t="str">
        <f t="shared" si="54"/>
        <v>Not Available</v>
      </c>
      <c r="S314" s="3" t="s">
        <v>46</v>
      </c>
      <c r="T314" s="3" t="str">
        <f t="shared" si="55"/>
        <v>1001 to 5000 employees</v>
      </c>
      <c r="U314" s="3" t="s">
        <v>65</v>
      </c>
      <c r="V314" s="3" t="str">
        <f t="shared" si="56"/>
        <v>Company - Public</v>
      </c>
      <c r="W314" s="3" t="s">
        <v>155</v>
      </c>
      <c r="X314" s="3" t="str">
        <f t="shared" si="57"/>
        <v>Insurance Carriers</v>
      </c>
      <c r="Y314" s="3" t="s">
        <v>156</v>
      </c>
      <c r="Z314" s="3" t="str">
        <f t="shared" si="58"/>
        <v>Insurance</v>
      </c>
      <c r="AA314" s="3" t="s">
        <v>203</v>
      </c>
      <c r="AB314" s="3" t="str">
        <f t="shared" si="59"/>
        <v>$5 to $10 billion (USD)</v>
      </c>
    </row>
    <row r="315" spans="1:28" ht="16" x14ac:dyDescent="0.2">
      <c r="A315" s="3">
        <v>314</v>
      </c>
      <c r="B315" s="3">
        <v>2.6</v>
      </c>
      <c r="C315" s="3" t="str">
        <f t="shared" si="48"/>
        <v>2.6</v>
      </c>
      <c r="D315" s="3" t="s">
        <v>836</v>
      </c>
      <c r="E315" s="3" t="s">
        <v>2937</v>
      </c>
      <c r="F315" s="3" t="s">
        <v>2864</v>
      </c>
      <c r="H315" s="3" t="str">
        <f t="shared" si="49"/>
        <v xml:space="preserve"> MA</v>
      </c>
      <c r="I315" s="3" t="str">
        <f t="shared" si="50"/>
        <v xml:space="preserve"> MA</v>
      </c>
      <c r="J315" s="3" t="s">
        <v>836</v>
      </c>
      <c r="K315" s="3" t="s">
        <v>2937</v>
      </c>
      <c r="L315" s="3" t="s">
        <v>2864</v>
      </c>
      <c r="M315" s="3" t="str">
        <f t="shared" si="51"/>
        <v xml:space="preserve"> MA</v>
      </c>
      <c r="N315" s="3">
        <v>1851</v>
      </c>
      <c r="O315" s="3">
        <f t="shared" si="52"/>
        <v>1851</v>
      </c>
      <c r="P315" s="3">
        <f t="shared" si="53"/>
        <v>169</v>
      </c>
      <c r="Q315" s="4">
        <v>-1</v>
      </c>
      <c r="R315" s="4" t="str">
        <f t="shared" si="54"/>
        <v>Not Available</v>
      </c>
      <c r="S315" s="3" t="s">
        <v>64</v>
      </c>
      <c r="T315" s="3" t="str">
        <f t="shared" si="55"/>
        <v>201 to 500 employees</v>
      </c>
      <c r="U315" s="3" t="s">
        <v>65</v>
      </c>
      <c r="V315" s="3" t="str">
        <f t="shared" si="56"/>
        <v>Company - Public</v>
      </c>
      <c r="W315" s="3" t="s">
        <v>124</v>
      </c>
      <c r="X315" s="3" t="str">
        <f t="shared" si="57"/>
        <v>Biotech &amp; Pharmaceuticals</v>
      </c>
      <c r="Y315" s="3" t="s">
        <v>124</v>
      </c>
      <c r="Z315" s="3" t="str">
        <f t="shared" si="58"/>
        <v>Biotech &amp; Pharmaceuticals</v>
      </c>
      <c r="AA315" s="3" t="s">
        <v>41</v>
      </c>
      <c r="AB315" s="3" t="str">
        <f t="shared" si="59"/>
        <v>$100 to $500 million (USD)</v>
      </c>
    </row>
    <row r="316" spans="1:28" ht="128" x14ac:dyDescent="0.2">
      <c r="A316" s="3">
        <v>315</v>
      </c>
      <c r="B316" s="3">
        <v>3.1</v>
      </c>
      <c r="C316" s="3" t="str">
        <f t="shared" si="48"/>
        <v>3.1</v>
      </c>
      <c r="D316" s="3" t="s">
        <v>45</v>
      </c>
      <c r="E316" s="3" t="s">
        <v>2958</v>
      </c>
      <c r="F316" s="3" t="s">
        <v>2934</v>
      </c>
      <c r="H316" s="3" t="str">
        <f t="shared" si="49"/>
        <v xml:space="preserve"> WA</v>
      </c>
      <c r="I316" s="3" t="str">
        <f t="shared" si="50"/>
        <v xml:space="preserve"> WA</v>
      </c>
      <c r="J316" s="3" t="s">
        <v>45</v>
      </c>
      <c r="K316" s="3" t="s">
        <v>2958</v>
      </c>
      <c r="L316" s="3" t="s">
        <v>2934</v>
      </c>
      <c r="M316" s="3" t="str">
        <f t="shared" si="51"/>
        <v xml:space="preserve"> WA</v>
      </c>
      <c r="N316" s="3">
        <v>1965</v>
      </c>
      <c r="O316" s="3">
        <f t="shared" si="52"/>
        <v>1965</v>
      </c>
      <c r="P316" s="3">
        <f t="shared" si="53"/>
        <v>55</v>
      </c>
      <c r="Q316" s="4" t="s">
        <v>51</v>
      </c>
      <c r="R316" s="4" t="str">
        <f t="shared" si="54"/>
        <v>Oak Ridge National Laboratory, National Renewable Energy Lab, Los Alamos National Laboratory</v>
      </c>
      <c r="S316" s="3" t="s">
        <v>64</v>
      </c>
      <c r="T316" s="3" t="str">
        <f t="shared" si="55"/>
        <v>201 to 500 employees</v>
      </c>
      <c r="U316" s="3" t="s">
        <v>21</v>
      </c>
      <c r="V316" s="3" t="str">
        <f t="shared" si="56"/>
        <v>Company - Private</v>
      </c>
      <c r="W316" s="3" t="s">
        <v>57</v>
      </c>
      <c r="X316" s="3" t="str">
        <f t="shared" si="57"/>
        <v>Advertising &amp; Marketing</v>
      </c>
      <c r="Y316" s="3" t="s">
        <v>40</v>
      </c>
      <c r="Z316" s="3" t="str">
        <f t="shared" si="58"/>
        <v>Business Services</v>
      </c>
      <c r="AA316" s="3" t="s">
        <v>58</v>
      </c>
      <c r="AB316" s="3" t="str">
        <f t="shared" si="59"/>
        <v>Unknown / Non-Applicable</v>
      </c>
    </row>
    <row r="317" spans="1:28" ht="16" x14ac:dyDescent="0.2">
      <c r="A317" s="3">
        <v>316</v>
      </c>
      <c r="B317" s="3">
        <v>4.0999999999999996</v>
      </c>
      <c r="C317" s="3" t="str">
        <f t="shared" si="48"/>
        <v>4.1</v>
      </c>
      <c r="D317" s="3" t="s">
        <v>778</v>
      </c>
      <c r="E317" s="3" t="s">
        <v>2959</v>
      </c>
      <c r="F317" s="3" t="s">
        <v>2824</v>
      </c>
      <c r="H317" s="3" t="str">
        <f t="shared" si="49"/>
        <v xml:space="preserve"> UT</v>
      </c>
      <c r="I317" s="3" t="str">
        <f t="shared" si="50"/>
        <v xml:space="preserve"> UT</v>
      </c>
      <c r="J317" s="3" t="s">
        <v>778</v>
      </c>
      <c r="K317" s="3" t="s">
        <v>2959</v>
      </c>
      <c r="L317" s="3" t="s">
        <v>2824</v>
      </c>
      <c r="M317" s="3" t="str">
        <f t="shared" si="51"/>
        <v xml:space="preserve"> UT</v>
      </c>
      <c r="N317" s="3">
        <v>2013</v>
      </c>
      <c r="O317" s="3">
        <f t="shared" si="52"/>
        <v>2013</v>
      </c>
      <c r="P317" s="3">
        <f t="shared" si="53"/>
        <v>7</v>
      </c>
      <c r="Q317" s="4">
        <v>-1</v>
      </c>
      <c r="R317" s="4" t="str">
        <f t="shared" si="54"/>
        <v>Not Available</v>
      </c>
      <c r="S317" s="3" t="s">
        <v>56</v>
      </c>
      <c r="T317" s="3" t="str">
        <f t="shared" si="55"/>
        <v>51 to 200 employees</v>
      </c>
      <c r="U317" s="3" t="s">
        <v>21</v>
      </c>
      <c r="V317" s="3" t="str">
        <f t="shared" si="56"/>
        <v>Company - Private</v>
      </c>
      <c r="W317" s="3" t="s">
        <v>235</v>
      </c>
      <c r="X317" s="3" t="str">
        <f t="shared" si="57"/>
        <v>Computer Hardware &amp; Software</v>
      </c>
      <c r="Y317" s="3" t="s">
        <v>91</v>
      </c>
      <c r="Z317" s="3" t="str">
        <f t="shared" si="58"/>
        <v>Information Technology</v>
      </c>
      <c r="AA317" s="3" t="s">
        <v>58</v>
      </c>
      <c r="AB317" s="3" t="str">
        <f t="shared" si="59"/>
        <v>Unknown / Non-Applicable</v>
      </c>
    </row>
    <row r="318" spans="1:28" ht="16" x14ac:dyDescent="0.2">
      <c r="A318" s="3">
        <v>317</v>
      </c>
      <c r="B318" s="3">
        <v>3.7</v>
      </c>
      <c r="C318" s="3" t="str">
        <f t="shared" si="48"/>
        <v>3.7</v>
      </c>
      <c r="D318" s="3" t="s">
        <v>1834</v>
      </c>
      <c r="E318" s="3" t="s">
        <v>3004</v>
      </c>
      <c r="F318" s="3" t="s">
        <v>2861</v>
      </c>
      <c r="H318" s="3" t="str">
        <f t="shared" si="49"/>
        <v xml:space="preserve"> NJ</v>
      </c>
      <c r="I318" s="3" t="str">
        <f t="shared" si="50"/>
        <v xml:space="preserve"> NJ</v>
      </c>
      <c r="J318" s="3" t="s">
        <v>55</v>
      </c>
      <c r="K318" s="3" t="s">
        <v>2833</v>
      </c>
      <c r="L318" s="3" t="s">
        <v>2828</v>
      </c>
      <c r="M318" s="3" t="str">
        <f t="shared" si="51"/>
        <v xml:space="preserve"> NY</v>
      </c>
      <c r="N318" s="3">
        <v>1812</v>
      </c>
      <c r="O318" s="3">
        <f t="shared" si="52"/>
        <v>1812</v>
      </c>
      <c r="P318" s="3">
        <f t="shared" si="53"/>
        <v>208</v>
      </c>
      <c r="Q318" s="4">
        <v>-1</v>
      </c>
      <c r="R318" s="4" t="str">
        <f t="shared" si="54"/>
        <v>Not Available</v>
      </c>
      <c r="S318" s="3" t="s">
        <v>30</v>
      </c>
      <c r="T318" s="3" t="str">
        <f t="shared" si="55"/>
        <v>10000+ employees</v>
      </c>
      <c r="U318" s="3" t="s">
        <v>65</v>
      </c>
      <c r="V318" s="3" t="str">
        <f t="shared" si="56"/>
        <v>Company - Public</v>
      </c>
      <c r="W318" s="3" t="s">
        <v>124</v>
      </c>
      <c r="X318" s="3" t="str">
        <f t="shared" si="57"/>
        <v>Biotech &amp; Pharmaceuticals</v>
      </c>
      <c r="Y318" s="3" t="s">
        <v>124</v>
      </c>
      <c r="Z318" s="3" t="str">
        <f t="shared" si="58"/>
        <v>Biotech &amp; Pharmaceuticals</v>
      </c>
      <c r="AA318" s="3" t="s">
        <v>113</v>
      </c>
      <c r="AB318" s="3" t="str">
        <f t="shared" si="59"/>
        <v>$10+ billion (USD)</v>
      </c>
    </row>
    <row r="319" spans="1:28" ht="16" x14ac:dyDescent="0.2">
      <c r="A319" s="3">
        <v>318</v>
      </c>
      <c r="B319" s="3">
        <v>-1</v>
      </c>
      <c r="C319" s="3" t="str">
        <f t="shared" si="48"/>
        <v>NOT AVAILABLE</v>
      </c>
      <c r="D319" s="3" t="s">
        <v>953</v>
      </c>
      <c r="E319" s="3" t="s">
        <v>2900</v>
      </c>
      <c r="F319" s="3" t="s">
        <v>2831</v>
      </c>
      <c r="H319" s="3" t="str">
        <f t="shared" si="49"/>
        <v xml:space="preserve"> TX</v>
      </c>
      <c r="I319" s="3" t="str">
        <f t="shared" si="50"/>
        <v xml:space="preserve"> TX</v>
      </c>
      <c r="J319" s="3" t="s">
        <v>1404</v>
      </c>
      <c r="K319" s="3" t="s">
        <v>3084</v>
      </c>
      <c r="L319" s="3" t="s">
        <v>2930</v>
      </c>
      <c r="M319" s="3" t="str">
        <f t="shared" si="51"/>
        <v xml:space="preserve"> IA</v>
      </c>
      <c r="N319" s="3">
        <v>1998</v>
      </c>
      <c r="O319" s="3">
        <f t="shared" si="52"/>
        <v>1998</v>
      </c>
      <c r="P319" s="3">
        <f t="shared" si="53"/>
        <v>22</v>
      </c>
      <c r="Q319" s="4">
        <v>-1</v>
      </c>
      <c r="R319" s="4" t="str">
        <f t="shared" si="54"/>
        <v>Not Available</v>
      </c>
      <c r="S319" s="3" t="s">
        <v>20</v>
      </c>
      <c r="T319" s="3" t="str">
        <f t="shared" si="55"/>
        <v>501 to 1000 employees</v>
      </c>
      <c r="U319" s="3" t="s">
        <v>21</v>
      </c>
      <c r="V319" s="3" t="str">
        <f t="shared" si="56"/>
        <v>Company - Private</v>
      </c>
      <c r="W319" s="3" t="s">
        <v>145</v>
      </c>
      <c r="X319" s="3" t="str">
        <f t="shared" si="57"/>
        <v>Enterprise Software &amp; Network Solutions</v>
      </c>
      <c r="Y319" s="3" t="s">
        <v>91</v>
      </c>
      <c r="Z319" s="3" t="str">
        <f t="shared" si="58"/>
        <v>Information Technology</v>
      </c>
      <c r="AA319" s="3" t="s">
        <v>41</v>
      </c>
      <c r="AB319" s="3" t="str">
        <f t="shared" si="59"/>
        <v>$100 to $500 million (USD)</v>
      </c>
    </row>
    <row r="320" spans="1:28" ht="16" x14ac:dyDescent="0.2">
      <c r="A320" s="3">
        <v>319</v>
      </c>
      <c r="B320" s="3">
        <v>4.3</v>
      </c>
      <c r="C320" s="3" t="str">
        <f t="shared" si="48"/>
        <v>4.3</v>
      </c>
      <c r="D320" s="3" t="s">
        <v>96</v>
      </c>
      <c r="E320" s="3" t="s">
        <v>2825</v>
      </c>
      <c r="F320" s="3" t="s">
        <v>2826</v>
      </c>
      <c r="H320" s="3" t="str">
        <f t="shared" si="49"/>
        <v xml:space="preserve"> CA</v>
      </c>
      <c r="I320" s="3" t="str">
        <f t="shared" si="50"/>
        <v xml:space="preserve"> CA</v>
      </c>
      <c r="J320" s="3" t="s">
        <v>77</v>
      </c>
      <c r="K320" s="3" t="s">
        <v>2877</v>
      </c>
      <c r="L320" s="3" t="s">
        <v>2826</v>
      </c>
      <c r="M320" s="3" t="str">
        <f t="shared" si="51"/>
        <v xml:space="preserve"> CA</v>
      </c>
      <c r="N320" s="3">
        <v>1999</v>
      </c>
      <c r="O320" s="3">
        <f t="shared" si="52"/>
        <v>1999</v>
      </c>
      <c r="P320" s="3">
        <f t="shared" si="53"/>
        <v>21</v>
      </c>
      <c r="Q320" s="4">
        <v>-1</v>
      </c>
      <c r="R320" s="4" t="str">
        <f t="shared" si="54"/>
        <v>Not Available</v>
      </c>
      <c r="S320" s="3" t="s">
        <v>263</v>
      </c>
      <c r="T320" s="3" t="str">
        <f t="shared" si="55"/>
        <v>1 to 50 employees</v>
      </c>
      <c r="U320" s="3" t="s">
        <v>21</v>
      </c>
      <c r="V320" s="3" t="str">
        <f t="shared" si="56"/>
        <v>Company - Private</v>
      </c>
      <c r="W320" s="3" t="s">
        <v>320</v>
      </c>
      <c r="X320" s="3" t="str">
        <f t="shared" si="57"/>
        <v>Staffing &amp; Outsourcing</v>
      </c>
      <c r="Y320" s="3" t="s">
        <v>40</v>
      </c>
      <c r="Z320" s="3" t="str">
        <f t="shared" si="58"/>
        <v>Business Services</v>
      </c>
      <c r="AA320" s="3" t="s">
        <v>411</v>
      </c>
      <c r="AB320" s="3" t="str">
        <f t="shared" si="59"/>
        <v>$5 to $10 million (USD)</v>
      </c>
    </row>
    <row r="321" spans="1:28" ht="16" x14ac:dyDescent="0.2">
      <c r="A321" s="3">
        <v>320</v>
      </c>
      <c r="B321" s="3">
        <v>3.6</v>
      </c>
      <c r="C321" s="3" t="str">
        <f t="shared" si="48"/>
        <v>3.6</v>
      </c>
      <c r="D321" s="3" t="s">
        <v>96</v>
      </c>
      <c r="E321" s="3" t="s">
        <v>2825</v>
      </c>
      <c r="F321" s="3" t="s">
        <v>2826</v>
      </c>
      <c r="H321" s="3" t="str">
        <f t="shared" si="49"/>
        <v xml:space="preserve"> CA</v>
      </c>
      <c r="I321" s="3" t="str">
        <f t="shared" si="50"/>
        <v xml:space="preserve"> CA</v>
      </c>
      <c r="J321" s="3" t="s">
        <v>96</v>
      </c>
      <c r="K321" s="3" t="s">
        <v>2825</v>
      </c>
      <c r="L321" s="3" t="s">
        <v>2826</v>
      </c>
      <c r="M321" s="3" t="str">
        <f t="shared" si="51"/>
        <v xml:space="preserve"> CA</v>
      </c>
      <c r="N321" s="3">
        <v>2016</v>
      </c>
      <c r="O321" s="3">
        <f t="shared" si="52"/>
        <v>2016</v>
      </c>
      <c r="P321" s="3">
        <f t="shared" si="53"/>
        <v>4</v>
      </c>
      <c r="Q321" s="4">
        <v>-1</v>
      </c>
      <c r="R321" s="4" t="str">
        <f t="shared" si="54"/>
        <v>Not Available</v>
      </c>
      <c r="S321" s="3" t="s">
        <v>56</v>
      </c>
      <c r="T321" s="3" t="str">
        <f t="shared" si="55"/>
        <v>51 to 200 employees</v>
      </c>
      <c r="U321" s="3" t="s">
        <v>65</v>
      </c>
      <c r="V321" s="3" t="str">
        <f t="shared" si="56"/>
        <v>Company - Public</v>
      </c>
      <c r="W321" s="3" t="s">
        <v>57</v>
      </c>
      <c r="X321" s="3" t="str">
        <f t="shared" si="57"/>
        <v>Advertising &amp; Marketing</v>
      </c>
      <c r="Y321" s="3" t="s">
        <v>40</v>
      </c>
      <c r="Z321" s="3" t="str">
        <f t="shared" si="58"/>
        <v>Business Services</v>
      </c>
      <c r="AA321" s="3" t="s">
        <v>80</v>
      </c>
      <c r="AB321" s="3" t="str">
        <f t="shared" si="59"/>
        <v>$25 to $50 million (USD)</v>
      </c>
    </row>
    <row r="322" spans="1:28" ht="16" x14ac:dyDescent="0.2">
      <c r="A322" s="3">
        <v>321</v>
      </c>
      <c r="B322" s="3">
        <v>2.1</v>
      </c>
      <c r="C322" s="3" t="str">
        <f t="shared" si="48"/>
        <v>2.1</v>
      </c>
      <c r="D322" s="3" t="s">
        <v>483</v>
      </c>
      <c r="E322" s="3" t="s">
        <v>2960</v>
      </c>
      <c r="F322" s="3" t="s">
        <v>2853</v>
      </c>
      <c r="H322" s="3" t="str">
        <f t="shared" si="49"/>
        <v xml:space="preserve"> VA</v>
      </c>
      <c r="I322" s="3" t="str">
        <f t="shared" si="50"/>
        <v xml:space="preserve"> VA</v>
      </c>
      <c r="J322" s="3" t="s">
        <v>234</v>
      </c>
      <c r="K322" s="3" t="s">
        <v>2967</v>
      </c>
      <c r="L322" s="3" t="s">
        <v>2826</v>
      </c>
      <c r="M322" s="3" t="str">
        <f t="shared" si="51"/>
        <v xml:space="preserve"> CA</v>
      </c>
      <c r="N322" s="3">
        <v>1969</v>
      </c>
      <c r="O322" s="3">
        <f t="shared" si="52"/>
        <v>1969</v>
      </c>
      <c r="P322" s="3">
        <f t="shared" si="53"/>
        <v>51</v>
      </c>
      <c r="Q322" s="4" t="s">
        <v>236</v>
      </c>
      <c r="R322" s="4" t="str">
        <f t="shared" si="54"/>
        <v>Pitney Bowes</v>
      </c>
      <c r="S322" s="3" t="s">
        <v>56</v>
      </c>
      <c r="T322" s="3" t="str">
        <f t="shared" si="55"/>
        <v>51 to 200 employees</v>
      </c>
      <c r="U322" s="3" t="s">
        <v>21</v>
      </c>
      <c r="V322" s="3" t="str">
        <f t="shared" si="56"/>
        <v>Company - Private</v>
      </c>
      <c r="W322" s="3" t="s">
        <v>155</v>
      </c>
      <c r="X322" s="3" t="str">
        <f t="shared" si="57"/>
        <v>Insurance Carriers</v>
      </c>
      <c r="Y322" s="3" t="s">
        <v>156</v>
      </c>
      <c r="Z322" s="3" t="str">
        <f t="shared" si="58"/>
        <v>Insurance</v>
      </c>
      <c r="AA322" s="3" t="s">
        <v>179</v>
      </c>
      <c r="AB322" s="3" t="str">
        <f t="shared" si="59"/>
        <v>$10 to $25 million (USD)</v>
      </c>
    </row>
    <row r="323" spans="1:28" ht="16" x14ac:dyDescent="0.2">
      <c r="A323" s="3">
        <v>322</v>
      </c>
      <c r="B323" s="3">
        <v>3.9</v>
      </c>
      <c r="C323" s="3" t="str">
        <f t="shared" ref="C323:C386" si="60">SUBSTITUTE(B323, -1, "NOT AVAILABLE")</f>
        <v>3.9</v>
      </c>
      <c r="D323" s="3" t="s">
        <v>55</v>
      </c>
      <c r="E323" s="3" t="s">
        <v>2833</v>
      </c>
      <c r="F323" s="3" t="s">
        <v>2828</v>
      </c>
      <c r="H323" s="3" t="str">
        <f t="shared" ref="H323:H386" si="61">IF(F323="", "Not Available", F323)</f>
        <v xml:space="preserve"> NY</v>
      </c>
      <c r="I323" s="3" t="str">
        <f t="shared" ref="I323:I386" si="62">IF(H323="Los Angeles", "CA", H323)</f>
        <v xml:space="preserve"> NY</v>
      </c>
      <c r="J323" s="3" t="s">
        <v>1844</v>
      </c>
      <c r="K323" s="3" t="s">
        <v>3109</v>
      </c>
      <c r="L323" s="3" t="s">
        <v>2907</v>
      </c>
      <c r="M323" s="3" t="str">
        <f t="shared" ref="M323:M386" si="63">IF(L323="", "Not Available", L323)</f>
        <v xml:space="preserve"> RI</v>
      </c>
      <c r="N323" s="3">
        <v>-1</v>
      </c>
      <c r="O323" s="3" t="str">
        <f t="shared" ref="O323:O386" si="64">IF(N323=-1, "Not Available", N323)</f>
        <v>Not Available</v>
      </c>
      <c r="P323" s="3" t="str">
        <f t="shared" ref="P323:P386" si="65">IF(O323=N323, 2020-O323, O323)</f>
        <v>Not Available</v>
      </c>
      <c r="Q323" s="4">
        <v>-1</v>
      </c>
      <c r="R323" s="4" t="str">
        <f t="shared" ref="R323:R386" si="66">IF(Q323=-1, "Not Available", Q323)</f>
        <v>Not Available</v>
      </c>
      <c r="S323" s="3" t="s">
        <v>46</v>
      </c>
      <c r="T323" s="3" t="str">
        <f t="shared" ref="T323:T386" si="67">IF(S323=-1,"Not Available",S323)</f>
        <v>1001 to 5000 employees</v>
      </c>
      <c r="U323" s="3" t="s">
        <v>21</v>
      </c>
      <c r="V323" s="3" t="str">
        <f t="shared" ref="V323:V386" si="68">IF(U323=-1,"Not Available", U323)</f>
        <v>Company - Private</v>
      </c>
      <c r="W323" s="3" t="s">
        <v>230</v>
      </c>
      <c r="X323" s="3" t="str">
        <f t="shared" ref="X323:X386" si="69">IF(W323=-1,"Not Available",W323)</f>
        <v>IT Services</v>
      </c>
      <c r="Y323" s="3" t="s">
        <v>91</v>
      </c>
      <c r="Z323" s="3" t="str">
        <f t="shared" ref="Z323:Z386" si="70">IF(Y323=-1,"Not Available",Y323)</f>
        <v>Information Technology</v>
      </c>
      <c r="AA323" s="3" t="s">
        <v>41</v>
      </c>
      <c r="AB323" s="3" t="str">
        <f t="shared" ref="AB323:AB386" si="71">IF(AA323=-1,"Not Available",AA323)</f>
        <v>$100 to $500 million (USD)</v>
      </c>
    </row>
    <row r="324" spans="1:28" ht="16" x14ac:dyDescent="0.2">
      <c r="A324" s="3">
        <v>323</v>
      </c>
      <c r="B324" s="3">
        <v>5</v>
      </c>
      <c r="C324" s="3" t="str">
        <f t="shared" si="60"/>
        <v>5</v>
      </c>
      <c r="D324" s="3" t="s">
        <v>85</v>
      </c>
      <c r="E324" s="3" t="s">
        <v>2827</v>
      </c>
      <c r="F324" s="3" t="s">
        <v>2828</v>
      </c>
      <c r="H324" s="3" t="str">
        <f t="shared" si="61"/>
        <v xml:space="preserve"> NY</v>
      </c>
      <c r="I324" s="3" t="str">
        <f t="shared" si="62"/>
        <v xml:space="preserve"> NY</v>
      </c>
      <c r="J324" s="3" t="s">
        <v>85</v>
      </c>
      <c r="K324" s="3" t="s">
        <v>2827</v>
      </c>
      <c r="L324" s="3" t="s">
        <v>2828</v>
      </c>
      <c r="M324" s="3" t="str">
        <f t="shared" si="63"/>
        <v xml:space="preserve"> NY</v>
      </c>
      <c r="N324" s="3">
        <v>2014</v>
      </c>
      <c r="O324" s="3">
        <f t="shared" si="64"/>
        <v>2014</v>
      </c>
      <c r="P324" s="3">
        <f t="shared" si="65"/>
        <v>6</v>
      </c>
      <c r="Q324" s="4">
        <v>-1</v>
      </c>
      <c r="R324" s="4" t="str">
        <f t="shared" si="66"/>
        <v>Not Available</v>
      </c>
      <c r="S324" s="3" t="s">
        <v>30</v>
      </c>
      <c r="T324" s="3" t="str">
        <f t="shared" si="67"/>
        <v>10000+ employees</v>
      </c>
      <c r="U324" s="3" t="s">
        <v>65</v>
      </c>
      <c r="V324" s="3" t="str">
        <f t="shared" si="68"/>
        <v>Company - Public</v>
      </c>
      <c r="W324" s="3" t="s">
        <v>124</v>
      </c>
      <c r="X324" s="3" t="str">
        <f t="shared" si="69"/>
        <v>Biotech &amp; Pharmaceuticals</v>
      </c>
      <c r="Y324" s="3" t="s">
        <v>124</v>
      </c>
      <c r="Z324" s="3" t="str">
        <f t="shared" si="70"/>
        <v>Biotech &amp; Pharmaceuticals</v>
      </c>
      <c r="AA324" s="3" t="s">
        <v>113</v>
      </c>
      <c r="AB324" s="3" t="str">
        <f t="shared" si="71"/>
        <v>$10+ billion (USD)</v>
      </c>
    </row>
    <row r="325" spans="1:28" ht="64" x14ac:dyDescent="0.2">
      <c r="A325" s="3">
        <v>324</v>
      </c>
      <c r="B325" s="3">
        <v>3.9</v>
      </c>
      <c r="C325" s="3" t="str">
        <f t="shared" si="60"/>
        <v>3.9</v>
      </c>
      <c r="D325" s="3" t="s">
        <v>245</v>
      </c>
      <c r="E325" s="3" t="s">
        <v>3005</v>
      </c>
      <c r="F325" s="3" t="s">
        <v>2826</v>
      </c>
      <c r="H325" s="3" t="str">
        <f t="shared" si="61"/>
        <v xml:space="preserve"> CA</v>
      </c>
      <c r="I325" s="3" t="str">
        <f t="shared" si="62"/>
        <v xml:space="preserve"> CA</v>
      </c>
      <c r="J325" s="3" t="s">
        <v>77</v>
      </c>
      <c r="K325" s="3" t="s">
        <v>2877</v>
      </c>
      <c r="L325" s="3" t="s">
        <v>2826</v>
      </c>
      <c r="M325" s="3" t="str">
        <f t="shared" si="63"/>
        <v xml:space="preserve"> CA</v>
      </c>
      <c r="N325" s="3">
        <v>2001</v>
      </c>
      <c r="O325" s="3">
        <f t="shared" si="64"/>
        <v>2001</v>
      </c>
      <c r="P325" s="3">
        <f t="shared" si="65"/>
        <v>19</v>
      </c>
      <c r="Q325" s="4" t="s">
        <v>1848</v>
      </c>
      <c r="R325" s="4" t="str">
        <f t="shared" si="66"/>
        <v>Milestone Technologies, Taos, GDH Consulting</v>
      </c>
      <c r="S325" s="3" t="s">
        <v>56</v>
      </c>
      <c r="T325" s="3" t="str">
        <f t="shared" si="67"/>
        <v>51 to 200 employees</v>
      </c>
      <c r="U325" s="3" t="s">
        <v>131</v>
      </c>
      <c r="V325" s="3" t="str">
        <f t="shared" si="68"/>
        <v>Subsidiary or Business Segment</v>
      </c>
      <c r="W325" s="3" t="s">
        <v>112</v>
      </c>
      <c r="X325" s="3" t="str">
        <f t="shared" si="69"/>
        <v>Department, Clothing, &amp; Shoe Stores</v>
      </c>
      <c r="Y325" s="3" t="s">
        <v>98</v>
      </c>
      <c r="Z325" s="3" t="str">
        <f t="shared" si="70"/>
        <v>Retail</v>
      </c>
      <c r="AA325" s="3" t="s">
        <v>41</v>
      </c>
      <c r="AB325" s="3" t="str">
        <f t="shared" si="71"/>
        <v>$100 to $500 million (USD)</v>
      </c>
    </row>
    <row r="326" spans="1:28" ht="16" x14ac:dyDescent="0.2">
      <c r="A326" s="3">
        <v>325</v>
      </c>
      <c r="B326" s="3">
        <v>3.8</v>
      </c>
      <c r="C326" s="3" t="str">
        <f t="shared" si="60"/>
        <v>3.8</v>
      </c>
      <c r="D326" s="3" t="s">
        <v>1852</v>
      </c>
      <c r="E326" s="3" t="s">
        <v>3006</v>
      </c>
      <c r="F326" s="3" t="s">
        <v>2826</v>
      </c>
      <c r="H326" s="3" t="str">
        <f t="shared" si="61"/>
        <v xml:space="preserve"> CA</v>
      </c>
      <c r="I326" s="3" t="str">
        <f t="shared" si="62"/>
        <v xml:space="preserve"> CA</v>
      </c>
      <c r="J326" s="3" t="s">
        <v>1181</v>
      </c>
      <c r="K326" s="3" t="s">
        <v>2892</v>
      </c>
      <c r="L326" s="3" t="s">
        <v>2844</v>
      </c>
      <c r="M326" s="3" t="str">
        <f t="shared" si="63"/>
        <v xml:space="preserve"> TN</v>
      </c>
      <c r="N326" s="3">
        <v>2007</v>
      </c>
      <c r="O326" s="3">
        <f t="shared" si="64"/>
        <v>2007</v>
      </c>
      <c r="P326" s="3">
        <f t="shared" si="65"/>
        <v>13</v>
      </c>
      <c r="Q326" s="4">
        <v>-1</v>
      </c>
      <c r="R326" s="4" t="str">
        <f t="shared" si="66"/>
        <v>Not Available</v>
      </c>
      <c r="S326" s="3" t="s">
        <v>30</v>
      </c>
      <c r="T326" s="3" t="str">
        <f t="shared" si="67"/>
        <v>10000+ employees</v>
      </c>
      <c r="U326" s="3" t="s">
        <v>65</v>
      </c>
      <c r="V326" s="3" t="str">
        <f t="shared" si="68"/>
        <v>Company - Public</v>
      </c>
      <c r="W326" s="3" t="s">
        <v>124</v>
      </c>
      <c r="X326" s="3" t="str">
        <f t="shared" si="69"/>
        <v>Biotech &amp; Pharmaceuticals</v>
      </c>
      <c r="Y326" s="3" t="s">
        <v>124</v>
      </c>
      <c r="Z326" s="3" t="str">
        <f t="shared" si="70"/>
        <v>Biotech &amp; Pharmaceuticals</v>
      </c>
      <c r="AA326" s="3" t="s">
        <v>113</v>
      </c>
      <c r="AB326" s="3" t="str">
        <f t="shared" si="71"/>
        <v>$10+ billion (USD)</v>
      </c>
    </row>
    <row r="327" spans="1:28" ht="16" x14ac:dyDescent="0.2">
      <c r="A327" s="3">
        <v>326</v>
      </c>
      <c r="B327" s="3">
        <v>3.1</v>
      </c>
      <c r="C327" s="3" t="str">
        <f t="shared" si="60"/>
        <v>3.1</v>
      </c>
      <c r="D327" s="3" t="s">
        <v>373</v>
      </c>
      <c r="E327" s="3" t="s">
        <v>2942</v>
      </c>
      <c r="F327" s="3" t="s">
        <v>2826</v>
      </c>
      <c r="H327" s="3" t="str">
        <f t="shared" si="61"/>
        <v xml:space="preserve"> CA</v>
      </c>
      <c r="I327" s="3" t="str">
        <f t="shared" si="62"/>
        <v xml:space="preserve"> CA</v>
      </c>
      <c r="J327" s="3" t="s">
        <v>373</v>
      </c>
      <c r="K327" s="3" t="s">
        <v>2942</v>
      </c>
      <c r="L327" s="3" t="s">
        <v>2826</v>
      </c>
      <c r="M327" s="3" t="str">
        <f t="shared" si="63"/>
        <v xml:space="preserve"> CA</v>
      </c>
      <c r="N327" s="3">
        <v>2008</v>
      </c>
      <c r="O327" s="3">
        <f t="shared" si="64"/>
        <v>2008</v>
      </c>
      <c r="P327" s="3">
        <f t="shared" si="65"/>
        <v>12</v>
      </c>
      <c r="Q327" s="4">
        <v>-1</v>
      </c>
      <c r="R327" s="4" t="str">
        <f t="shared" si="66"/>
        <v>Not Available</v>
      </c>
      <c r="S327" s="3" t="s">
        <v>64</v>
      </c>
      <c r="T327" s="3" t="str">
        <f t="shared" si="67"/>
        <v>201 to 500 employees</v>
      </c>
      <c r="U327" s="3" t="s">
        <v>21</v>
      </c>
      <c r="V327" s="3" t="str">
        <f t="shared" si="68"/>
        <v>Company - Private</v>
      </c>
      <c r="W327" s="3" t="s">
        <v>230</v>
      </c>
      <c r="X327" s="3" t="str">
        <f t="shared" si="69"/>
        <v>IT Services</v>
      </c>
      <c r="Y327" s="3" t="s">
        <v>91</v>
      </c>
      <c r="Z327" s="3" t="str">
        <f t="shared" si="70"/>
        <v>Information Technology</v>
      </c>
      <c r="AA327" s="3" t="s">
        <v>58</v>
      </c>
      <c r="AB327" s="3" t="str">
        <f t="shared" si="71"/>
        <v>Unknown / Non-Applicable</v>
      </c>
    </row>
    <row r="328" spans="1:28" ht="16" x14ac:dyDescent="0.2">
      <c r="A328" s="3">
        <v>327</v>
      </c>
      <c r="B328" s="3">
        <v>3.5</v>
      </c>
      <c r="C328" s="3" t="str">
        <f t="shared" si="60"/>
        <v>3.5</v>
      </c>
      <c r="D328" s="3" t="s">
        <v>652</v>
      </c>
      <c r="E328" s="3" t="s">
        <v>3007</v>
      </c>
      <c r="F328" s="3" t="s">
        <v>2826</v>
      </c>
      <c r="H328" s="3" t="str">
        <f t="shared" si="61"/>
        <v xml:space="preserve"> CA</v>
      </c>
      <c r="I328" s="3" t="str">
        <f t="shared" si="62"/>
        <v xml:space="preserve"> CA</v>
      </c>
      <c r="J328" s="3" t="s">
        <v>652</v>
      </c>
      <c r="K328" s="3" t="s">
        <v>3007</v>
      </c>
      <c r="L328" s="3" t="s">
        <v>2826</v>
      </c>
      <c r="M328" s="3" t="str">
        <f t="shared" si="63"/>
        <v xml:space="preserve"> CA</v>
      </c>
      <c r="N328" s="3">
        <v>2010</v>
      </c>
      <c r="O328" s="3">
        <f t="shared" si="64"/>
        <v>2010</v>
      </c>
      <c r="P328" s="3">
        <f t="shared" si="65"/>
        <v>10</v>
      </c>
      <c r="Q328" s="4">
        <v>-1</v>
      </c>
      <c r="R328" s="4" t="str">
        <f t="shared" si="66"/>
        <v>Not Available</v>
      </c>
      <c r="S328" s="3" t="s">
        <v>20</v>
      </c>
      <c r="T328" s="3" t="str">
        <f t="shared" si="67"/>
        <v>501 to 1000 employees</v>
      </c>
      <c r="U328" s="3" t="s">
        <v>21</v>
      </c>
      <c r="V328" s="3" t="str">
        <f t="shared" si="68"/>
        <v>Company - Private</v>
      </c>
      <c r="W328" s="3" t="s">
        <v>283</v>
      </c>
      <c r="X328" s="3" t="str">
        <f t="shared" si="69"/>
        <v>Investment Banking &amp; Asset Management</v>
      </c>
      <c r="Y328" s="3" t="s">
        <v>73</v>
      </c>
      <c r="Z328" s="3" t="str">
        <f t="shared" si="70"/>
        <v>Finance</v>
      </c>
      <c r="AA328" s="3" t="s">
        <v>23</v>
      </c>
      <c r="AB328" s="3" t="str">
        <f t="shared" si="71"/>
        <v>$50 to $100 million (USD)</v>
      </c>
    </row>
    <row r="329" spans="1:28" ht="16" x14ac:dyDescent="0.2">
      <c r="A329" s="3">
        <v>328</v>
      </c>
      <c r="B329" s="3">
        <v>4.7</v>
      </c>
      <c r="C329" s="3" t="str">
        <f t="shared" si="60"/>
        <v>4.7</v>
      </c>
      <c r="D329" s="3" t="s">
        <v>1862</v>
      </c>
      <c r="E329" s="3" t="s">
        <v>3008</v>
      </c>
      <c r="F329" s="3" t="s">
        <v>2828</v>
      </c>
      <c r="H329" s="3" t="str">
        <f t="shared" si="61"/>
        <v xml:space="preserve"> NY</v>
      </c>
      <c r="I329" s="3" t="str">
        <f t="shared" si="62"/>
        <v xml:space="preserve"> NY</v>
      </c>
      <c r="J329" s="3" t="s">
        <v>1862</v>
      </c>
      <c r="K329" s="3" t="s">
        <v>3008</v>
      </c>
      <c r="L329" s="3" t="s">
        <v>2828</v>
      </c>
      <c r="M329" s="3" t="str">
        <f t="shared" si="63"/>
        <v xml:space="preserve"> NY</v>
      </c>
      <c r="N329" s="3">
        <v>1976</v>
      </c>
      <c r="O329" s="3">
        <f t="shared" si="64"/>
        <v>1976</v>
      </c>
      <c r="P329" s="3">
        <f t="shared" si="65"/>
        <v>44</v>
      </c>
      <c r="Q329" s="4">
        <v>-1</v>
      </c>
      <c r="R329" s="4" t="str">
        <f t="shared" si="66"/>
        <v>Not Available</v>
      </c>
      <c r="S329" s="3" t="s">
        <v>56</v>
      </c>
      <c r="T329" s="3" t="str">
        <f t="shared" si="67"/>
        <v>51 to 200 employees</v>
      </c>
      <c r="U329" s="3" t="s">
        <v>21</v>
      </c>
      <c r="V329" s="3" t="str">
        <f t="shared" si="68"/>
        <v>Company - Private</v>
      </c>
      <c r="W329" s="3" t="s">
        <v>230</v>
      </c>
      <c r="X329" s="3" t="str">
        <f t="shared" si="69"/>
        <v>IT Services</v>
      </c>
      <c r="Y329" s="3" t="s">
        <v>91</v>
      </c>
      <c r="Z329" s="3" t="str">
        <f t="shared" si="70"/>
        <v>Information Technology</v>
      </c>
      <c r="AA329" s="3" t="s">
        <v>80</v>
      </c>
      <c r="AB329" s="3" t="str">
        <f t="shared" si="71"/>
        <v>$25 to $50 million (USD)</v>
      </c>
    </row>
    <row r="330" spans="1:28" ht="32" x14ac:dyDescent="0.2">
      <c r="A330" s="3">
        <v>329</v>
      </c>
      <c r="B330" s="3">
        <v>5</v>
      </c>
      <c r="C330" s="3" t="str">
        <f t="shared" si="60"/>
        <v>5</v>
      </c>
      <c r="D330" s="3" t="s">
        <v>55</v>
      </c>
      <c r="E330" s="3" t="s">
        <v>2833</v>
      </c>
      <c r="F330" s="3" t="s">
        <v>2828</v>
      </c>
      <c r="H330" s="3" t="str">
        <f t="shared" si="61"/>
        <v xml:space="preserve"> NY</v>
      </c>
      <c r="I330" s="3" t="str">
        <f t="shared" si="62"/>
        <v xml:space="preserve"> NY</v>
      </c>
      <c r="J330" s="3" t="s">
        <v>96</v>
      </c>
      <c r="K330" s="3" t="s">
        <v>2825</v>
      </c>
      <c r="L330" s="3" t="s">
        <v>2826</v>
      </c>
      <c r="M330" s="3" t="str">
        <f t="shared" si="63"/>
        <v xml:space="preserve"> CA</v>
      </c>
      <c r="N330" s="3">
        <v>1992</v>
      </c>
      <c r="O330" s="3">
        <f t="shared" si="64"/>
        <v>1992</v>
      </c>
      <c r="P330" s="3">
        <f t="shared" si="65"/>
        <v>28</v>
      </c>
      <c r="Q330" s="4" t="s">
        <v>1866</v>
      </c>
      <c r="R330" s="4" t="str">
        <f t="shared" si="66"/>
        <v>NBCUniversal, Comcast, Netflix</v>
      </c>
      <c r="S330" s="3" t="s">
        <v>263</v>
      </c>
      <c r="T330" s="3" t="str">
        <f t="shared" si="67"/>
        <v>1 to 50 employees</v>
      </c>
      <c r="U330" s="3" t="s">
        <v>21</v>
      </c>
      <c r="V330" s="3" t="str">
        <f t="shared" si="68"/>
        <v>Company - Private</v>
      </c>
      <c r="W330" s="3" t="s">
        <v>230</v>
      </c>
      <c r="X330" s="3" t="str">
        <f t="shared" si="69"/>
        <v>IT Services</v>
      </c>
      <c r="Y330" s="3" t="s">
        <v>91</v>
      </c>
      <c r="Z330" s="3" t="str">
        <f t="shared" si="70"/>
        <v>Information Technology</v>
      </c>
      <c r="AA330" s="3" t="s">
        <v>264</v>
      </c>
      <c r="AB330" s="3" t="str">
        <f t="shared" si="71"/>
        <v>Less than $1 million (USD)</v>
      </c>
    </row>
    <row r="331" spans="1:28" ht="64" x14ac:dyDescent="0.2">
      <c r="A331" s="3">
        <v>330</v>
      </c>
      <c r="B331" s="3">
        <v>3.6</v>
      </c>
      <c r="C331" s="3" t="str">
        <f t="shared" si="60"/>
        <v>3.6</v>
      </c>
      <c r="D331" s="3" t="s">
        <v>738</v>
      </c>
      <c r="E331" s="3" t="s">
        <v>2961</v>
      </c>
      <c r="F331" s="3" t="s">
        <v>2826</v>
      </c>
      <c r="H331" s="3" t="str">
        <f t="shared" si="61"/>
        <v xml:space="preserve"> CA</v>
      </c>
      <c r="I331" s="3" t="str">
        <f t="shared" si="62"/>
        <v xml:space="preserve"> CA</v>
      </c>
      <c r="J331" s="3" t="s">
        <v>632</v>
      </c>
      <c r="K331" s="3" t="s">
        <v>2923</v>
      </c>
      <c r="L331" s="3" t="s">
        <v>2826</v>
      </c>
      <c r="M331" s="3" t="str">
        <f t="shared" si="63"/>
        <v xml:space="preserve"> CA</v>
      </c>
      <c r="N331" s="3">
        <v>1997</v>
      </c>
      <c r="O331" s="3">
        <f t="shared" si="64"/>
        <v>1997</v>
      </c>
      <c r="P331" s="3">
        <f t="shared" si="65"/>
        <v>23</v>
      </c>
      <c r="Q331" s="4" t="s">
        <v>739</v>
      </c>
      <c r="R331" s="4" t="str">
        <f t="shared" si="66"/>
        <v>Genentech, Ultragenyx Pharmaceutical, Gilead Sciences</v>
      </c>
      <c r="S331" s="3" t="s">
        <v>56</v>
      </c>
      <c r="T331" s="3" t="str">
        <f t="shared" si="67"/>
        <v>51 to 200 employees</v>
      </c>
      <c r="U331" s="3" t="s">
        <v>21</v>
      </c>
      <c r="V331" s="3" t="str">
        <f t="shared" si="68"/>
        <v>Company - Private</v>
      </c>
      <c r="W331" s="3" t="s">
        <v>90</v>
      </c>
      <c r="X331" s="3" t="str">
        <f t="shared" si="69"/>
        <v>Internet</v>
      </c>
      <c r="Y331" s="3" t="s">
        <v>91</v>
      </c>
      <c r="Z331" s="3" t="str">
        <f t="shared" si="70"/>
        <v>Information Technology</v>
      </c>
      <c r="AA331" s="3" t="s">
        <v>58</v>
      </c>
      <c r="AB331" s="3" t="str">
        <f t="shared" si="71"/>
        <v>Unknown / Non-Applicable</v>
      </c>
    </row>
    <row r="332" spans="1:28" ht="16" x14ac:dyDescent="0.2">
      <c r="A332" s="3">
        <v>331</v>
      </c>
      <c r="B332" s="3">
        <v>3.8</v>
      </c>
      <c r="C332" s="3" t="str">
        <f t="shared" si="60"/>
        <v>3.8</v>
      </c>
      <c r="D332" s="3" t="s">
        <v>1869</v>
      </c>
      <c r="E332" s="3" t="s">
        <v>3009</v>
      </c>
      <c r="F332" s="3" t="s">
        <v>2839</v>
      </c>
      <c r="H332" s="3" t="str">
        <f t="shared" si="61"/>
        <v xml:space="preserve"> PA</v>
      </c>
      <c r="I332" s="3" t="str">
        <f t="shared" si="62"/>
        <v xml:space="preserve"> PA</v>
      </c>
      <c r="J332" s="3" t="s">
        <v>410</v>
      </c>
      <c r="K332" s="3" t="s">
        <v>3067</v>
      </c>
      <c r="L332" s="3" t="s">
        <v>2839</v>
      </c>
      <c r="M332" s="3" t="str">
        <f t="shared" si="63"/>
        <v xml:space="preserve"> PA</v>
      </c>
      <c r="N332" s="3">
        <v>-1</v>
      </c>
      <c r="O332" s="3" t="str">
        <f t="shared" si="64"/>
        <v>Not Available</v>
      </c>
      <c r="P332" s="3" t="str">
        <f t="shared" si="65"/>
        <v>Not Available</v>
      </c>
      <c r="Q332" s="4">
        <v>-1</v>
      </c>
      <c r="R332" s="4" t="str">
        <f t="shared" si="66"/>
        <v>Not Available</v>
      </c>
      <c r="S332" s="3" t="s">
        <v>104</v>
      </c>
      <c r="T332" s="3" t="str">
        <f t="shared" si="67"/>
        <v>5001 to 10000 employees</v>
      </c>
      <c r="U332" s="3" t="s">
        <v>65</v>
      </c>
      <c r="V332" s="3" t="str">
        <f t="shared" si="68"/>
        <v>Company - Public</v>
      </c>
      <c r="W332" s="3" t="s">
        <v>22</v>
      </c>
      <c r="X332" s="3" t="str">
        <f t="shared" si="69"/>
        <v>Aerospace &amp; Defense</v>
      </c>
      <c r="Y332" s="3" t="s">
        <v>22</v>
      </c>
      <c r="Z332" s="3" t="str">
        <f t="shared" si="70"/>
        <v>Aerospace &amp; Defense</v>
      </c>
      <c r="AA332" s="3" t="s">
        <v>50</v>
      </c>
      <c r="AB332" s="3" t="str">
        <f t="shared" si="71"/>
        <v>$500 million to $1 billion (USD)</v>
      </c>
    </row>
    <row r="333" spans="1:28" ht="16" x14ac:dyDescent="0.2">
      <c r="A333" s="3">
        <v>332</v>
      </c>
      <c r="B333" s="3">
        <v>4.7</v>
      </c>
      <c r="C333" s="3" t="str">
        <f t="shared" si="60"/>
        <v>4.7</v>
      </c>
      <c r="D333" s="3" t="s">
        <v>122</v>
      </c>
      <c r="E333" s="3" t="s">
        <v>2863</v>
      </c>
      <c r="F333" s="3" t="s">
        <v>2864</v>
      </c>
      <c r="H333" s="3" t="str">
        <f t="shared" si="61"/>
        <v xml:space="preserve"> MA</v>
      </c>
      <c r="I333" s="3" t="str">
        <f t="shared" si="62"/>
        <v xml:space="preserve"> MA</v>
      </c>
      <c r="J333" s="3" t="s">
        <v>122</v>
      </c>
      <c r="K333" s="3" t="s">
        <v>2863</v>
      </c>
      <c r="L333" s="3" t="s">
        <v>2864</v>
      </c>
      <c r="M333" s="3" t="str">
        <f t="shared" si="63"/>
        <v xml:space="preserve"> MA</v>
      </c>
      <c r="N333" s="3">
        <v>2013</v>
      </c>
      <c r="O333" s="3">
        <f t="shared" si="64"/>
        <v>2013</v>
      </c>
      <c r="P333" s="3">
        <f t="shared" si="65"/>
        <v>7</v>
      </c>
      <c r="Q333" s="4">
        <v>-1</v>
      </c>
      <c r="R333" s="4" t="str">
        <f t="shared" si="66"/>
        <v>Not Available</v>
      </c>
      <c r="S333" s="3" t="s">
        <v>56</v>
      </c>
      <c r="T333" s="3" t="str">
        <f t="shared" si="67"/>
        <v>51 to 200 employees</v>
      </c>
      <c r="U333" s="3" t="s">
        <v>21</v>
      </c>
      <c r="V333" s="3" t="str">
        <f t="shared" si="68"/>
        <v>Company - Private</v>
      </c>
      <c r="W333" s="3" t="s">
        <v>230</v>
      </c>
      <c r="X333" s="3" t="str">
        <f t="shared" si="69"/>
        <v>IT Services</v>
      </c>
      <c r="Y333" s="3" t="s">
        <v>91</v>
      </c>
      <c r="Z333" s="3" t="str">
        <f t="shared" si="70"/>
        <v>Information Technology</v>
      </c>
      <c r="AA333" s="3" t="s">
        <v>411</v>
      </c>
      <c r="AB333" s="3" t="str">
        <f t="shared" si="71"/>
        <v>$5 to $10 million (USD)</v>
      </c>
    </row>
    <row r="334" spans="1:28" ht="16" x14ac:dyDescent="0.2">
      <c r="A334" s="3">
        <v>333</v>
      </c>
      <c r="B334" s="3">
        <v>3.6</v>
      </c>
      <c r="C334" s="3" t="str">
        <f t="shared" si="60"/>
        <v>3.6</v>
      </c>
      <c r="D334" s="3" t="s">
        <v>96</v>
      </c>
      <c r="E334" s="3" t="s">
        <v>2825</v>
      </c>
      <c r="F334" s="3" t="s">
        <v>2826</v>
      </c>
      <c r="H334" s="3" t="str">
        <f t="shared" si="61"/>
        <v xml:space="preserve"> CA</v>
      </c>
      <c r="I334" s="3" t="str">
        <f t="shared" si="62"/>
        <v xml:space="preserve"> CA</v>
      </c>
      <c r="J334" s="3" t="s">
        <v>96</v>
      </c>
      <c r="K334" s="3" t="s">
        <v>2825</v>
      </c>
      <c r="L334" s="3" t="s">
        <v>2826</v>
      </c>
      <c r="M334" s="3" t="str">
        <f t="shared" si="63"/>
        <v xml:space="preserve"> CA</v>
      </c>
      <c r="N334" s="3">
        <v>2008</v>
      </c>
      <c r="O334" s="3">
        <f t="shared" si="64"/>
        <v>2008</v>
      </c>
      <c r="P334" s="3">
        <f t="shared" si="65"/>
        <v>12</v>
      </c>
      <c r="Q334" s="4">
        <v>-1</v>
      </c>
      <c r="R334" s="4" t="str">
        <f t="shared" si="66"/>
        <v>Not Available</v>
      </c>
      <c r="S334" s="3" t="s">
        <v>46</v>
      </c>
      <c r="T334" s="3" t="str">
        <f t="shared" si="67"/>
        <v>1001 to 5000 employees</v>
      </c>
      <c r="U334" s="3" t="s">
        <v>65</v>
      </c>
      <c r="V334" s="3" t="str">
        <f t="shared" si="68"/>
        <v>Company - Public</v>
      </c>
      <c r="W334" s="3" t="s">
        <v>959</v>
      </c>
      <c r="X334" s="3" t="str">
        <f t="shared" si="69"/>
        <v>Lending</v>
      </c>
      <c r="Y334" s="3" t="s">
        <v>73</v>
      </c>
      <c r="Z334" s="3" t="str">
        <f t="shared" si="70"/>
        <v>Finance</v>
      </c>
      <c r="AA334" s="3" t="s">
        <v>50</v>
      </c>
      <c r="AB334" s="3" t="str">
        <f t="shared" si="71"/>
        <v>$500 million to $1 billion (USD)</v>
      </c>
    </row>
    <row r="335" spans="1:28" ht="16" x14ac:dyDescent="0.2">
      <c r="A335" s="3">
        <v>334</v>
      </c>
      <c r="B335" s="3">
        <v>4</v>
      </c>
      <c r="C335" s="3" t="str">
        <f t="shared" si="60"/>
        <v>4</v>
      </c>
      <c r="D335" s="3" t="s">
        <v>1007</v>
      </c>
      <c r="E335" s="3" t="s">
        <v>2963</v>
      </c>
      <c r="F335" s="3" t="s">
        <v>2850</v>
      </c>
      <c r="H335" s="3" t="str">
        <f t="shared" si="61"/>
        <v xml:space="preserve"> MD</v>
      </c>
      <c r="I335" s="3" t="str">
        <f t="shared" si="62"/>
        <v xml:space="preserve"> MD</v>
      </c>
      <c r="J335" s="3" t="s">
        <v>1007</v>
      </c>
      <c r="K335" s="3" t="s">
        <v>2963</v>
      </c>
      <c r="L335" s="3" t="s">
        <v>2850</v>
      </c>
      <c r="M335" s="3" t="str">
        <f t="shared" si="63"/>
        <v xml:space="preserve"> MD</v>
      </c>
      <c r="N335" s="3">
        <v>2002</v>
      </c>
      <c r="O335" s="3">
        <f t="shared" si="64"/>
        <v>2002</v>
      </c>
      <c r="P335" s="3">
        <f t="shared" si="65"/>
        <v>18</v>
      </c>
      <c r="Q335" s="4">
        <v>-1</v>
      </c>
      <c r="R335" s="4" t="str">
        <f t="shared" si="66"/>
        <v>Not Available</v>
      </c>
      <c r="S335" s="3" t="s">
        <v>46</v>
      </c>
      <c r="T335" s="3" t="str">
        <f t="shared" si="67"/>
        <v>1001 to 5000 employees</v>
      </c>
      <c r="U335" s="3" t="s">
        <v>21</v>
      </c>
      <c r="V335" s="3" t="str">
        <f t="shared" si="68"/>
        <v>Company - Private</v>
      </c>
      <c r="W335" s="3" t="s">
        <v>155</v>
      </c>
      <c r="X335" s="3" t="str">
        <f t="shared" si="69"/>
        <v>Insurance Carriers</v>
      </c>
      <c r="Y335" s="3" t="s">
        <v>156</v>
      </c>
      <c r="Z335" s="3" t="str">
        <f t="shared" si="70"/>
        <v>Insurance</v>
      </c>
      <c r="AA335" s="3" t="s">
        <v>179</v>
      </c>
      <c r="AB335" s="3" t="str">
        <f t="shared" si="71"/>
        <v>$10 to $25 million (USD)</v>
      </c>
    </row>
    <row r="336" spans="1:28" ht="16" x14ac:dyDescent="0.2">
      <c r="A336" s="3">
        <v>335</v>
      </c>
      <c r="B336" s="3">
        <v>4.7</v>
      </c>
      <c r="C336" s="3" t="str">
        <f t="shared" si="60"/>
        <v>4.7</v>
      </c>
      <c r="D336" s="3" t="s">
        <v>96</v>
      </c>
      <c r="E336" s="3" t="s">
        <v>2825</v>
      </c>
      <c r="F336" s="3" t="s">
        <v>2826</v>
      </c>
      <c r="H336" s="3" t="str">
        <f t="shared" si="61"/>
        <v xml:space="preserve"> CA</v>
      </c>
      <c r="I336" s="3" t="str">
        <f t="shared" si="62"/>
        <v xml:space="preserve"> CA</v>
      </c>
      <c r="J336" s="3" t="s">
        <v>1410</v>
      </c>
      <c r="K336" s="3" t="s">
        <v>3085</v>
      </c>
      <c r="L336" s="3" t="s">
        <v>3086</v>
      </c>
      <c r="M336" s="3" t="str">
        <f t="shared" si="63"/>
        <v xml:space="preserve"> Singapore</v>
      </c>
      <c r="N336" s="3">
        <v>2016</v>
      </c>
      <c r="O336" s="3">
        <f t="shared" si="64"/>
        <v>2016</v>
      </c>
      <c r="P336" s="3">
        <f t="shared" si="65"/>
        <v>4</v>
      </c>
      <c r="Q336" s="4">
        <v>-1</v>
      </c>
      <c r="R336" s="4" t="str">
        <f t="shared" si="66"/>
        <v>Not Available</v>
      </c>
      <c r="S336" s="3" t="s">
        <v>46</v>
      </c>
      <c r="T336" s="3" t="str">
        <f t="shared" si="67"/>
        <v>1001 to 5000 employees</v>
      </c>
      <c r="U336" s="3" t="s">
        <v>21</v>
      </c>
      <c r="V336" s="3" t="str">
        <f t="shared" si="68"/>
        <v>Company - Private</v>
      </c>
      <c r="W336" s="3" t="s">
        <v>314</v>
      </c>
      <c r="X336" s="3" t="str">
        <f t="shared" si="69"/>
        <v>Industrial Manufacturing</v>
      </c>
      <c r="Y336" s="3" t="s">
        <v>185</v>
      </c>
      <c r="Z336" s="3" t="str">
        <f t="shared" si="70"/>
        <v>Manufacturing</v>
      </c>
      <c r="AA336" s="3" t="s">
        <v>67</v>
      </c>
      <c r="AB336" s="3" t="str">
        <f t="shared" si="71"/>
        <v>$1 to $2 billion (USD)</v>
      </c>
    </row>
    <row r="337" spans="1:28" ht="16" x14ac:dyDescent="0.2">
      <c r="A337" s="3">
        <v>336</v>
      </c>
      <c r="B337" s="3">
        <v>3.5</v>
      </c>
      <c r="C337" s="3" t="str">
        <f t="shared" si="60"/>
        <v>3.5</v>
      </c>
      <c r="D337" s="3" t="s">
        <v>1418</v>
      </c>
      <c r="E337" s="3" t="s">
        <v>2962</v>
      </c>
      <c r="F337" s="3" t="s">
        <v>2859</v>
      </c>
      <c r="H337" s="3" t="str">
        <f t="shared" si="61"/>
        <v xml:space="preserve"> FL</v>
      </c>
      <c r="I337" s="3" t="str">
        <f t="shared" si="62"/>
        <v xml:space="preserve"> FL</v>
      </c>
      <c r="J337" s="3" t="s">
        <v>1418</v>
      </c>
      <c r="K337" s="3" t="s">
        <v>2962</v>
      </c>
      <c r="L337" s="3" t="s">
        <v>2859</v>
      </c>
      <c r="M337" s="3" t="str">
        <f t="shared" si="63"/>
        <v xml:space="preserve"> FL</v>
      </c>
      <c r="N337" s="3">
        <v>1991</v>
      </c>
      <c r="O337" s="3">
        <f t="shared" si="64"/>
        <v>1991</v>
      </c>
      <c r="P337" s="3">
        <f t="shared" si="65"/>
        <v>29</v>
      </c>
      <c r="Q337" s="4">
        <v>-1</v>
      </c>
      <c r="R337" s="4" t="str">
        <f t="shared" si="66"/>
        <v>Not Available</v>
      </c>
      <c r="S337" s="3" t="s">
        <v>30</v>
      </c>
      <c r="T337" s="3" t="str">
        <f t="shared" si="67"/>
        <v>10000+ employees</v>
      </c>
      <c r="U337" s="3" t="s">
        <v>65</v>
      </c>
      <c r="V337" s="3" t="str">
        <f t="shared" si="68"/>
        <v>Company - Public</v>
      </c>
      <c r="W337" s="3" t="s">
        <v>124</v>
      </c>
      <c r="X337" s="3" t="str">
        <f t="shared" si="69"/>
        <v>Biotech &amp; Pharmaceuticals</v>
      </c>
      <c r="Y337" s="3" t="s">
        <v>124</v>
      </c>
      <c r="Z337" s="3" t="str">
        <f t="shared" si="70"/>
        <v>Biotech &amp; Pharmaceuticals</v>
      </c>
      <c r="AA337" s="3" t="s">
        <v>113</v>
      </c>
      <c r="AB337" s="3" t="str">
        <f t="shared" si="71"/>
        <v>$10+ billion (USD)</v>
      </c>
    </row>
    <row r="338" spans="1:28" ht="32" x14ac:dyDescent="0.2">
      <c r="A338" s="3">
        <v>337</v>
      </c>
      <c r="B338" s="3">
        <v>3.5</v>
      </c>
      <c r="C338" s="3" t="str">
        <f t="shared" si="60"/>
        <v>3.5</v>
      </c>
      <c r="D338" s="3" t="s">
        <v>953</v>
      </c>
      <c r="E338" s="3" t="s">
        <v>2900</v>
      </c>
      <c r="F338" s="3" t="s">
        <v>2831</v>
      </c>
      <c r="H338" s="3" t="str">
        <f t="shared" si="61"/>
        <v xml:space="preserve"> TX</v>
      </c>
      <c r="I338" s="3" t="str">
        <f t="shared" si="62"/>
        <v xml:space="preserve"> TX</v>
      </c>
      <c r="J338" s="3" t="s">
        <v>1426</v>
      </c>
      <c r="K338" s="3" t="s">
        <v>3087</v>
      </c>
      <c r="L338" s="3" t="s">
        <v>2826</v>
      </c>
      <c r="M338" s="3" t="str">
        <f t="shared" si="63"/>
        <v xml:space="preserve"> CA</v>
      </c>
      <c r="N338" s="3">
        <v>2010</v>
      </c>
      <c r="O338" s="3">
        <f t="shared" si="64"/>
        <v>2010</v>
      </c>
      <c r="P338" s="3">
        <f t="shared" si="65"/>
        <v>10</v>
      </c>
      <c r="Q338" s="4" t="s">
        <v>1427</v>
      </c>
      <c r="R338" s="4" t="str">
        <f t="shared" si="66"/>
        <v>Splunk, Datadog, Elastic</v>
      </c>
      <c r="S338" s="3" t="s">
        <v>64</v>
      </c>
      <c r="T338" s="3" t="str">
        <f t="shared" si="67"/>
        <v>201 to 500 employees</v>
      </c>
      <c r="U338" s="3" t="s">
        <v>65</v>
      </c>
      <c r="V338" s="3" t="str">
        <f t="shared" si="68"/>
        <v>Company - Public</v>
      </c>
      <c r="W338" s="3" t="s">
        <v>72</v>
      </c>
      <c r="X338" s="3" t="str">
        <f t="shared" si="69"/>
        <v>Banks &amp; Credit Unions</v>
      </c>
      <c r="Y338" s="3" t="s">
        <v>73</v>
      </c>
      <c r="Z338" s="3" t="str">
        <f t="shared" si="70"/>
        <v>Finance</v>
      </c>
      <c r="AA338" s="3" t="s">
        <v>23</v>
      </c>
      <c r="AB338" s="3" t="str">
        <f t="shared" si="71"/>
        <v>$50 to $100 million (USD)</v>
      </c>
    </row>
    <row r="339" spans="1:28" ht="16" x14ac:dyDescent="0.2">
      <c r="A339" s="3">
        <v>338</v>
      </c>
      <c r="B339" s="3">
        <v>3.6</v>
      </c>
      <c r="C339" s="3" t="str">
        <f t="shared" si="60"/>
        <v>3.6</v>
      </c>
      <c r="D339" s="3" t="s">
        <v>287</v>
      </c>
      <c r="E339" s="3" t="s">
        <v>2910</v>
      </c>
      <c r="F339" s="3" t="s">
        <v>2911</v>
      </c>
      <c r="H339" s="3" t="str">
        <f t="shared" si="61"/>
        <v xml:space="preserve"> DC</v>
      </c>
      <c r="I339" s="3" t="str">
        <f t="shared" si="62"/>
        <v xml:space="preserve"> DC</v>
      </c>
      <c r="J339" s="3" t="s">
        <v>287</v>
      </c>
      <c r="K339" s="3" t="s">
        <v>2910</v>
      </c>
      <c r="L339" s="3" t="s">
        <v>2911</v>
      </c>
      <c r="M339" s="3" t="str">
        <f t="shared" si="63"/>
        <v xml:space="preserve"> DC</v>
      </c>
      <c r="N339" s="3">
        <v>2007</v>
      </c>
      <c r="O339" s="3">
        <f t="shared" si="64"/>
        <v>2007</v>
      </c>
      <c r="P339" s="3">
        <f t="shared" si="65"/>
        <v>13</v>
      </c>
      <c r="Q339" s="4">
        <v>-1</v>
      </c>
      <c r="R339" s="4" t="str">
        <f t="shared" si="66"/>
        <v>Not Available</v>
      </c>
      <c r="S339" s="3" t="s">
        <v>46</v>
      </c>
      <c r="T339" s="3" t="str">
        <f t="shared" si="67"/>
        <v>1001 to 5000 employees</v>
      </c>
      <c r="U339" s="3" t="s">
        <v>154</v>
      </c>
      <c r="V339" s="3" t="str">
        <f t="shared" si="68"/>
        <v>Nonprofit Organization</v>
      </c>
      <c r="W339" s="3" t="s">
        <v>32</v>
      </c>
      <c r="X339" s="3" t="str">
        <f t="shared" si="69"/>
        <v>Health Care Services &amp; Hospitals</v>
      </c>
      <c r="Y339" s="3" t="s">
        <v>33</v>
      </c>
      <c r="Z339" s="3" t="str">
        <f t="shared" si="70"/>
        <v>Health Care</v>
      </c>
      <c r="AA339" s="3" t="s">
        <v>41</v>
      </c>
      <c r="AB339" s="3" t="str">
        <f t="shared" si="71"/>
        <v>$100 to $500 million (USD)</v>
      </c>
    </row>
    <row r="340" spans="1:28" ht="16" x14ac:dyDescent="0.2">
      <c r="A340" s="3">
        <v>339</v>
      </c>
      <c r="B340" s="3">
        <v>3.3</v>
      </c>
      <c r="C340" s="3" t="str">
        <f t="shared" si="60"/>
        <v>3.3</v>
      </c>
      <c r="D340" s="3" t="s">
        <v>103</v>
      </c>
      <c r="E340" s="3" t="s">
        <v>2852</v>
      </c>
      <c r="F340" s="3" t="s">
        <v>2853</v>
      </c>
      <c r="H340" s="3" t="str">
        <f t="shared" si="61"/>
        <v xml:space="preserve"> VA</v>
      </c>
      <c r="I340" s="3" t="str">
        <f t="shared" si="62"/>
        <v xml:space="preserve"> VA</v>
      </c>
      <c r="J340" s="3" t="s">
        <v>422</v>
      </c>
      <c r="K340" s="3" t="s">
        <v>3071</v>
      </c>
      <c r="L340" s="3" t="s">
        <v>2826</v>
      </c>
      <c r="M340" s="3" t="str">
        <f t="shared" si="63"/>
        <v xml:space="preserve"> CA</v>
      </c>
      <c r="N340" s="3">
        <v>2015</v>
      </c>
      <c r="O340" s="3">
        <f t="shared" si="64"/>
        <v>2015</v>
      </c>
      <c r="P340" s="3">
        <f t="shared" si="65"/>
        <v>5</v>
      </c>
      <c r="Q340" s="4">
        <v>-1</v>
      </c>
      <c r="R340" s="4" t="str">
        <f t="shared" si="66"/>
        <v>Not Available</v>
      </c>
      <c r="S340" s="3" t="s">
        <v>263</v>
      </c>
      <c r="T340" s="3" t="str">
        <f t="shared" si="67"/>
        <v>1 to 50 employees</v>
      </c>
      <c r="U340" s="3" t="s">
        <v>21</v>
      </c>
      <c r="V340" s="3" t="str">
        <f t="shared" si="68"/>
        <v>Company - Private</v>
      </c>
      <c r="W340" s="3" t="s">
        <v>235</v>
      </c>
      <c r="X340" s="3" t="str">
        <f t="shared" si="69"/>
        <v>Computer Hardware &amp; Software</v>
      </c>
      <c r="Y340" s="3" t="s">
        <v>91</v>
      </c>
      <c r="Z340" s="3" t="str">
        <f t="shared" si="70"/>
        <v>Information Technology</v>
      </c>
      <c r="AA340" s="3" t="s">
        <v>58</v>
      </c>
      <c r="AB340" s="3" t="str">
        <f t="shared" si="71"/>
        <v>Unknown / Non-Applicable</v>
      </c>
    </row>
    <row r="341" spans="1:28" ht="16" x14ac:dyDescent="0.2">
      <c r="A341" s="3">
        <v>340</v>
      </c>
      <c r="B341" s="3">
        <v>3.4</v>
      </c>
      <c r="C341" s="3" t="str">
        <f t="shared" si="60"/>
        <v>3.4</v>
      </c>
      <c r="D341" s="3" t="s">
        <v>777</v>
      </c>
      <c r="E341" s="3" t="s">
        <v>2823</v>
      </c>
      <c r="F341" s="3" t="s">
        <v>2824</v>
      </c>
      <c r="H341" s="3" t="str">
        <f t="shared" si="61"/>
        <v xml:space="preserve"> UT</v>
      </c>
      <c r="I341" s="3" t="str">
        <f t="shared" si="62"/>
        <v xml:space="preserve"> UT</v>
      </c>
      <c r="J341" s="3" t="s">
        <v>778</v>
      </c>
      <c r="K341" s="3" t="s">
        <v>2959</v>
      </c>
      <c r="L341" s="3" t="s">
        <v>2824</v>
      </c>
      <c r="M341" s="3" t="str">
        <f t="shared" si="63"/>
        <v xml:space="preserve"> UT</v>
      </c>
      <c r="N341" s="3">
        <v>-1</v>
      </c>
      <c r="O341" s="3" t="str">
        <f t="shared" si="64"/>
        <v>Not Available</v>
      </c>
      <c r="P341" s="3" t="str">
        <f t="shared" si="65"/>
        <v>Not Available</v>
      </c>
      <c r="Q341" s="4">
        <v>-1</v>
      </c>
      <c r="R341" s="4" t="str">
        <f t="shared" si="66"/>
        <v>Not Available</v>
      </c>
      <c r="S341" s="3" t="s">
        <v>46</v>
      </c>
      <c r="T341" s="3" t="str">
        <f t="shared" si="67"/>
        <v>1001 to 5000 employees</v>
      </c>
      <c r="U341" s="3" t="s">
        <v>65</v>
      </c>
      <c r="V341" s="3" t="str">
        <f t="shared" si="68"/>
        <v>Company - Public</v>
      </c>
      <c r="W341" s="3" t="s">
        <v>155</v>
      </c>
      <c r="X341" s="3" t="str">
        <f t="shared" si="69"/>
        <v>Insurance Carriers</v>
      </c>
      <c r="Y341" s="3" t="s">
        <v>156</v>
      </c>
      <c r="Z341" s="3" t="str">
        <f t="shared" si="70"/>
        <v>Insurance</v>
      </c>
      <c r="AA341" s="3" t="s">
        <v>67</v>
      </c>
      <c r="AB341" s="3" t="str">
        <f t="shared" si="71"/>
        <v>$1 to $2 billion (USD)</v>
      </c>
    </row>
    <row r="342" spans="1:28" ht="48" x14ac:dyDescent="0.2">
      <c r="A342" s="3">
        <v>341</v>
      </c>
      <c r="B342" s="3">
        <v>2.7</v>
      </c>
      <c r="C342" s="3" t="str">
        <f t="shared" si="60"/>
        <v>2.7</v>
      </c>
      <c r="D342" s="3" t="s">
        <v>144</v>
      </c>
      <c r="E342" s="3" t="s">
        <v>2829</v>
      </c>
      <c r="F342" s="3" t="s">
        <v>2826</v>
      </c>
      <c r="H342" s="3" t="str">
        <f t="shared" si="61"/>
        <v xml:space="preserve"> CA</v>
      </c>
      <c r="I342" s="3" t="str">
        <f t="shared" si="62"/>
        <v xml:space="preserve"> CA</v>
      </c>
      <c r="J342" s="3" t="s">
        <v>144</v>
      </c>
      <c r="K342" s="3" t="s">
        <v>2829</v>
      </c>
      <c r="L342" s="3" t="s">
        <v>2826</v>
      </c>
      <c r="M342" s="3" t="str">
        <f t="shared" si="63"/>
        <v xml:space="preserve"> CA</v>
      </c>
      <c r="N342" s="3">
        <v>1988</v>
      </c>
      <c r="O342" s="3">
        <f t="shared" si="64"/>
        <v>1988</v>
      </c>
      <c r="P342" s="3">
        <f t="shared" si="65"/>
        <v>32</v>
      </c>
      <c r="Q342" s="4" t="s">
        <v>1873</v>
      </c>
      <c r="R342" s="4" t="str">
        <f t="shared" si="66"/>
        <v>Sony, LG Electronics, Nokia</v>
      </c>
      <c r="S342" s="3" t="s">
        <v>64</v>
      </c>
      <c r="T342" s="3" t="str">
        <f t="shared" si="67"/>
        <v>201 to 500 employees</v>
      </c>
      <c r="U342" s="3" t="s">
        <v>21</v>
      </c>
      <c r="V342" s="3" t="str">
        <f t="shared" si="68"/>
        <v>Company - Private</v>
      </c>
      <c r="W342" s="3" t="s">
        <v>235</v>
      </c>
      <c r="X342" s="3" t="str">
        <f t="shared" si="69"/>
        <v>Computer Hardware &amp; Software</v>
      </c>
      <c r="Y342" s="3" t="s">
        <v>91</v>
      </c>
      <c r="Z342" s="3" t="str">
        <f t="shared" si="70"/>
        <v>Information Technology</v>
      </c>
      <c r="AA342" s="3" t="s">
        <v>41</v>
      </c>
      <c r="AB342" s="3" t="str">
        <f t="shared" si="71"/>
        <v>$100 to $500 million (USD)</v>
      </c>
    </row>
    <row r="343" spans="1:28" ht="16" x14ac:dyDescent="0.2">
      <c r="A343" s="3">
        <v>342</v>
      </c>
      <c r="B343" s="3">
        <v>3.4</v>
      </c>
      <c r="C343" s="3" t="str">
        <f t="shared" si="60"/>
        <v>3.4</v>
      </c>
      <c r="D343" s="3" t="s">
        <v>612</v>
      </c>
      <c r="E343" s="3" t="s">
        <v>2943</v>
      </c>
      <c r="F343" s="3" t="s">
        <v>2944</v>
      </c>
      <c r="H343" s="3" t="str">
        <f t="shared" si="61"/>
        <v xml:space="preserve"> AZ</v>
      </c>
      <c r="I343" s="3" t="str">
        <f t="shared" si="62"/>
        <v xml:space="preserve"> AZ</v>
      </c>
      <c r="J343" s="3" t="s">
        <v>77</v>
      </c>
      <c r="K343" s="3" t="s">
        <v>2877</v>
      </c>
      <c r="L343" s="3" t="s">
        <v>2826</v>
      </c>
      <c r="M343" s="3" t="str">
        <f t="shared" si="63"/>
        <v xml:space="preserve"> CA</v>
      </c>
      <c r="N343" s="3">
        <v>-1</v>
      </c>
      <c r="O343" s="3" t="str">
        <f t="shared" si="64"/>
        <v>Not Available</v>
      </c>
      <c r="P343" s="3" t="str">
        <f t="shared" si="65"/>
        <v>Not Available</v>
      </c>
      <c r="Q343" s="4">
        <v>-1</v>
      </c>
      <c r="R343" s="4" t="str">
        <f t="shared" si="66"/>
        <v>Not Available</v>
      </c>
      <c r="S343" s="3" t="s">
        <v>30</v>
      </c>
      <c r="T343" s="3" t="str">
        <f t="shared" si="67"/>
        <v>10000+ employees</v>
      </c>
      <c r="U343" s="3" t="s">
        <v>65</v>
      </c>
      <c r="V343" s="3" t="str">
        <f t="shared" si="68"/>
        <v>Company - Public</v>
      </c>
      <c r="W343" s="3" t="s">
        <v>230</v>
      </c>
      <c r="X343" s="3" t="str">
        <f t="shared" si="69"/>
        <v>IT Services</v>
      </c>
      <c r="Y343" s="3" t="s">
        <v>91</v>
      </c>
      <c r="Z343" s="3" t="str">
        <f t="shared" si="70"/>
        <v>Information Technology</v>
      </c>
      <c r="AA343" s="3" t="s">
        <v>58</v>
      </c>
      <c r="AB343" s="3" t="str">
        <f t="shared" si="71"/>
        <v>Unknown / Non-Applicable</v>
      </c>
    </row>
    <row r="344" spans="1:28" ht="16" x14ac:dyDescent="0.2">
      <c r="A344" s="3">
        <v>343</v>
      </c>
      <c r="B344" s="3">
        <v>4.7</v>
      </c>
      <c r="C344" s="3" t="str">
        <f t="shared" si="60"/>
        <v>4.7</v>
      </c>
      <c r="D344" s="3" t="s">
        <v>483</v>
      </c>
      <c r="E344" s="3" t="s">
        <v>2960</v>
      </c>
      <c r="F344" s="3" t="s">
        <v>2853</v>
      </c>
      <c r="H344" s="3" t="str">
        <f t="shared" si="61"/>
        <v xml:space="preserve"> VA</v>
      </c>
      <c r="I344" s="3" t="str">
        <f t="shared" si="62"/>
        <v xml:space="preserve"> VA</v>
      </c>
      <c r="J344" s="3" t="s">
        <v>240</v>
      </c>
      <c r="K344" s="3" t="s">
        <v>3110</v>
      </c>
      <c r="L344" s="3" t="s">
        <v>2864</v>
      </c>
      <c r="M344" s="3" t="str">
        <f t="shared" si="63"/>
        <v xml:space="preserve"> MA</v>
      </c>
      <c r="N344" s="3">
        <v>2010</v>
      </c>
      <c r="O344" s="3">
        <f t="shared" si="64"/>
        <v>2010</v>
      </c>
      <c r="P344" s="3">
        <f t="shared" si="65"/>
        <v>10</v>
      </c>
      <c r="Q344" s="4">
        <v>-1</v>
      </c>
      <c r="R344" s="4" t="str">
        <f t="shared" si="66"/>
        <v>Not Available</v>
      </c>
      <c r="S344" s="3" t="s">
        <v>20</v>
      </c>
      <c r="T344" s="3" t="str">
        <f t="shared" si="67"/>
        <v>501 to 1000 employees</v>
      </c>
      <c r="U344" s="3" t="s">
        <v>65</v>
      </c>
      <c r="V344" s="3" t="str">
        <f t="shared" si="68"/>
        <v>Company - Public</v>
      </c>
      <c r="W344" s="3" t="s">
        <v>72</v>
      </c>
      <c r="X344" s="3" t="str">
        <f t="shared" si="69"/>
        <v>Banks &amp; Credit Unions</v>
      </c>
      <c r="Y344" s="3" t="s">
        <v>73</v>
      </c>
      <c r="Z344" s="3" t="str">
        <f t="shared" si="70"/>
        <v>Finance</v>
      </c>
      <c r="AA344" s="3" t="s">
        <v>203</v>
      </c>
      <c r="AB344" s="3" t="str">
        <f t="shared" si="71"/>
        <v>$5 to $10 billion (USD)</v>
      </c>
    </row>
    <row r="345" spans="1:28" ht="64" x14ac:dyDescent="0.2">
      <c r="A345" s="3">
        <v>344</v>
      </c>
      <c r="B345" s="3">
        <v>2.8</v>
      </c>
      <c r="C345" s="3" t="str">
        <f t="shared" si="60"/>
        <v>2.8</v>
      </c>
      <c r="D345" s="3" t="s">
        <v>350</v>
      </c>
      <c r="E345" s="3" t="s">
        <v>3010</v>
      </c>
      <c r="F345" s="3" t="s">
        <v>2826</v>
      </c>
      <c r="H345" s="3" t="str">
        <f t="shared" si="61"/>
        <v xml:space="preserve"> CA</v>
      </c>
      <c r="I345" s="3" t="str">
        <f t="shared" si="62"/>
        <v xml:space="preserve"> CA</v>
      </c>
      <c r="J345" s="3" t="s">
        <v>350</v>
      </c>
      <c r="K345" s="3" t="s">
        <v>3010</v>
      </c>
      <c r="L345" s="3" t="s">
        <v>2826</v>
      </c>
      <c r="M345" s="3" t="str">
        <f t="shared" si="63"/>
        <v xml:space="preserve"> CA</v>
      </c>
      <c r="N345" s="3">
        <v>2012</v>
      </c>
      <c r="O345" s="3">
        <f t="shared" si="64"/>
        <v>2012</v>
      </c>
      <c r="P345" s="3">
        <f t="shared" si="65"/>
        <v>8</v>
      </c>
      <c r="Q345" s="4" t="s">
        <v>351</v>
      </c>
      <c r="R345" s="4" t="str">
        <f t="shared" si="66"/>
        <v>Skyhigh Networks, Zscaler, NortonLifeLock</v>
      </c>
      <c r="S345" s="3" t="s">
        <v>20</v>
      </c>
      <c r="T345" s="3" t="str">
        <f t="shared" si="67"/>
        <v>501 to 1000 employees</v>
      </c>
      <c r="U345" s="3" t="s">
        <v>21</v>
      </c>
      <c r="V345" s="3" t="str">
        <f t="shared" si="68"/>
        <v>Company - Private</v>
      </c>
      <c r="W345" s="3" t="s">
        <v>72</v>
      </c>
      <c r="X345" s="3" t="str">
        <f t="shared" si="69"/>
        <v>Banks &amp; Credit Unions</v>
      </c>
      <c r="Y345" s="3" t="s">
        <v>73</v>
      </c>
      <c r="Z345" s="3" t="str">
        <f t="shared" si="70"/>
        <v>Finance</v>
      </c>
      <c r="AA345" s="3" t="s">
        <v>58</v>
      </c>
      <c r="AB345" s="3" t="str">
        <f t="shared" si="71"/>
        <v>Unknown / Non-Applicable</v>
      </c>
    </row>
    <row r="346" spans="1:28" ht="80" x14ac:dyDescent="0.2">
      <c r="A346" s="3">
        <v>345</v>
      </c>
      <c r="B346" s="3">
        <v>3.5</v>
      </c>
      <c r="C346" s="3" t="str">
        <f t="shared" si="60"/>
        <v>3.5</v>
      </c>
      <c r="D346" s="3" t="s">
        <v>1879</v>
      </c>
      <c r="E346" s="3" t="s">
        <v>3011</v>
      </c>
      <c r="F346" s="3" t="s">
        <v>2861</v>
      </c>
      <c r="H346" s="3" t="str">
        <f t="shared" si="61"/>
        <v xml:space="preserve"> NJ</v>
      </c>
      <c r="I346" s="3" t="str">
        <f t="shared" si="62"/>
        <v xml:space="preserve"> NJ</v>
      </c>
      <c r="J346" s="3" t="s">
        <v>1880</v>
      </c>
      <c r="K346" s="3" t="s">
        <v>3111</v>
      </c>
      <c r="L346" s="3" t="s">
        <v>2841</v>
      </c>
      <c r="M346" s="3" t="str">
        <f t="shared" si="63"/>
        <v xml:space="preserve"> GA</v>
      </c>
      <c r="N346" s="3">
        <v>1996</v>
      </c>
      <c r="O346" s="3">
        <f t="shared" si="64"/>
        <v>1996</v>
      </c>
      <c r="P346" s="3">
        <f t="shared" si="65"/>
        <v>24</v>
      </c>
      <c r="Q346" s="4" t="s">
        <v>1881</v>
      </c>
      <c r="R346" s="4" t="str">
        <f t="shared" si="66"/>
        <v>TEKsystems, Collabera, Artech Information Systems</v>
      </c>
      <c r="S346" s="3" t="s">
        <v>20</v>
      </c>
      <c r="T346" s="3" t="str">
        <f t="shared" si="67"/>
        <v>501 to 1000 employees</v>
      </c>
      <c r="U346" s="3" t="s">
        <v>21</v>
      </c>
      <c r="V346" s="3" t="str">
        <f t="shared" si="68"/>
        <v>Company - Private</v>
      </c>
      <c r="W346" s="3" t="s">
        <v>48</v>
      </c>
      <c r="X346" s="3" t="str">
        <f t="shared" si="69"/>
        <v>Energy</v>
      </c>
      <c r="Y346" s="3" t="s">
        <v>49</v>
      </c>
      <c r="Z346" s="3" t="str">
        <f t="shared" si="70"/>
        <v>Oil, Gas, Energy &amp; Utilities</v>
      </c>
      <c r="AA346" s="3" t="s">
        <v>67</v>
      </c>
      <c r="AB346" s="3" t="str">
        <f t="shared" si="71"/>
        <v>$1 to $2 billion (USD)</v>
      </c>
    </row>
    <row r="347" spans="1:28" ht="16" x14ac:dyDescent="0.2">
      <c r="A347" s="3">
        <v>346</v>
      </c>
      <c r="B347" s="3">
        <v>3.8</v>
      </c>
      <c r="C347" s="3" t="str">
        <f t="shared" si="60"/>
        <v>3.8</v>
      </c>
      <c r="D347" s="3" t="s">
        <v>350</v>
      </c>
      <c r="E347" s="3" t="s">
        <v>3010</v>
      </c>
      <c r="F347" s="3" t="s">
        <v>2826</v>
      </c>
      <c r="H347" s="3" t="str">
        <f t="shared" si="61"/>
        <v xml:space="preserve"> CA</v>
      </c>
      <c r="I347" s="3" t="str">
        <f t="shared" si="62"/>
        <v xml:space="preserve"> CA</v>
      </c>
      <c r="J347" s="3" t="s">
        <v>1885</v>
      </c>
      <c r="K347" s="3" t="s">
        <v>3112</v>
      </c>
      <c r="L347" s="3" t="s">
        <v>2861</v>
      </c>
      <c r="M347" s="3" t="str">
        <f t="shared" si="63"/>
        <v xml:space="preserve"> NJ</v>
      </c>
      <c r="N347" s="3">
        <v>-1</v>
      </c>
      <c r="O347" s="3" t="str">
        <f t="shared" si="64"/>
        <v>Not Available</v>
      </c>
      <c r="P347" s="3" t="str">
        <f t="shared" si="65"/>
        <v>Not Available</v>
      </c>
      <c r="Q347" s="4">
        <v>-1</v>
      </c>
      <c r="R347" s="4" t="str">
        <f t="shared" si="66"/>
        <v>Not Available</v>
      </c>
      <c r="S347" s="3" t="s">
        <v>289</v>
      </c>
      <c r="T347" s="3" t="str">
        <f t="shared" si="67"/>
        <v>Unknown</v>
      </c>
      <c r="U347" s="3" t="s">
        <v>21</v>
      </c>
      <c r="V347" s="3" t="str">
        <f t="shared" si="68"/>
        <v>Company - Private</v>
      </c>
      <c r="W347" s="3">
        <v>-1</v>
      </c>
      <c r="X347" s="3" t="str">
        <f t="shared" si="69"/>
        <v>Not Available</v>
      </c>
      <c r="Y347" s="3">
        <v>-1</v>
      </c>
      <c r="Z347" s="3" t="str">
        <f t="shared" si="70"/>
        <v>Not Available</v>
      </c>
      <c r="AA347" s="3" t="s">
        <v>58</v>
      </c>
      <c r="AB347" s="3" t="str">
        <f t="shared" si="71"/>
        <v>Unknown / Non-Applicable</v>
      </c>
    </row>
    <row r="348" spans="1:28" ht="16" x14ac:dyDescent="0.2">
      <c r="A348" s="3">
        <v>347</v>
      </c>
      <c r="B348" s="3">
        <v>3.2</v>
      </c>
      <c r="C348" s="3" t="str">
        <f t="shared" si="60"/>
        <v>3.2</v>
      </c>
      <c r="D348" s="3" t="s">
        <v>590</v>
      </c>
      <c r="E348" s="3" t="s">
        <v>2964</v>
      </c>
      <c r="F348" s="3" t="s">
        <v>2914</v>
      </c>
      <c r="H348" s="3" t="str">
        <f t="shared" si="61"/>
        <v xml:space="preserve"> NC</v>
      </c>
      <c r="I348" s="3" t="str">
        <f t="shared" si="62"/>
        <v xml:space="preserve"> NC</v>
      </c>
      <c r="J348" s="3" t="s">
        <v>590</v>
      </c>
      <c r="K348" s="3" t="s">
        <v>2964</v>
      </c>
      <c r="L348" s="3" t="s">
        <v>2914</v>
      </c>
      <c r="M348" s="3" t="str">
        <f t="shared" si="63"/>
        <v xml:space="preserve"> NC</v>
      </c>
      <c r="N348" s="3">
        <v>2017</v>
      </c>
      <c r="O348" s="3">
        <f t="shared" si="64"/>
        <v>2017</v>
      </c>
      <c r="P348" s="3">
        <f t="shared" si="65"/>
        <v>3</v>
      </c>
      <c r="Q348" s="4">
        <v>-1</v>
      </c>
      <c r="R348" s="4" t="str">
        <f t="shared" si="66"/>
        <v>Not Available</v>
      </c>
      <c r="S348" s="3" t="s">
        <v>20</v>
      </c>
      <c r="T348" s="3" t="str">
        <f t="shared" si="67"/>
        <v>501 to 1000 employees</v>
      </c>
      <c r="U348" s="3" t="s">
        <v>790</v>
      </c>
      <c r="V348" s="3" t="str">
        <f t="shared" si="68"/>
        <v>College / University</v>
      </c>
      <c r="W348" s="3" t="s">
        <v>791</v>
      </c>
      <c r="X348" s="3" t="str">
        <f t="shared" si="69"/>
        <v>Colleges &amp; Universities</v>
      </c>
      <c r="Y348" s="3" t="s">
        <v>581</v>
      </c>
      <c r="Z348" s="3" t="str">
        <f t="shared" si="70"/>
        <v>Education</v>
      </c>
      <c r="AA348" s="3" t="s">
        <v>58</v>
      </c>
      <c r="AB348" s="3" t="str">
        <f t="shared" si="71"/>
        <v>Unknown / Non-Applicable</v>
      </c>
    </row>
    <row r="349" spans="1:28" ht="16" x14ac:dyDescent="0.2">
      <c r="A349" s="3">
        <v>348</v>
      </c>
      <c r="B349" s="3">
        <v>4.4000000000000004</v>
      </c>
      <c r="C349" s="3" t="str">
        <f t="shared" si="60"/>
        <v>4.4</v>
      </c>
      <c r="D349" s="3" t="s">
        <v>1890</v>
      </c>
      <c r="E349" s="3" t="s">
        <v>3012</v>
      </c>
      <c r="F349" s="3" t="s">
        <v>2826</v>
      </c>
      <c r="H349" s="3" t="str">
        <f t="shared" si="61"/>
        <v xml:space="preserve"> CA</v>
      </c>
      <c r="I349" s="3" t="str">
        <f t="shared" si="62"/>
        <v xml:space="preserve"> CA</v>
      </c>
      <c r="J349" s="3" t="s">
        <v>1890</v>
      </c>
      <c r="K349" s="3" t="s">
        <v>3012</v>
      </c>
      <c r="L349" s="3" t="s">
        <v>2826</v>
      </c>
      <c r="M349" s="3" t="str">
        <f t="shared" si="63"/>
        <v xml:space="preserve"> CA</v>
      </c>
      <c r="N349" s="3">
        <v>-1</v>
      </c>
      <c r="O349" s="3" t="str">
        <f t="shared" si="64"/>
        <v>Not Available</v>
      </c>
      <c r="P349" s="3" t="str">
        <f t="shared" si="65"/>
        <v>Not Available</v>
      </c>
      <c r="Q349" s="4" t="s">
        <v>1891</v>
      </c>
      <c r="R349" s="4" t="str">
        <f t="shared" si="66"/>
        <v>Sequenom</v>
      </c>
      <c r="S349" s="3" t="s">
        <v>46</v>
      </c>
      <c r="T349" s="3" t="str">
        <f t="shared" si="67"/>
        <v>1001 to 5000 employees</v>
      </c>
      <c r="U349" s="3" t="s">
        <v>65</v>
      </c>
      <c r="V349" s="3" t="str">
        <f t="shared" si="68"/>
        <v>Company - Public</v>
      </c>
      <c r="W349" s="3" t="s">
        <v>1313</v>
      </c>
      <c r="X349" s="3" t="str">
        <f t="shared" si="69"/>
        <v>Auctions &amp; Galleries</v>
      </c>
      <c r="Y349" s="3" t="s">
        <v>98</v>
      </c>
      <c r="Z349" s="3" t="str">
        <f t="shared" si="70"/>
        <v>Retail</v>
      </c>
      <c r="AA349" s="3" t="s">
        <v>50</v>
      </c>
      <c r="AB349" s="3" t="str">
        <f t="shared" si="71"/>
        <v>$500 million to $1 billion (USD)</v>
      </c>
    </row>
    <row r="350" spans="1:28" ht="16" x14ac:dyDescent="0.2">
      <c r="A350" s="3">
        <v>349</v>
      </c>
      <c r="B350" s="3">
        <v>3.3</v>
      </c>
      <c r="C350" s="3" t="str">
        <f t="shared" si="60"/>
        <v>3.3</v>
      </c>
      <c r="D350" s="3" t="s">
        <v>96</v>
      </c>
      <c r="E350" s="3" t="s">
        <v>2825</v>
      </c>
      <c r="F350" s="3" t="s">
        <v>2826</v>
      </c>
      <c r="H350" s="3" t="str">
        <f t="shared" si="61"/>
        <v xml:space="preserve"> CA</v>
      </c>
      <c r="I350" s="3" t="str">
        <f t="shared" si="62"/>
        <v xml:space="preserve"> CA</v>
      </c>
      <c r="J350" s="3" t="s">
        <v>29</v>
      </c>
      <c r="K350" s="3" t="s">
        <v>3113</v>
      </c>
      <c r="L350" s="3" t="s">
        <v>2850</v>
      </c>
      <c r="M350" s="3" t="str">
        <f t="shared" si="63"/>
        <v xml:space="preserve"> MD</v>
      </c>
      <c r="N350" s="3">
        <v>-1</v>
      </c>
      <c r="O350" s="3" t="str">
        <f t="shared" si="64"/>
        <v>Not Available</v>
      </c>
      <c r="P350" s="3" t="str">
        <f t="shared" si="65"/>
        <v>Not Available</v>
      </c>
      <c r="Q350" s="4">
        <v>-1</v>
      </c>
      <c r="R350" s="4" t="str">
        <f t="shared" si="66"/>
        <v>Not Available</v>
      </c>
      <c r="S350" s="3" t="s">
        <v>46</v>
      </c>
      <c r="T350" s="3" t="str">
        <f t="shared" si="67"/>
        <v>1001 to 5000 employees</v>
      </c>
      <c r="U350" s="3" t="s">
        <v>21</v>
      </c>
      <c r="V350" s="3" t="str">
        <f t="shared" si="68"/>
        <v>Company - Private</v>
      </c>
      <c r="W350" s="3" t="s">
        <v>72</v>
      </c>
      <c r="X350" s="3" t="str">
        <f t="shared" si="69"/>
        <v>Banks &amp; Credit Unions</v>
      </c>
      <c r="Y350" s="3" t="s">
        <v>73</v>
      </c>
      <c r="Z350" s="3" t="str">
        <f t="shared" si="70"/>
        <v>Finance</v>
      </c>
      <c r="AA350" s="3" t="s">
        <v>41</v>
      </c>
      <c r="AB350" s="3" t="str">
        <f t="shared" si="71"/>
        <v>$100 to $500 million (USD)</v>
      </c>
    </row>
    <row r="351" spans="1:28" ht="16" x14ac:dyDescent="0.2">
      <c r="A351" s="3">
        <v>350</v>
      </c>
      <c r="B351" s="3">
        <v>4</v>
      </c>
      <c r="C351" s="3" t="str">
        <f t="shared" si="60"/>
        <v>4</v>
      </c>
      <c r="D351" s="3" t="s">
        <v>1830</v>
      </c>
      <c r="E351" s="3" t="s">
        <v>2937</v>
      </c>
      <c r="F351" s="3" t="s">
        <v>2853</v>
      </c>
      <c r="H351" s="3" t="str">
        <f t="shared" si="61"/>
        <v xml:space="preserve"> VA</v>
      </c>
      <c r="I351" s="3" t="str">
        <f t="shared" si="62"/>
        <v xml:space="preserve"> VA</v>
      </c>
      <c r="J351" s="3" t="s">
        <v>438</v>
      </c>
      <c r="K351" s="3" t="s">
        <v>3033</v>
      </c>
      <c r="L351" s="3" t="s">
        <v>2853</v>
      </c>
      <c r="M351" s="3" t="str">
        <f t="shared" si="63"/>
        <v xml:space="preserve"> VA</v>
      </c>
      <c r="N351" s="3">
        <v>1969</v>
      </c>
      <c r="O351" s="3">
        <f t="shared" si="64"/>
        <v>1969</v>
      </c>
      <c r="P351" s="3">
        <f t="shared" si="65"/>
        <v>51</v>
      </c>
      <c r="Q351" s="4">
        <v>-1</v>
      </c>
      <c r="R351" s="4" t="str">
        <f t="shared" si="66"/>
        <v>Not Available</v>
      </c>
      <c r="S351" s="3" t="s">
        <v>46</v>
      </c>
      <c r="T351" s="3" t="str">
        <f t="shared" si="67"/>
        <v>1001 to 5000 employees</v>
      </c>
      <c r="U351" s="3" t="s">
        <v>21</v>
      </c>
      <c r="V351" s="3" t="str">
        <f t="shared" si="68"/>
        <v>Company - Private</v>
      </c>
      <c r="W351" s="3" t="s">
        <v>66</v>
      </c>
      <c r="X351" s="3" t="str">
        <f t="shared" si="69"/>
        <v>Real Estate</v>
      </c>
      <c r="Y351" s="3" t="s">
        <v>66</v>
      </c>
      <c r="Z351" s="3" t="str">
        <f t="shared" si="70"/>
        <v>Real Estate</v>
      </c>
      <c r="AA351" s="3" t="s">
        <v>50</v>
      </c>
      <c r="AB351" s="3" t="str">
        <f t="shared" si="71"/>
        <v>$500 million to $1 billion (USD)</v>
      </c>
    </row>
    <row r="352" spans="1:28" ht="64" x14ac:dyDescent="0.2">
      <c r="A352" s="3">
        <v>351</v>
      </c>
      <c r="B352" s="3">
        <v>3.6</v>
      </c>
      <c r="C352" s="3" t="str">
        <f t="shared" si="60"/>
        <v>3.6</v>
      </c>
      <c r="D352" s="3" t="s">
        <v>55</v>
      </c>
      <c r="E352" s="3" t="s">
        <v>2833</v>
      </c>
      <c r="F352" s="3" t="s">
        <v>2828</v>
      </c>
      <c r="H352" s="3" t="str">
        <f t="shared" si="61"/>
        <v xml:space="preserve"> NY</v>
      </c>
      <c r="I352" s="3" t="str">
        <f t="shared" si="62"/>
        <v xml:space="preserve"> NY</v>
      </c>
      <c r="J352" s="3" t="s">
        <v>1902</v>
      </c>
      <c r="K352" s="3" t="s">
        <v>3114</v>
      </c>
      <c r="L352" s="3" t="s">
        <v>2826</v>
      </c>
      <c r="M352" s="3" t="str">
        <f t="shared" si="63"/>
        <v xml:space="preserve"> CA</v>
      </c>
      <c r="N352" s="3">
        <v>1935</v>
      </c>
      <c r="O352" s="3">
        <f t="shared" si="64"/>
        <v>1935</v>
      </c>
      <c r="P352" s="3">
        <f t="shared" si="65"/>
        <v>85</v>
      </c>
      <c r="Q352" s="4" t="s">
        <v>1904</v>
      </c>
      <c r="R352" s="4" t="str">
        <f t="shared" si="66"/>
        <v>Abbott Laboratories, Roche, Thermo Fisher Scientific</v>
      </c>
      <c r="S352" s="3" t="s">
        <v>64</v>
      </c>
      <c r="T352" s="3" t="str">
        <f t="shared" si="67"/>
        <v>201 to 500 employees</v>
      </c>
      <c r="U352" s="3" t="s">
        <v>65</v>
      </c>
      <c r="V352" s="3" t="str">
        <f t="shared" si="68"/>
        <v>Company - Public</v>
      </c>
      <c r="W352" s="3" t="s">
        <v>124</v>
      </c>
      <c r="X352" s="3" t="str">
        <f t="shared" si="69"/>
        <v>Biotech &amp; Pharmaceuticals</v>
      </c>
      <c r="Y352" s="3" t="s">
        <v>124</v>
      </c>
      <c r="Z352" s="3" t="str">
        <f t="shared" si="70"/>
        <v>Biotech &amp; Pharmaceuticals</v>
      </c>
      <c r="AA352" s="3" t="s">
        <v>41</v>
      </c>
      <c r="AB352" s="3" t="str">
        <f t="shared" si="71"/>
        <v>$100 to $500 million (USD)</v>
      </c>
    </row>
    <row r="353" spans="1:28" ht="16" x14ac:dyDescent="0.2">
      <c r="A353" s="3">
        <v>352</v>
      </c>
      <c r="B353" s="3">
        <v>3.4</v>
      </c>
      <c r="C353" s="3" t="str">
        <f t="shared" si="60"/>
        <v>3.4</v>
      </c>
      <c r="D353" s="3" t="s">
        <v>1436</v>
      </c>
      <c r="E353" s="3" t="s">
        <v>2965</v>
      </c>
      <c r="F353" s="3" t="s">
        <v>2826</v>
      </c>
      <c r="H353" s="3" t="str">
        <f t="shared" si="61"/>
        <v xml:space="preserve"> CA</v>
      </c>
      <c r="I353" s="3" t="str">
        <f t="shared" si="62"/>
        <v xml:space="preserve"> CA</v>
      </c>
      <c r="J353" s="3" t="s">
        <v>1016</v>
      </c>
      <c r="K353" s="3" t="s">
        <v>3052</v>
      </c>
      <c r="L353" s="3" t="s">
        <v>2826</v>
      </c>
      <c r="M353" s="3" t="str">
        <f t="shared" si="63"/>
        <v xml:space="preserve"> CA</v>
      </c>
      <c r="N353" s="3">
        <v>2010</v>
      </c>
      <c r="O353" s="3">
        <f t="shared" si="64"/>
        <v>2010</v>
      </c>
      <c r="P353" s="3">
        <f t="shared" si="65"/>
        <v>10</v>
      </c>
      <c r="Q353" s="4">
        <v>-1</v>
      </c>
      <c r="R353" s="4" t="str">
        <f t="shared" si="66"/>
        <v>Not Available</v>
      </c>
      <c r="S353" s="3" t="s">
        <v>56</v>
      </c>
      <c r="T353" s="3" t="str">
        <f t="shared" si="67"/>
        <v>51 to 200 employees</v>
      </c>
      <c r="U353" s="3" t="s">
        <v>21</v>
      </c>
      <c r="V353" s="3" t="str">
        <f t="shared" si="68"/>
        <v>Company - Private</v>
      </c>
      <c r="W353" s="3" t="s">
        <v>515</v>
      </c>
      <c r="X353" s="3" t="str">
        <f t="shared" si="69"/>
        <v>Financial Analytics &amp; Research</v>
      </c>
      <c r="Y353" s="3" t="s">
        <v>73</v>
      </c>
      <c r="Z353" s="3" t="str">
        <f t="shared" si="70"/>
        <v>Finance</v>
      </c>
      <c r="AA353" s="3" t="s">
        <v>23</v>
      </c>
      <c r="AB353" s="3" t="str">
        <f t="shared" si="71"/>
        <v>$50 to $100 million (USD)</v>
      </c>
    </row>
    <row r="354" spans="1:28" ht="64" x14ac:dyDescent="0.2">
      <c r="A354" s="3">
        <v>353</v>
      </c>
      <c r="B354" s="3">
        <v>3.8</v>
      </c>
      <c r="C354" s="3" t="str">
        <f t="shared" si="60"/>
        <v>3.8</v>
      </c>
      <c r="D354" s="3" t="s">
        <v>55</v>
      </c>
      <c r="E354" s="3" t="s">
        <v>2833</v>
      </c>
      <c r="F354" s="3" t="s">
        <v>2828</v>
      </c>
      <c r="H354" s="3" t="str">
        <f t="shared" si="61"/>
        <v xml:space="preserve"> NY</v>
      </c>
      <c r="I354" s="3" t="str">
        <f t="shared" si="62"/>
        <v xml:space="preserve"> NY</v>
      </c>
      <c r="J354" s="3" t="s">
        <v>319</v>
      </c>
      <c r="K354" s="3" t="s">
        <v>3090</v>
      </c>
      <c r="L354" s="3" t="s">
        <v>3089</v>
      </c>
      <c r="M354" s="3" t="str">
        <f t="shared" si="63"/>
        <v xml:space="preserve"> United Kingdom</v>
      </c>
      <c r="N354" s="3">
        <v>2016</v>
      </c>
      <c r="O354" s="3">
        <f t="shared" si="64"/>
        <v>2016</v>
      </c>
      <c r="P354" s="3">
        <f t="shared" si="65"/>
        <v>4</v>
      </c>
      <c r="Q354" s="4" t="s">
        <v>1908</v>
      </c>
      <c r="R354" s="4" t="str">
        <f t="shared" si="66"/>
        <v>Thomson Reuters, International Data Group</v>
      </c>
      <c r="S354" s="3" t="s">
        <v>20</v>
      </c>
      <c r="T354" s="3" t="str">
        <f t="shared" si="67"/>
        <v>501 to 1000 employees</v>
      </c>
      <c r="U354" s="3" t="s">
        <v>21</v>
      </c>
      <c r="V354" s="3" t="str">
        <f t="shared" si="68"/>
        <v>Company - Private</v>
      </c>
      <c r="W354" s="3" t="s">
        <v>145</v>
      </c>
      <c r="X354" s="3" t="str">
        <f t="shared" si="69"/>
        <v>Enterprise Software &amp; Network Solutions</v>
      </c>
      <c r="Y354" s="3" t="s">
        <v>91</v>
      </c>
      <c r="Z354" s="3" t="str">
        <f t="shared" si="70"/>
        <v>Information Technology</v>
      </c>
      <c r="AA354" s="3" t="s">
        <v>41</v>
      </c>
      <c r="AB354" s="3" t="str">
        <f t="shared" si="71"/>
        <v>$100 to $500 million (USD)</v>
      </c>
    </row>
    <row r="355" spans="1:28" ht="16" x14ac:dyDescent="0.2">
      <c r="A355" s="3">
        <v>354</v>
      </c>
      <c r="B355" s="3">
        <v>3.5</v>
      </c>
      <c r="C355" s="3" t="str">
        <f t="shared" si="60"/>
        <v>3.5</v>
      </c>
      <c r="D355" s="3" t="s">
        <v>55</v>
      </c>
      <c r="E355" s="3" t="s">
        <v>2833</v>
      </c>
      <c r="F355" s="3" t="s">
        <v>2828</v>
      </c>
      <c r="H355" s="3" t="str">
        <f t="shared" si="61"/>
        <v xml:space="preserve"> NY</v>
      </c>
      <c r="I355" s="3" t="str">
        <f t="shared" si="62"/>
        <v xml:space="preserve"> NY</v>
      </c>
      <c r="J355" s="3" t="s">
        <v>1911</v>
      </c>
      <c r="K355" s="3" t="s">
        <v>3115</v>
      </c>
      <c r="L355" s="3" t="s">
        <v>3076</v>
      </c>
      <c r="M355" s="3" t="str">
        <f t="shared" si="63"/>
        <v xml:space="preserve"> India</v>
      </c>
      <c r="N355" s="3">
        <v>-1</v>
      </c>
      <c r="O355" s="3" t="str">
        <f t="shared" si="64"/>
        <v>Not Available</v>
      </c>
      <c r="P355" s="3" t="str">
        <f t="shared" si="65"/>
        <v>Not Available</v>
      </c>
      <c r="Q355" s="4">
        <v>-1</v>
      </c>
      <c r="R355" s="4" t="str">
        <f t="shared" si="66"/>
        <v>Not Available</v>
      </c>
      <c r="S355" s="3" t="s">
        <v>263</v>
      </c>
      <c r="T355" s="3" t="str">
        <f t="shared" si="67"/>
        <v>1 to 50 employees</v>
      </c>
      <c r="U355" s="3" t="s">
        <v>21</v>
      </c>
      <c r="V355" s="3" t="str">
        <f t="shared" si="68"/>
        <v>Company - Private</v>
      </c>
      <c r="W355" s="3" t="s">
        <v>1323</v>
      </c>
      <c r="X355" s="3" t="str">
        <f t="shared" si="69"/>
        <v>K-12 Education</v>
      </c>
      <c r="Y355" s="3" t="s">
        <v>581</v>
      </c>
      <c r="Z355" s="3" t="str">
        <f t="shared" si="70"/>
        <v>Education</v>
      </c>
      <c r="AA355" s="3" t="s">
        <v>58</v>
      </c>
      <c r="AB355" s="3" t="str">
        <f t="shared" si="71"/>
        <v>Unknown / Non-Applicable</v>
      </c>
    </row>
    <row r="356" spans="1:28" ht="16" x14ac:dyDescent="0.2">
      <c r="A356" s="3">
        <v>355</v>
      </c>
      <c r="B356" s="3">
        <v>4.4000000000000004</v>
      </c>
      <c r="C356" s="3" t="str">
        <f t="shared" si="60"/>
        <v>4.4</v>
      </c>
      <c r="D356" s="3" t="s">
        <v>122</v>
      </c>
      <c r="E356" s="3" t="s">
        <v>2863</v>
      </c>
      <c r="F356" s="3" t="s">
        <v>2864</v>
      </c>
      <c r="H356" s="3" t="str">
        <f t="shared" si="61"/>
        <v xml:space="preserve"> MA</v>
      </c>
      <c r="I356" s="3" t="str">
        <f t="shared" si="62"/>
        <v xml:space="preserve"> MA</v>
      </c>
      <c r="J356" s="3">
        <v>-1</v>
      </c>
      <c r="K356" s="3">
        <v>-1</v>
      </c>
      <c r="M356" s="3" t="str">
        <f t="shared" si="63"/>
        <v>Not Available</v>
      </c>
      <c r="N356" s="3">
        <v>-1</v>
      </c>
      <c r="O356" s="3" t="str">
        <f t="shared" si="64"/>
        <v>Not Available</v>
      </c>
      <c r="P356" s="3" t="str">
        <f t="shared" si="65"/>
        <v>Not Available</v>
      </c>
      <c r="Q356" s="4">
        <v>-1</v>
      </c>
      <c r="R356" s="4" t="str">
        <f t="shared" si="66"/>
        <v>Not Available</v>
      </c>
      <c r="S356" s="3" t="s">
        <v>46</v>
      </c>
      <c r="T356" s="3" t="str">
        <f t="shared" si="67"/>
        <v>1001 to 5000 employees</v>
      </c>
      <c r="U356" s="3" t="s">
        <v>65</v>
      </c>
      <c r="V356" s="3" t="str">
        <f t="shared" si="68"/>
        <v>Company - Public</v>
      </c>
      <c r="W356" s="3" t="s">
        <v>959</v>
      </c>
      <c r="X356" s="3" t="str">
        <f t="shared" si="69"/>
        <v>Lending</v>
      </c>
      <c r="Y356" s="3" t="s">
        <v>73</v>
      </c>
      <c r="Z356" s="3" t="str">
        <f t="shared" si="70"/>
        <v>Finance</v>
      </c>
      <c r="AA356" s="3" t="s">
        <v>50</v>
      </c>
      <c r="AB356" s="3" t="str">
        <f t="shared" si="71"/>
        <v>$500 million to $1 billion (USD)</v>
      </c>
    </row>
    <row r="357" spans="1:28" ht="64" x14ac:dyDescent="0.2">
      <c r="A357" s="3">
        <v>356</v>
      </c>
      <c r="B357" s="3">
        <v>4.2</v>
      </c>
      <c r="C357" s="3" t="str">
        <f t="shared" si="60"/>
        <v>4.2</v>
      </c>
      <c r="D357" s="3" t="s">
        <v>77</v>
      </c>
      <c r="E357" s="3" t="s">
        <v>2877</v>
      </c>
      <c r="F357" s="3" t="s">
        <v>2826</v>
      </c>
      <c r="H357" s="3" t="str">
        <f t="shared" si="61"/>
        <v xml:space="preserve"> CA</v>
      </c>
      <c r="I357" s="3" t="str">
        <f t="shared" si="62"/>
        <v xml:space="preserve"> CA</v>
      </c>
      <c r="J357" s="3" t="s">
        <v>55</v>
      </c>
      <c r="K357" s="3" t="s">
        <v>2833</v>
      </c>
      <c r="L357" s="3" t="s">
        <v>2828</v>
      </c>
      <c r="M357" s="3" t="str">
        <f t="shared" si="63"/>
        <v xml:space="preserve"> NY</v>
      </c>
      <c r="N357" s="3">
        <v>1998</v>
      </c>
      <c r="O357" s="3">
        <f t="shared" si="64"/>
        <v>1998</v>
      </c>
      <c r="P357" s="3">
        <f t="shared" si="65"/>
        <v>22</v>
      </c>
      <c r="Q357" s="4" t="s">
        <v>59</v>
      </c>
      <c r="R357" s="4" t="str">
        <f t="shared" si="66"/>
        <v>Commerce Signals, Cardlytics, Yodlee</v>
      </c>
      <c r="S357" s="3" t="s">
        <v>56</v>
      </c>
      <c r="T357" s="3" t="str">
        <f t="shared" si="67"/>
        <v>51 to 200 employees</v>
      </c>
      <c r="U357" s="3" t="s">
        <v>21</v>
      </c>
      <c r="V357" s="3" t="str">
        <f t="shared" si="68"/>
        <v>Company - Private</v>
      </c>
      <c r="W357" s="3" t="s">
        <v>22</v>
      </c>
      <c r="X357" s="3" t="str">
        <f t="shared" si="69"/>
        <v>Aerospace &amp; Defense</v>
      </c>
      <c r="Y357" s="3" t="s">
        <v>22</v>
      </c>
      <c r="Z357" s="3" t="str">
        <f t="shared" si="70"/>
        <v>Aerospace &amp; Defense</v>
      </c>
      <c r="AA357" s="3" t="s">
        <v>80</v>
      </c>
      <c r="AB357" s="3" t="str">
        <f t="shared" si="71"/>
        <v>$25 to $50 million (USD)</v>
      </c>
    </row>
    <row r="358" spans="1:28" ht="16" x14ac:dyDescent="0.2">
      <c r="A358" s="3">
        <v>357</v>
      </c>
      <c r="B358" s="3">
        <v>3.7</v>
      </c>
      <c r="C358" s="3" t="str">
        <f t="shared" si="60"/>
        <v>3.7</v>
      </c>
      <c r="D358" s="3" t="s">
        <v>295</v>
      </c>
      <c r="E358" s="3" t="s">
        <v>3013</v>
      </c>
      <c r="F358" s="3" t="s">
        <v>2826</v>
      </c>
      <c r="H358" s="3" t="str">
        <f t="shared" si="61"/>
        <v xml:space="preserve"> CA</v>
      </c>
      <c r="I358" s="3" t="str">
        <f t="shared" si="62"/>
        <v xml:space="preserve"> CA</v>
      </c>
      <c r="J358" s="3" t="s">
        <v>1914</v>
      </c>
      <c r="K358" s="3" t="s">
        <v>3116</v>
      </c>
      <c r="L358" s="3" t="s">
        <v>2903</v>
      </c>
      <c r="M358" s="3" t="str">
        <f t="shared" si="63"/>
        <v xml:space="preserve"> MI</v>
      </c>
      <c r="N358" s="3">
        <v>-1</v>
      </c>
      <c r="O358" s="3" t="str">
        <f t="shared" si="64"/>
        <v>Not Available</v>
      </c>
      <c r="P358" s="3" t="str">
        <f t="shared" si="65"/>
        <v>Not Available</v>
      </c>
      <c r="Q358" s="4">
        <v>-1</v>
      </c>
      <c r="R358" s="4" t="str">
        <f t="shared" si="66"/>
        <v>Not Available</v>
      </c>
      <c r="S358" s="3" t="s">
        <v>56</v>
      </c>
      <c r="T358" s="3" t="str">
        <f t="shared" si="67"/>
        <v>51 to 200 employees</v>
      </c>
      <c r="U358" s="3" t="s">
        <v>21</v>
      </c>
      <c r="V358" s="3" t="str">
        <f t="shared" si="68"/>
        <v>Company - Private</v>
      </c>
      <c r="W358" s="3" t="s">
        <v>79</v>
      </c>
      <c r="X358" s="3" t="str">
        <f t="shared" si="69"/>
        <v>Consulting</v>
      </c>
      <c r="Y358" s="3" t="s">
        <v>40</v>
      </c>
      <c r="Z358" s="3" t="str">
        <f t="shared" si="70"/>
        <v>Business Services</v>
      </c>
      <c r="AA358" s="3" t="s">
        <v>179</v>
      </c>
      <c r="AB358" s="3" t="str">
        <f t="shared" si="71"/>
        <v>$10 to $25 million (USD)</v>
      </c>
    </row>
    <row r="359" spans="1:28" ht="16" x14ac:dyDescent="0.2">
      <c r="A359" s="3">
        <v>358</v>
      </c>
      <c r="B359" s="3">
        <v>3.9</v>
      </c>
      <c r="C359" s="3" t="str">
        <f t="shared" si="60"/>
        <v>3.9</v>
      </c>
      <c r="D359" s="3" t="s">
        <v>55</v>
      </c>
      <c r="E359" s="3" t="s">
        <v>2833</v>
      </c>
      <c r="F359" s="3" t="s">
        <v>2828</v>
      </c>
      <c r="H359" s="3" t="str">
        <f t="shared" si="61"/>
        <v xml:space="preserve"> NY</v>
      </c>
      <c r="I359" s="3" t="str">
        <f t="shared" si="62"/>
        <v xml:space="preserve"> NY</v>
      </c>
      <c r="J359" s="3" t="s">
        <v>1920</v>
      </c>
      <c r="K359" s="3" t="s">
        <v>3117</v>
      </c>
      <c r="L359" s="3" t="s">
        <v>2861</v>
      </c>
      <c r="M359" s="3" t="str">
        <f t="shared" si="63"/>
        <v xml:space="preserve"> NJ</v>
      </c>
      <c r="N359" s="3">
        <v>2011</v>
      </c>
      <c r="O359" s="3">
        <f t="shared" si="64"/>
        <v>2011</v>
      </c>
      <c r="P359" s="3">
        <f t="shared" si="65"/>
        <v>9</v>
      </c>
      <c r="Q359" s="4">
        <v>-1</v>
      </c>
      <c r="R359" s="4" t="str">
        <f t="shared" si="66"/>
        <v>Not Available</v>
      </c>
      <c r="S359" s="3" t="s">
        <v>20</v>
      </c>
      <c r="T359" s="3" t="str">
        <f t="shared" si="67"/>
        <v>501 to 1000 employees</v>
      </c>
      <c r="U359" s="3" t="s">
        <v>21</v>
      </c>
      <c r="V359" s="3" t="str">
        <f t="shared" si="68"/>
        <v>Company - Private</v>
      </c>
      <c r="W359" s="3" t="s">
        <v>230</v>
      </c>
      <c r="X359" s="3" t="str">
        <f t="shared" si="69"/>
        <v>IT Services</v>
      </c>
      <c r="Y359" s="3" t="s">
        <v>91</v>
      </c>
      <c r="Z359" s="3" t="str">
        <f t="shared" si="70"/>
        <v>Information Technology</v>
      </c>
      <c r="AA359" s="3" t="s">
        <v>23</v>
      </c>
      <c r="AB359" s="3" t="str">
        <f t="shared" si="71"/>
        <v>$50 to $100 million (USD)</v>
      </c>
    </row>
    <row r="360" spans="1:28" ht="32" x14ac:dyDescent="0.2">
      <c r="A360" s="3">
        <v>359</v>
      </c>
      <c r="B360" s="3">
        <v>4.7</v>
      </c>
      <c r="C360" s="3" t="str">
        <f t="shared" si="60"/>
        <v>4.7</v>
      </c>
      <c r="D360" s="3" t="s">
        <v>55</v>
      </c>
      <c r="E360" s="3" t="s">
        <v>2833</v>
      </c>
      <c r="F360" s="3" t="s">
        <v>2828</v>
      </c>
      <c r="H360" s="3" t="str">
        <f t="shared" si="61"/>
        <v xml:space="preserve"> NY</v>
      </c>
      <c r="I360" s="3" t="str">
        <f t="shared" si="62"/>
        <v xml:space="preserve"> NY</v>
      </c>
      <c r="J360" s="3" t="s">
        <v>55</v>
      </c>
      <c r="K360" s="3" t="s">
        <v>2833</v>
      </c>
      <c r="L360" s="3" t="s">
        <v>2828</v>
      </c>
      <c r="M360" s="3" t="str">
        <f t="shared" si="63"/>
        <v xml:space="preserve"> NY</v>
      </c>
      <c r="N360" s="3">
        <v>2007</v>
      </c>
      <c r="O360" s="3">
        <f t="shared" si="64"/>
        <v>2007</v>
      </c>
      <c r="P360" s="3">
        <f t="shared" si="65"/>
        <v>13</v>
      </c>
      <c r="Q360" s="4" t="s">
        <v>1924</v>
      </c>
      <c r="R360" s="4" t="str">
        <f t="shared" si="66"/>
        <v>Fundera, Bond Street, OnDeck</v>
      </c>
      <c r="S360" s="3" t="s">
        <v>30</v>
      </c>
      <c r="T360" s="3" t="str">
        <f t="shared" si="67"/>
        <v>10000+ employees</v>
      </c>
      <c r="U360" s="3" t="s">
        <v>65</v>
      </c>
      <c r="V360" s="3" t="str">
        <f t="shared" si="68"/>
        <v>Company - Public</v>
      </c>
      <c r="W360" s="3" t="s">
        <v>165</v>
      </c>
      <c r="X360" s="3" t="str">
        <f t="shared" si="69"/>
        <v>Insurance Agencies &amp; Brokerages</v>
      </c>
      <c r="Y360" s="3" t="s">
        <v>156</v>
      </c>
      <c r="Z360" s="3" t="str">
        <f t="shared" si="70"/>
        <v>Insurance</v>
      </c>
      <c r="AA360" s="3" t="s">
        <v>113</v>
      </c>
      <c r="AB360" s="3" t="str">
        <f t="shared" si="71"/>
        <v>$10+ billion (USD)</v>
      </c>
    </row>
    <row r="361" spans="1:28" ht="16" x14ac:dyDescent="0.2">
      <c r="A361" s="3">
        <v>360</v>
      </c>
      <c r="B361" s="3">
        <v>4.0999999999999996</v>
      </c>
      <c r="C361" s="3" t="str">
        <f t="shared" si="60"/>
        <v>4.1</v>
      </c>
      <c r="D361" s="3" t="s">
        <v>1928</v>
      </c>
      <c r="E361" s="3" t="s">
        <v>3014</v>
      </c>
      <c r="F361" s="3" t="s">
        <v>2864</v>
      </c>
      <c r="H361" s="3" t="str">
        <f t="shared" si="61"/>
        <v xml:space="preserve"> MA</v>
      </c>
      <c r="I361" s="3" t="str">
        <f t="shared" si="62"/>
        <v xml:space="preserve"> MA</v>
      </c>
      <c r="J361" s="3" t="s">
        <v>1928</v>
      </c>
      <c r="K361" s="3" t="s">
        <v>3014</v>
      </c>
      <c r="L361" s="3" t="s">
        <v>2864</v>
      </c>
      <c r="M361" s="3" t="str">
        <f t="shared" si="63"/>
        <v xml:space="preserve"> MA</v>
      </c>
      <c r="N361" s="3">
        <v>1885</v>
      </c>
      <c r="O361" s="3">
        <f t="shared" si="64"/>
        <v>1885</v>
      </c>
      <c r="P361" s="3">
        <f t="shared" si="65"/>
        <v>135</v>
      </c>
      <c r="Q361" s="4">
        <v>-1</v>
      </c>
      <c r="R361" s="4" t="str">
        <f t="shared" si="66"/>
        <v>Not Available</v>
      </c>
      <c r="S361" s="3" t="s">
        <v>64</v>
      </c>
      <c r="T361" s="3" t="str">
        <f t="shared" si="67"/>
        <v>201 to 500 employees</v>
      </c>
      <c r="U361" s="3" t="s">
        <v>520</v>
      </c>
      <c r="V361" s="3" t="str">
        <f t="shared" si="68"/>
        <v>Contract</v>
      </c>
      <c r="W361" s="3" t="s">
        <v>235</v>
      </c>
      <c r="X361" s="3" t="str">
        <f t="shared" si="69"/>
        <v>Computer Hardware &amp; Software</v>
      </c>
      <c r="Y361" s="3" t="s">
        <v>91</v>
      </c>
      <c r="Z361" s="3" t="str">
        <f t="shared" si="70"/>
        <v>Information Technology</v>
      </c>
      <c r="AA361" s="3" t="s">
        <v>80</v>
      </c>
      <c r="AB361" s="3" t="str">
        <f t="shared" si="71"/>
        <v>$25 to $50 million (USD)</v>
      </c>
    </row>
    <row r="362" spans="1:28" ht="32" x14ac:dyDescent="0.2">
      <c r="A362" s="3">
        <v>361</v>
      </c>
      <c r="B362" s="3">
        <v>3.9</v>
      </c>
      <c r="C362" s="3" t="str">
        <f t="shared" si="60"/>
        <v>3.9</v>
      </c>
      <c r="D362" s="3" t="s">
        <v>55</v>
      </c>
      <c r="E362" s="3" t="s">
        <v>2833</v>
      </c>
      <c r="F362" s="3" t="s">
        <v>2828</v>
      </c>
      <c r="H362" s="3" t="str">
        <f t="shared" si="61"/>
        <v xml:space="preserve"> NY</v>
      </c>
      <c r="I362" s="3" t="str">
        <f t="shared" si="62"/>
        <v xml:space="preserve"> NY</v>
      </c>
      <c r="J362" s="3" t="s">
        <v>1738</v>
      </c>
      <c r="K362" s="3" t="s">
        <v>3102</v>
      </c>
      <c r="L362" s="3" t="s">
        <v>3103</v>
      </c>
      <c r="M362" s="3" t="str">
        <f t="shared" si="63"/>
        <v xml:space="preserve"> France</v>
      </c>
      <c r="N362" s="3">
        <v>1967</v>
      </c>
      <c r="O362" s="3">
        <f t="shared" si="64"/>
        <v>1967</v>
      </c>
      <c r="P362" s="3">
        <f t="shared" si="65"/>
        <v>53</v>
      </c>
      <c r="Q362" s="4" t="s">
        <v>1933</v>
      </c>
      <c r="R362" s="4" t="str">
        <f t="shared" si="66"/>
        <v>Accenture, CGI, Sopra Steria</v>
      </c>
      <c r="S362" s="3" t="s">
        <v>263</v>
      </c>
      <c r="T362" s="3" t="str">
        <f t="shared" si="67"/>
        <v>1 to 50 employees</v>
      </c>
      <c r="U362" s="3" t="s">
        <v>1338</v>
      </c>
      <c r="V362" s="3" t="str">
        <f t="shared" si="68"/>
        <v>Private Practice / Firm</v>
      </c>
      <c r="W362" s="3" t="s">
        <v>1339</v>
      </c>
      <c r="X362" s="3" t="str">
        <f t="shared" si="69"/>
        <v>Utilities</v>
      </c>
      <c r="Y362" s="3" t="s">
        <v>49</v>
      </c>
      <c r="Z362" s="3" t="str">
        <f t="shared" si="70"/>
        <v>Oil, Gas, Energy &amp; Utilities</v>
      </c>
      <c r="AA362" s="3" t="s">
        <v>58</v>
      </c>
      <c r="AB362" s="3" t="str">
        <f t="shared" si="71"/>
        <v>Unknown / Non-Applicable</v>
      </c>
    </row>
    <row r="363" spans="1:28" ht="48" x14ac:dyDescent="0.2">
      <c r="A363" s="3">
        <v>362</v>
      </c>
      <c r="B363" s="3">
        <v>4</v>
      </c>
      <c r="C363" s="3" t="str">
        <f t="shared" si="60"/>
        <v>4</v>
      </c>
      <c r="D363" s="3" t="s">
        <v>55</v>
      </c>
      <c r="E363" s="3" t="s">
        <v>2833</v>
      </c>
      <c r="F363" s="3" t="s">
        <v>2828</v>
      </c>
      <c r="H363" s="3" t="str">
        <f t="shared" si="61"/>
        <v xml:space="preserve"> NY</v>
      </c>
      <c r="I363" s="3" t="str">
        <f t="shared" si="62"/>
        <v xml:space="preserve"> NY</v>
      </c>
      <c r="J363" s="3" t="s">
        <v>55</v>
      </c>
      <c r="K363" s="3" t="s">
        <v>2833</v>
      </c>
      <c r="L363" s="3" t="s">
        <v>2828</v>
      </c>
      <c r="M363" s="3" t="str">
        <f t="shared" si="63"/>
        <v xml:space="preserve"> NY</v>
      </c>
      <c r="N363" s="3">
        <v>1914</v>
      </c>
      <c r="O363" s="3">
        <f t="shared" si="64"/>
        <v>1914</v>
      </c>
      <c r="P363" s="3">
        <f t="shared" si="65"/>
        <v>106</v>
      </c>
      <c r="Q363" s="4" t="s">
        <v>1937</v>
      </c>
      <c r="R363" s="4" t="str">
        <f t="shared" si="66"/>
        <v>Travelers, Chubb, Crum &amp; Forster</v>
      </c>
      <c r="S363" s="3" t="s">
        <v>56</v>
      </c>
      <c r="T363" s="3" t="str">
        <f t="shared" si="67"/>
        <v>51 to 200 employees</v>
      </c>
      <c r="U363" s="3" t="s">
        <v>21</v>
      </c>
      <c r="V363" s="3" t="str">
        <f t="shared" si="68"/>
        <v>Company - Private</v>
      </c>
      <c r="W363" s="3" t="s">
        <v>230</v>
      </c>
      <c r="X363" s="3" t="str">
        <f t="shared" si="69"/>
        <v>IT Services</v>
      </c>
      <c r="Y363" s="3" t="s">
        <v>91</v>
      </c>
      <c r="Z363" s="3" t="str">
        <f t="shared" si="70"/>
        <v>Information Technology</v>
      </c>
      <c r="AA363" s="3" t="s">
        <v>411</v>
      </c>
      <c r="AB363" s="3" t="str">
        <f t="shared" si="71"/>
        <v>$5 to $10 million (USD)</v>
      </c>
    </row>
    <row r="364" spans="1:28" ht="16" x14ac:dyDescent="0.2">
      <c r="A364" s="3">
        <v>363</v>
      </c>
      <c r="B364" s="3">
        <v>3.5</v>
      </c>
      <c r="C364" s="3" t="str">
        <f t="shared" si="60"/>
        <v>3.5</v>
      </c>
      <c r="D364" s="3" t="s">
        <v>96</v>
      </c>
      <c r="E364" s="3" t="s">
        <v>2825</v>
      </c>
      <c r="F364" s="3" t="s">
        <v>2826</v>
      </c>
      <c r="H364" s="3" t="str">
        <f t="shared" si="61"/>
        <v xml:space="preserve"> CA</v>
      </c>
      <c r="I364" s="3" t="str">
        <f t="shared" si="62"/>
        <v xml:space="preserve"> CA</v>
      </c>
      <c r="J364" s="3" t="s">
        <v>1940</v>
      </c>
      <c r="K364" s="3" t="s">
        <v>3118</v>
      </c>
      <c r="L364" s="3" t="s">
        <v>2859</v>
      </c>
      <c r="M364" s="3" t="str">
        <f t="shared" si="63"/>
        <v xml:space="preserve"> FL</v>
      </c>
      <c r="N364" s="3">
        <v>-1</v>
      </c>
      <c r="O364" s="3" t="str">
        <f t="shared" si="64"/>
        <v>Not Available</v>
      </c>
      <c r="P364" s="3" t="str">
        <f t="shared" si="65"/>
        <v>Not Available</v>
      </c>
      <c r="Q364" s="4">
        <v>-1</v>
      </c>
      <c r="R364" s="4" t="str">
        <f t="shared" si="66"/>
        <v>Not Available</v>
      </c>
      <c r="S364" s="3" t="s">
        <v>30</v>
      </c>
      <c r="T364" s="3" t="str">
        <f t="shared" si="67"/>
        <v>10000+ employees</v>
      </c>
      <c r="U364" s="3" t="s">
        <v>65</v>
      </c>
      <c r="V364" s="3" t="str">
        <f t="shared" si="68"/>
        <v>Company - Public</v>
      </c>
      <c r="W364" s="3" t="s">
        <v>124</v>
      </c>
      <c r="X364" s="3" t="str">
        <f t="shared" si="69"/>
        <v>Biotech &amp; Pharmaceuticals</v>
      </c>
      <c r="Y364" s="3" t="s">
        <v>124</v>
      </c>
      <c r="Z364" s="3" t="str">
        <f t="shared" si="70"/>
        <v>Biotech &amp; Pharmaceuticals</v>
      </c>
      <c r="AA364" s="3" t="s">
        <v>113</v>
      </c>
      <c r="AB364" s="3" t="str">
        <f t="shared" si="71"/>
        <v>$10+ billion (USD)</v>
      </c>
    </row>
    <row r="365" spans="1:28" ht="112" x14ac:dyDescent="0.2">
      <c r="A365" s="3">
        <v>364</v>
      </c>
      <c r="B365" s="3">
        <v>2.5</v>
      </c>
      <c r="C365" s="3" t="str">
        <f t="shared" si="60"/>
        <v>2.5</v>
      </c>
      <c r="D365" s="3" t="s">
        <v>1944</v>
      </c>
      <c r="E365" s="3" t="s">
        <v>3015</v>
      </c>
      <c r="F365" s="3" t="s">
        <v>3016</v>
      </c>
      <c r="H365" s="3" t="str">
        <f t="shared" si="61"/>
        <v xml:space="preserve"> PR</v>
      </c>
      <c r="I365" s="3" t="str">
        <f t="shared" si="62"/>
        <v xml:space="preserve"> PR</v>
      </c>
      <c r="J365" s="3" t="s">
        <v>1945</v>
      </c>
      <c r="K365" s="3" t="s">
        <v>3119</v>
      </c>
      <c r="L365" s="3" t="s">
        <v>3016</v>
      </c>
      <c r="M365" s="3" t="str">
        <f t="shared" si="63"/>
        <v xml:space="preserve"> PR</v>
      </c>
      <c r="N365" s="3">
        <v>2011</v>
      </c>
      <c r="O365" s="3">
        <f t="shared" si="64"/>
        <v>2011</v>
      </c>
      <c r="P365" s="3">
        <f t="shared" si="65"/>
        <v>9</v>
      </c>
      <c r="Q365" s="4" t="s">
        <v>1946</v>
      </c>
      <c r="R365" s="4" t="str">
        <f t="shared" si="66"/>
        <v>Ultimate Solutions, Flexible &amp; Integrated Technical Services, Mentor Technical Group</v>
      </c>
      <c r="S365" s="3" t="s">
        <v>64</v>
      </c>
      <c r="T365" s="3" t="str">
        <f t="shared" si="67"/>
        <v>201 to 500 employees</v>
      </c>
      <c r="U365" s="3" t="s">
        <v>65</v>
      </c>
      <c r="V365" s="3" t="str">
        <f t="shared" si="68"/>
        <v>Company - Public</v>
      </c>
      <c r="W365" s="3" t="s">
        <v>124</v>
      </c>
      <c r="X365" s="3" t="str">
        <f t="shared" si="69"/>
        <v>Biotech &amp; Pharmaceuticals</v>
      </c>
      <c r="Y365" s="3" t="s">
        <v>124</v>
      </c>
      <c r="Z365" s="3" t="str">
        <f t="shared" si="70"/>
        <v>Biotech &amp; Pharmaceuticals</v>
      </c>
      <c r="AA365" s="3" t="s">
        <v>58</v>
      </c>
      <c r="AB365" s="3" t="str">
        <f t="shared" si="71"/>
        <v>Unknown / Non-Applicable</v>
      </c>
    </row>
    <row r="366" spans="1:28" ht="112" x14ac:dyDescent="0.2">
      <c r="A366" s="3">
        <v>365</v>
      </c>
      <c r="B366" s="3">
        <v>3.9</v>
      </c>
      <c r="C366" s="3" t="str">
        <f t="shared" si="60"/>
        <v>3.9</v>
      </c>
      <c r="D366" s="3" t="s">
        <v>1446</v>
      </c>
      <c r="E366" s="3" t="s">
        <v>2966</v>
      </c>
      <c r="F366" s="3" t="s">
        <v>2839</v>
      </c>
      <c r="H366" s="3" t="str">
        <f t="shared" si="61"/>
        <v xml:space="preserve"> PA</v>
      </c>
      <c r="I366" s="3" t="str">
        <f t="shared" si="62"/>
        <v xml:space="preserve"> PA</v>
      </c>
      <c r="J366" s="3" t="s">
        <v>1446</v>
      </c>
      <c r="K366" s="3" t="s">
        <v>2966</v>
      </c>
      <c r="L366" s="3" t="s">
        <v>2839</v>
      </c>
      <c r="M366" s="3" t="str">
        <f t="shared" si="63"/>
        <v xml:space="preserve"> PA</v>
      </c>
      <c r="N366" s="3">
        <v>1937</v>
      </c>
      <c r="O366" s="3">
        <f t="shared" si="64"/>
        <v>1937</v>
      </c>
      <c r="P366" s="3">
        <f t="shared" si="65"/>
        <v>83</v>
      </c>
      <c r="Q366" s="4" t="s">
        <v>1447</v>
      </c>
      <c r="R366" s="4" t="str">
        <f t="shared" si="66"/>
        <v>TruMark Financial, North Island Credit Union, CommunityAmerica Credit Union</v>
      </c>
      <c r="S366" s="3" t="s">
        <v>64</v>
      </c>
      <c r="T366" s="3" t="str">
        <f t="shared" si="67"/>
        <v>201 to 500 employees</v>
      </c>
      <c r="U366" s="3" t="s">
        <v>21</v>
      </c>
      <c r="V366" s="3" t="str">
        <f t="shared" si="68"/>
        <v>Company - Private</v>
      </c>
      <c r="W366" s="3" t="s">
        <v>695</v>
      </c>
      <c r="X366" s="3" t="str">
        <f t="shared" si="69"/>
        <v>Architectural &amp; Engineering Services</v>
      </c>
      <c r="Y366" s="3" t="s">
        <v>40</v>
      </c>
      <c r="Z366" s="3" t="str">
        <f t="shared" si="70"/>
        <v>Business Services</v>
      </c>
      <c r="AA366" s="3" t="s">
        <v>80</v>
      </c>
      <c r="AB366" s="3" t="str">
        <f t="shared" si="71"/>
        <v>$25 to $50 million (USD)</v>
      </c>
    </row>
    <row r="367" spans="1:28" ht="16" x14ac:dyDescent="0.2">
      <c r="A367" s="3">
        <v>366</v>
      </c>
      <c r="B367" s="3">
        <v>3.4</v>
      </c>
      <c r="C367" s="3" t="str">
        <f t="shared" si="60"/>
        <v>3.4</v>
      </c>
      <c r="D367" s="3" t="s">
        <v>754</v>
      </c>
      <c r="E367" s="3" t="s">
        <v>3000</v>
      </c>
      <c r="F367" s="3" t="s">
        <v>2864</v>
      </c>
      <c r="H367" s="3" t="str">
        <f t="shared" si="61"/>
        <v xml:space="preserve"> MA</v>
      </c>
      <c r="I367" s="3" t="str">
        <f t="shared" si="62"/>
        <v xml:space="preserve"> MA</v>
      </c>
      <c r="J367" s="3" t="s">
        <v>1950</v>
      </c>
      <c r="K367" s="3" t="s">
        <v>3120</v>
      </c>
      <c r="L367" s="3" t="s">
        <v>2844</v>
      </c>
      <c r="M367" s="3" t="str">
        <f t="shared" si="63"/>
        <v xml:space="preserve"> TN</v>
      </c>
      <c r="N367" s="3">
        <v>-1</v>
      </c>
      <c r="O367" s="3" t="str">
        <f t="shared" si="64"/>
        <v>Not Available</v>
      </c>
      <c r="P367" s="3" t="str">
        <f t="shared" si="65"/>
        <v>Not Available</v>
      </c>
      <c r="Q367" s="4">
        <v>-1</v>
      </c>
      <c r="R367" s="4" t="str">
        <f t="shared" si="66"/>
        <v>Not Available</v>
      </c>
      <c r="S367" s="3" t="s">
        <v>64</v>
      </c>
      <c r="T367" s="3" t="str">
        <f t="shared" si="67"/>
        <v>201 to 500 employees</v>
      </c>
      <c r="U367" s="3" t="s">
        <v>21</v>
      </c>
      <c r="V367" s="3" t="str">
        <f t="shared" si="68"/>
        <v>Company - Private</v>
      </c>
      <c r="W367" s="3" t="s">
        <v>230</v>
      </c>
      <c r="X367" s="3" t="str">
        <f t="shared" si="69"/>
        <v>IT Services</v>
      </c>
      <c r="Y367" s="3" t="s">
        <v>91</v>
      </c>
      <c r="Z367" s="3" t="str">
        <f t="shared" si="70"/>
        <v>Information Technology</v>
      </c>
      <c r="AA367" s="3" t="s">
        <v>58</v>
      </c>
      <c r="AB367" s="3" t="str">
        <f t="shared" si="71"/>
        <v>Unknown / Non-Applicable</v>
      </c>
    </row>
    <row r="368" spans="1:28" ht="16" x14ac:dyDescent="0.2">
      <c r="A368" s="3">
        <v>367</v>
      </c>
      <c r="B368" s="3">
        <v>3.6</v>
      </c>
      <c r="C368" s="3" t="str">
        <f t="shared" si="60"/>
        <v>3.6</v>
      </c>
      <c r="D368" s="3" t="s">
        <v>96</v>
      </c>
      <c r="E368" s="3" t="s">
        <v>2825</v>
      </c>
      <c r="F368" s="3" t="s">
        <v>2826</v>
      </c>
      <c r="H368" s="3" t="str">
        <f t="shared" si="61"/>
        <v xml:space="preserve"> CA</v>
      </c>
      <c r="I368" s="3" t="str">
        <f t="shared" si="62"/>
        <v xml:space="preserve"> CA</v>
      </c>
      <c r="J368" s="3" t="s">
        <v>1016</v>
      </c>
      <c r="K368" s="3" t="s">
        <v>3052</v>
      </c>
      <c r="L368" s="3" t="s">
        <v>2826</v>
      </c>
      <c r="M368" s="3" t="str">
        <f t="shared" si="63"/>
        <v xml:space="preserve"> CA</v>
      </c>
      <c r="N368" s="3">
        <v>2010</v>
      </c>
      <c r="O368" s="3">
        <f t="shared" si="64"/>
        <v>2010</v>
      </c>
      <c r="P368" s="3">
        <f t="shared" si="65"/>
        <v>10</v>
      </c>
      <c r="Q368" s="4">
        <v>-1</v>
      </c>
      <c r="R368" s="4" t="str">
        <f t="shared" si="66"/>
        <v>Not Available</v>
      </c>
      <c r="S368" s="3" t="s">
        <v>104</v>
      </c>
      <c r="T368" s="3" t="str">
        <f t="shared" si="67"/>
        <v>5001 to 10000 employees</v>
      </c>
      <c r="U368" s="3" t="s">
        <v>65</v>
      </c>
      <c r="V368" s="3" t="str">
        <f t="shared" si="68"/>
        <v>Company - Public</v>
      </c>
      <c r="W368" s="3" t="s">
        <v>155</v>
      </c>
      <c r="X368" s="3" t="str">
        <f t="shared" si="69"/>
        <v>Insurance Carriers</v>
      </c>
      <c r="Y368" s="3" t="s">
        <v>156</v>
      </c>
      <c r="Z368" s="3" t="str">
        <f t="shared" si="70"/>
        <v>Insurance</v>
      </c>
      <c r="AA368" s="3" t="s">
        <v>203</v>
      </c>
      <c r="AB368" s="3" t="str">
        <f t="shared" si="71"/>
        <v>$5 to $10 billion (USD)</v>
      </c>
    </row>
    <row r="369" spans="1:28" ht="16" x14ac:dyDescent="0.2">
      <c r="A369" s="3">
        <v>368</v>
      </c>
      <c r="B369" s="3">
        <v>4.4000000000000004</v>
      </c>
      <c r="C369" s="3" t="str">
        <f t="shared" si="60"/>
        <v>4.4</v>
      </c>
      <c r="D369" s="3" t="s">
        <v>55</v>
      </c>
      <c r="E369" s="3" t="s">
        <v>2833</v>
      </c>
      <c r="F369" s="3" t="s">
        <v>2828</v>
      </c>
      <c r="H369" s="3" t="str">
        <f t="shared" si="61"/>
        <v xml:space="preserve"> NY</v>
      </c>
      <c r="I369" s="3" t="str">
        <f t="shared" si="62"/>
        <v xml:space="preserve"> NY</v>
      </c>
      <c r="J369" s="3" t="s">
        <v>55</v>
      </c>
      <c r="K369" s="3" t="s">
        <v>2833</v>
      </c>
      <c r="L369" s="3" t="s">
        <v>2828</v>
      </c>
      <c r="M369" s="3" t="str">
        <f t="shared" si="63"/>
        <v xml:space="preserve"> NY</v>
      </c>
      <c r="N369" s="3">
        <v>1999</v>
      </c>
      <c r="O369" s="3">
        <f t="shared" si="64"/>
        <v>1999</v>
      </c>
      <c r="P369" s="3">
        <f t="shared" si="65"/>
        <v>21</v>
      </c>
      <c r="Q369" s="4" t="s">
        <v>1954</v>
      </c>
      <c r="R369" s="4" t="str">
        <f t="shared" si="66"/>
        <v>Oracle</v>
      </c>
      <c r="S369" s="3" t="s">
        <v>30</v>
      </c>
      <c r="T369" s="3" t="str">
        <f t="shared" si="67"/>
        <v>10000+ employees</v>
      </c>
      <c r="U369" s="3" t="s">
        <v>131</v>
      </c>
      <c r="V369" s="3" t="str">
        <f t="shared" si="68"/>
        <v>Subsidiary or Business Segment</v>
      </c>
      <c r="W369" s="3" t="s">
        <v>124</v>
      </c>
      <c r="X369" s="3" t="str">
        <f t="shared" si="69"/>
        <v>Biotech &amp; Pharmaceuticals</v>
      </c>
      <c r="Y369" s="3" t="s">
        <v>124</v>
      </c>
      <c r="Z369" s="3" t="str">
        <f t="shared" si="70"/>
        <v>Biotech &amp; Pharmaceuticals</v>
      </c>
      <c r="AA369" s="3" t="s">
        <v>113</v>
      </c>
      <c r="AB369" s="3" t="str">
        <f t="shared" si="71"/>
        <v>$10+ billion (USD)</v>
      </c>
    </row>
    <row r="370" spans="1:28" ht="48" x14ac:dyDescent="0.2">
      <c r="A370" s="3">
        <v>369</v>
      </c>
      <c r="B370" s="3">
        <v>3.5</v>
      </c>
      <c r="C370" s="3" t="str">
        <f t="shared" si="60"/>
        <v>3.5</v>
      </c>
      <c r="D370" s="3" t="s">
        <v>55</v>
      </c>
      <c r="E370" s="3" t="s">
        <v>2833</v>
      </c>
      <c r="F370" s="3" t="s">
        <v>2828</v>
      </c>
      <c r="H370" s="3" t="str">
        <f t="shared" si="61"/>
        <v xml:space="preserve"> NY</v>
      </c>
      <c r="I370" s="3" t="str">
        <f t="shared" si="62"/>
        <v xml:space="preserve"> NY</v>
      </c>
      <c r="J370" s="3" t="s">
        <v>55</v>
      </c>
      <c r="K370" s="3" t="s">
        <v>2833</v>
      </c>
      <c r="L370" s="3" t="s">
        <v>2828</v>
      </c>
      <c r="M370" s="3" t="str">
        <f t="shared" si="63"/>
        <v xml:space="preserve"> NY</v>
      </c>
      <c r="N370" s="3">
        <v>1993</v>
      </c>
      <c r="O370" s="3">
        <f t="shared" si="64"/>
        <v>1993</v>
      </c>
      <c r="P370" s="3">
        <f t="shared" si="65"/>
        <v>27</v>
      </c>
      <c r="Q370" s="4" t="s">
        <v>1958</v>
      </c>
      <c r="R370" s="4" t="str">
        <f t="shared" si="66"/>
        <v>EmblemHealth, UnitedHealth Group, Aetna</v>
      </c>
      <c r="S370" s="3" t="s">
        <v>104</v>
      </c>
      <c r="T370" s="3" t="str">
        <f t="shared" si="67"/>
        <v>5001 to 10000 employees</v>
      </c>
      <c r="U370" s="3" t="s">
        <v>21</v>
      </c>
      <c r="V370" s="3" t="str">
        <f t="shared" si="68"/>
        <v>Company - Private</v>
      </c>
      <c r="W370" s="3" t="s">
        <v>155</v>
      </c>
      <c r="X370" s="3" t="str">
        <f t="shared" si="69"/>
        <v>Insurance Carriers</v>
      </c>
      <c r="Y370" s="3" t="s">
        <v>156</v>
      </c>
      <c r="Z370" s="3" t="str">
        <f t="shared" si="70"/>
        <v>Insurance</v>
      </c>
      <c r="AA370" s="3" t="s">
        <v>113</v>
      </c>
      <c r="AB370" s="3" t="str">
        <f t="shared" si="71"/>
        <v>$10+ billion (USD)</v>
      </c>
    </row>
    <row r="371" spans="1:28" ht="16" x14ac:dyDescent="0.2">
      <c r="A371" s="3">
        <v>370</v>
      </c>
      <c r="B371" s="3">
        <v>-1</v>
      </c>
      <c r="C371" s="3" t="str">
        <f t="shared" si="60"/>
        <v>NOT AVAILABLE</v>
      </c>
      <c r="D371" s="3" t="s">
        <v>85</v>
      </c>
      <c r="E371" s="3" t="s">
        <v>2827</v>
      </c>
      <c r="F371" s="3" t="s">
        <v>2828</v>
      </c>
      <c r="H371" s="3" t="str">
        <f t="shared" si="61"/>
        <v xml:space="preserve"> NY</v>
      </c>
      <c r="I371" s="3" t="str">
        <f t="shared" si="62"/>
        <v xml:space="preserve"> NY</v>
      </c>
      <c r="J371" s="3" t="s">
        <v>85</v>
      </c>
      <c r="K371" s="3" t="s">
        <v>2827</v>
      </c>
      <c r="L371" s="3" t="s">
        <v>2828</v>
      </c>
      <c r="M371" s="3" t="str">
        <f t="shared" si="63"/>
        <v xml:space="preserve"> NY</v>
      </c>
      <c r="N371" s="3">
        <v>2014</v>
      </c>
      <c r="O371" s="3">
        <f t="shared" si="64"/>
        <v>2014</v>
      </c>
      <c r="P371" s="3">
        <f t="shared" si="65"/>
        <v>6</v>
      </c>
      <c r="Q371" s="4">
        <v>-1</v>
      </c>
      <c r="R371" s="4" t="str">
        <f t="shared" si="66"/>
        <v>Not Available</v>
      </c>
      <c r="S371" s="3" t="s">
        <v>20</v>
      </c>
      <c r="T371" s="3" t="str">
        <f t="shared" si="67"/>
        <v>501 to 1000 employees</v>
      </c>
      <c r="U371" s="3" t="s">
        <v>21</v>
      </c>
      <c r="V371" s="3" t="str">
        <f t="shared" si="68"/>
        <v>Company - Private</v>
      </c>
      <c r="W371" s="3" t="s">
        <v>124</v>
      </c>
      <c r="X371" s="3" t="str">
        <f t="shared" si="69"/>
        <v>Biotech &amp; Pharmaceuticals</v>
      </c>
      <c r="Y371" s="3" t="s">
        <v>124</v>
      </c>
      <c r="Z371" s="3" t="str">
        <f t="shared" si="70"/>
        <v>Biotech &amp; Pharmaceuticals</v>
      </c>
      <c r="AA371" s="3" t="s">
        <v>58</v>
      </c>
      <c r="AB371" s="3" t="str">
        <f t="shared" si="71"/>
        <v>Unknown / Non-Applicable</v>
      </c>
    </row>
    <row r="372" spans="1:28" ht="48" x14ac:dyDescent="0.2">
      <c r="A372" s="3">
        <v>371</v>
      </c>
      <c r="B372" s="3">
        <v>-1</v>
      </c>
      <c r="C372" s="3" t="str">
        <f t="shared" si="60"/>
        <v>NOT AVAILABLE</v>
      </c>
      <c r="D372" s="3" t="s">
        <v>288</v>
      </c>
      <c r="E372" s="3" t="s">
        <v>2874</v>
      </c>
      <c r="F372" s="3" t="s">
        <v>2853</v>
      </c>
      <c r="H372" s="3" t="str">
        <f t="shared" si="61"/>
        <v xml:space="preserve"> VA</v>
      </c>
      <c r="I372" s="3" t="str">
        <f t="shared" si="62"/>
        <v xml:space="preserve"> VA</v>
      </c>
      <c r="J372" s="3" t="s">
        <v>288</v>
      </c>
      <c r="K372" s="3" t="s">
        <v>2874</v>
      </c>
      <c r="L372" s="3" t="s">
        <v>2853</v>
      </c>
      <c r="M372" s="3" t="str">
        <f t="shared" si="63"/>
        <v xml:space="preserve"> VA</v>
      </c>
      <c r="N372" s="3">
        <v>1989</v>
      </c>
      <c r="O372" s="3">
        <f t="shared" si="64"/>
        <v>1989</v>
      </c>
      <c r="P372" s="3">
        <f t="shared" si="65"/>
        <v>31</v>
      </c>
      <c r="Q372" s="4" t="s">
        <v>1451</v>
      </c>
      <c r="R372" s="4" t="str">
        <f t="shared" si="66"/>
        <v>CSC, Booz Allen Hamilton, ManTech</v>
      </c>
      <c r="S372" s="3" t="s">
        <v>30</v>
      </c>
      <c r="T372" s="3" t="str">
        <f t="shared" si="67"/>
        <v>10000+ employees</v>
      </c>
      <c r="U372" s="3" t="s">
        <v>131</v>
      </c>
      <c r="V372" s="3" t="str">
        <f t="shared" si="68"/>
        <v>Subsidiary or Business Segment</v>
      </c>
      <c r="W372" s="3" t="s">
        <v>230</v>
      </c>
      <c r="X372" s="3" t="str">
        <f t="shared" si="69"/>
        <v>IT Services</v>
      </c>
      <c r="Y372" s="3" t="s">
        <v>91</v>
      </c>
      <c r="Z372" s="3" t="str">
        <f t="shared" si="70"/>
        <v>Information Technology</v>
      </c>
      <c r="AA372" s="3" t="s">
        <v>113</v>
      </c>
      <c r="AB372" s="3" t="str">
        <f t="shared" si="71"/>
        <v>$10+ billion (USD)</v>
      </c>
    </row>
    <row r="373" spans="1:28" ht="16" x14ac:dyDescent="0.2">
      <c r="A373" s="3">
        <v>372</v>
      </c>
      <c r="B373" s="3">
        <v>2.9</v>
      </c>
      <c r="C373" s="3" t="str">
        <f t="shared" si="60"/>
        <v>2.9</v>
      </c>
      <c r="D373" s="3" t="s">
        <v>1961</v>
      </c>
      <c r="E373" s="3" t="s">
        <v>3017</v>
      </c>
      <c r="F373" s="3" t="s">
        <v>2894</v>
      </c>
      <c r="H373" s="3" t="str">
        <f t="shared" si="61"/>
        <v xml:space="preserve"> OR</v>
      </c>
      <c r="I373" s="3" t="str">
        <f t="shared" si="62"/>
        <v xml:space="preserve"> OR</v>
      </c>
      <c r="J373" s="3" t="s">
        <v>373</v>
      </c>
      <c r="K373" s="3" t="s">
        <v>2942</v>
      </c>
      <c r="L373" s="3" t="s">
        <v>2826</v>
      </c>
      <c r="M373" s="3" t="str">
        <f t="shared" si="63"/>
        <v xml:space="preserve"> CA</v>
      </c>
      <c r="N373" s="3">
        <v>1939</v>
      </c>
      <c r="O373" s="3">
        <f t="shared" si="64"/>
        <v>1939</v>
      </c>
      <c r="P373" s="3">
        <f t="shared" si="65"/>
        <v>81</v>
      </c>
      <c r="Q373" s="4">
        <v>-1</v>
      </c>
      <c r="R373" s="4" t="str">
        <f t="shared" si="66"/>
        <v>Not Available</v>
      </c>
      <c r="S373" s="3" t="s">
        <v>104</v>
      </c>
      <c r="T373" s="3" t="str">
        <f t="shared" si="67"/>
        <v>5001 to 10000 employees</v>
      </c>
      <c r="U373" s="3" t="s">
        <v>65</v>
      </c>
      <c r="V373" s="3" t="str">
        <f t="shared" si="68"/>
        <v>Company - Public</v>
      </c>
      <c r="W373" s="3" t="s">
        <v>105</v>
      </c>
      <c r="X373" s="3" t="str">
        <f t="shared" si="69"/>
        <v>Research &amp; Development</v>
      </c>
      <c r="Y373" s="3" t="s">
        <v>40</v>
      </c>
      <c r="Z373" s="3" t="str">
        <f t="shared" si="70"/>
        <v>Business Services</v>
      </c>
      <c r="AA373" s="3" t="s">
        <v>67</v>
      </c>
      <c r="AB373" s="3" t="str">
        <f t="shared" si="71"/>
        <v>$1 to $2 billion (USD)</v>
      </c>
    </row>
    <row r="374" spans="1:28" ht="16" x14ac:dyDescent="0.2">
      <c r="A374" s="3">
        <v>373</v>
      </c>
      <c r="B374" s="3">
        <v>3.5</v>
      </c>
      <c r="C374" s="3" t="str">
        <f t="shared" si="60"/>
        <v>3.5</v>
      </c>
      <c r="D374" s="3" t="s">
        <v>328</v>
      </c>
      <c r="E374" s="3" t="s">
        <v>2869</v>
      </c>
      <c r="F374" s="3" t="s">
        <v>2864</v>
      </c>
      <c r="H374" s="3" t="str">
        <f t="shared" si="61"/>
        <v xml:space="preserve"> MA</v>
      </c>
      <c r="I374" s="3" t="str">
        <f t="shared" si="62"/>
        <v xml:space="preserve"> MA</v>
      </c>
      <c r="J374" s="3" t="s">
        <v>836</v>
      </c>
      <c r="K374" s="3" t="s">
        <v>2937</v>
      </c>
      <c r="L374" s="3" t="s">
        <v>2864</v>
      </c>
      <c r="M374" s="3" t="str">
        <f t="shared" si="63"/>
        <v xml:space="preserve"> MA</v>
      </c>
      <c r="N374" s="3">
        <v>1851</v>
      </c>
      <c r="O374" s="3">
        <f t="shared" si="64"/>
        <v>1851</v>
      </c>
      <c r="P374" s="3">
        <f t="shared" si="65"/>
        <v>169</v>
      </c>
      <c r="Q374" s="4">
        <v>-1</v>
      </c>
      <c r="R374" s="4" t="str">
        <f t="shared" si="66"/>
        <v>Not Available</v>
      </c>
      <c r="S374" s="3" t="s">
        <v>30</v>
      </c>
      <c r="T374" s="3" t="str">
        <f t="shared" si="67"/>
        <v>10000+ employees</v>
      </c>
      <c r="U374" s="3" t="s">
        <v>65</v>
      </c>
      <c r="V374" s="3" t="str">
        <f t="shared" si="68"/>
        <v>Company - Public</v>
      </c>
      <c r="W374" s="3" t="s">
        <v>124</v>
      </c>
      <c r="X374" s="3" t="str">
        <f t="shared" si="69"/>
        <v>Biotech &amp; Pharmaceuticals</v>
      </c>
      <c r="Y374" s="3" t="s">
        <v>124</v>
      </c>
      <c r="Z374" s="3" t="str">
        <f t="shared" si="70"/>
        <v>Biotech &amp; Pharmaceuticals</v>
      </c>
      <c r="AA374" s="3" t="s">
        <v>113</v>
      </c>
      <c r="AB374" s="3" t="str">
        <f t="shared" si="71"/>
        <v>$10+ billion (USD)</v>
      </c>
    </row>
    <row r="375" spans="1:28" ht="32" x14ac:dyDescent="0.2">
      <c r="A375" s="3">
        <v>374</v>
      </c>
      <c r="B375" s="3">
        <v>4.8</v>
      </c>
      <c r="C375" s="3" t="str">
        <f t="shared" si="60"/>
        <v>4.8</v>
      </c>
      <c r="D375" s="3" t="s">
        <v>96</v>
      </c>
      <c r="E375" s="3" t="s">
        <v>2825</v>
      </c>
      <c r="F375" s="3" t="s">
        <v>2826</v>
      </c>
      <c r="H375" s="3" t="str">
        <f t="shared" si="61"/>
        <v xml:space="preserve"> CA</v>
      </c>
      <c r="I375" s="3" t="str">
        <f t="shared" si="62"/>
        <v xml:space="preserve"> CA</v>
      </c>
      <c r="J375" s="3" t="s">
        <v>96</v>
      </c>
      <c r="K375" s="3" t="s">
        <v>2825</v>
      </c>
      <c r="L375" s="3" t="s">
        <v>2826</v>
      </c>
      <c r="M375" s="3" t="str">
        <f t="shared" si="63"/>
        <v xml:space="preserve"> CA</v>
      </c>
      <c r="N375" s="3">
        <v>2007</v>
      </c>
      <c r="O375" s="3">
        <f t="shared" si="64"/>
        <v>2007</v>
      </c>
      <c r="P375" s="3">
        <f t="shared" si="65"/>
        <v>13</v>
      </c>
      <c r="Q375" s="4" t="s">
        <v>1021</v>
      </c>
      <c r="R375" s="4" t="str">
        <f t="shared" si="66"/>
        <v>FLURRY, Chartboost</v>
      </c>
      <c r="S375" s="3" t="s">
        <v>263</v>
      </c>
      <c r="T375" s="3" t="str">
        <f t="shared" si="67"/>
        <v>1 to 50 employees</v>
      </c>
      <c r="U375" s="3" t="s">
        <v>21</v>
      </c>
      <c r="V375" s="3" t="str">
        <f t="shared" si="68"/>
        <v>Company - Private</v>
      </c>
      <c r="W375" s="3" t="s">
        <v>79</v>
      </c>
      <c r="X375" s="3" t="str">
        <f t="shared" si="69"/>
        <v>Consulting</v>
      </c>
      <c r="Y375" s="3" t="s">
        <v>40</v>
      </c>
      <c r="Z375" s="3" t="str">
        <f t="shared" si="70"/>
        <v>Business Services</v>
      </c>
      <c r="AA375" s="3" t="s">
        <v>138</v>
      </c>
      <c r="AB375" s="3" t="str">
        <f t="shared" si="71"/>
        <v>$1 to $5 million (USD)</v>
      </c>
    </row>
    <row r="376" spans="1:28" ht="16" x14ac:dyDescent="0.2">
      <c r="A376" s="3">
        <v>375</v>
      </c>
      <c r="B376" s="3">
        <v>4</v>
      </c>
      <c r="C376" s="3" t="str">
        <f t="shared" si="60"/>
        <v>4</v>
      </c>
      <c r="D376" s="3" t="s">
        <v>343</v>
      </c>
      <c r="E376" s="3" t="s">
        <v>2922</v>
      </c>
      <c r="F376" s="3" t="s">
        <v>2826</v>
      </c>
      <c r="H376" s="3" t="str">
        <f t="shared" si="61"/>
        <v xml:space="preserve"> CA</v>
      </c>
      <c r="I376" s="3" t="str">
        <f t="shared" si="62"/>
        <v xml:space="preserve"> CA</v>
      </c>
      <c r="J376" s="3" t="s">
        <v>344</v>
      </c>
      <c r="K376" s="3" t="s">
        <v>3121</v>
      </c>
      <c r="L376" s="3" t="s">
        <v>2853</v>
      </c>
      <c r="M376" s="3" t="str">
        <f t="shared" si="63"/>
        <v xml:space="preserve"> VA</v>
      </c>
      <c r="N376" s="3">
        <v>1939</v>
      </c>
      <c r="O376" s="3">
        <f t="shared" si="64"/>
        <v>1939</v>
      </c>
      <c r="P376" s="3">
        <f t="shared" si="65"/>
        <v>81</v>
      </c>
      <c r="Q376" s="4">
        <v>-1</v>
      </c>
      <c r="R376" s="4" t="str">
        <f t="shared" si="66"/>
        <v>Not Available</v>
      </c>
      <c r="S376" s="3" t="s">
        <v>46</v>
      </c>
      <c r="T376" s="3" t="str">
        <f t="shared" si="67"/>
        <v>1001 to 5000 employees</v>
      </c>
      <c r="U376" s="3" t="s">
        <v>131</v>
      </c>
      <c r="V376" s="3" t="str">
        <f t="shared" si="68"/>
        <v>Subsidiary or Business Segment</v>
      </c>
      <c r="W376" s="3" t="s">
        <v>320</v>
      </c>
      <c r="X376" s="3" t="str">
        <f t="shared" si="69"/>
        <v>Staffing &amp; Outsourcing</v>
      </c>
      <c r="Y376" s="3" t="s">
        <v>40</v>
      </c>
      <c r="Z376" s="3" t="str">
        <f t="shared" si="70"/>
        <v>Business Services</v>
      </c>
      <c r="AA376" s="3" t="s">
        <v>58</v>
      </c>
      <c r="AB376" s="3" t="str">
        <f t="shared" si="71"/>
        <v>Unknown / Non-Applicable</v>
      </c>
    </row>
    <row r="377" spans="1:28" ht="64" x14ac:dyDescent="0.2">
      <c r="A377" s="3">
        <v>376</v>
      </c>
      <c r="B377" s="3">
        <v>4.2</v>
      </c>
      <c r="C377" s="3" t="str">
        <f t="shared" si="60"/>
        <v>4.2</v>
      </c>
      <c r="D377" s="3" t="s">
        <v>294</v>
      </c>
      <c r="E377" s="3" t="s">
        <v>3018</v>
      </c>
      <c r="F377" s="3" t="s">
        <v>2934</v>
      </c>
      <c r="H377" s="3" t="str">
        <f t="shared" si="61"/>
        <v xml:space="preserve"> WA</v>
      </c>
      <c r="I377" s="3" t="str">
        <f t="shared" si="62"/>
        <v xml:space="preserve"> WA</v>
      </c>
      <c r="J377" s="3" t="s">
        <v>295</v>
      </c>
      <c r="K377" s="3" t="s">
        <v>3013</v>
      </c>
      <c r="L377" s="3" t="s">
        <v>2826</v>
      </c>
      <c r="M377" s="3" t="str">
        <f t="shared" si="63"/>
        <v xml:space="preserve"> CA</v>
      </c>
      <c r="N377" s="3">
        <v>1958</v>
      </c>
      <c r="O377" s="3">
        <f t="shared" si="64"/>
        <v>1958</v>
      </c>
      <c r="P377" s="3">
        <f t="shared" si="65"/>
        <v>62</v>
      </c>
      <c r="Q377" s="4" t="s">
        <v>296</v>
      </c>
      <c r="R377" s="4" t="str">
        <f t="shared" si="66"/>
        <v>American Express, Mastercard, Discover</v>
      </c>
      <c r="S377" s="3" t="s">
        <v>104</v>
      </c>
      <c r="T377" s="3" t="str">
        <f t="shared" si="67"/>
        <v>5001 to 10000 employees</v>
      </c>
      <c r="U377" s="3" t="s">
        <v>65</v>
      </c>
      <c r="V377" s="3" t="str">
        <f t="shared" si="68"/>
        <v>Company - Public</v>
      </c>
      <c r="W377" s="3" t="s">
        <v>235</v>
      </c>
      <c r="X377" s="3" t="str">
        <f t="shared" si="69"/>
        <v>Computer Hardware &amp; Software</v>
      </c>
      <c r="Y377" s="3" t="s">
        <v>91</v>
      </c>
      <c r="Z377" s="3" t="str">
        <f t="shared" si="70"/>
        <v>Information Technology</v>
      </c>
      <c r="AA377" s="3" t="s">
        <v>34</v>
      </c>
      <c r="AB377" s="3" t="str">
        <f t="shared" si="71"/>
        <v>$2 to $5 billion (USD)</v>
      </c>
    </row>
    <row r="378" spans="1:28" ht="16" x14ac:dyDescent="0.2">
      <c r="A378" s="3">
        <v>377</v>
      </c>
      <c r="B378" s="3">
        <v>3.8</v>
      </c>
      <c r="C378" s="3" t="str">
        <f t="shared" si="60"/>
        <v>3.8</v>
      </c>
      <c r="D378" s="3" t="s">
        <v>55</v>
      </c>
      <c r="E378" s="3" t="s">
        <v>2833</v>
      </c>
      <c r="F378" s="3" t="s">
        <v>2828</v>
      </c>
      <c r="H378" s="3" t="str">
        <f t="shared" si="61"/>
        <v xml:space="preserve"> NY</v>
      </c>
      <c r="I378" s="3" t="str">
        <f t="shared" si="62"/>
        <v xml:space="preserve"> NY</v>
      </c>
      <c r="J378" s="3" t="s">
        <v>55</v>
      </c>
      <c r="K378" s="3" t="s">
        <v>2833</v>
      </c>
      <c r="L378" s="3" t="s">
        <v>2828</v>
      </c>
      <c r="M378" s="3" t="str">
        <f t="shared" si="63"/>
        <v xml:space="preserve"> NY</v>
      </c>
      <c r="N378" s="3">
        <v>2014</v>
      </c>
      <c r="O378" s="3">
        <f t="shared" si="64"/>
        <v>2014</v>
      </c>
      <c r="P378" s="3">
        <f t="shared" si="65"/>
        <v>6</v>
      </c>
      <c r="Q378" s="4">
        <v>-1</v>
      </c>
      <c r="R378" s="4" t="str">
        <f t="shared" si="66"/>
        <v>Not Available</v>
      </c>
      <c r="S378" s="3" t="s">
        <v>46</v>
      </c>
      <c r="T378" s="3" t="str">
        <f t="shared" si="67"/>
        <v>1001 to 5000 employees</v>
      </c>
      <c r="U378" s="3" t="s">
        <v>154</v>
      </c>
      <c r="V378" s="3" t="str">
        <f t="shared" si="68"/>
        <v>Nonprofit Organization</v>
      </c>
      <c r="W378" s="3" t="s">
        <v>105</v>
      </c>
      <c r="X378" s="3" t="str">
        <f t="shared" si="69"/>
        <v>Research &amp; Development</v>
      </c>
      <c r="Y378" s="3" t="s">
        <v>40</v>
      </c>
      <c r="Z378" s="3" t="str">
        <f t="shared" si="70"/>
        <v>Business Services</v>
      </c>
      <c r="AA378" s="3" t="s">
        <v>50</v>
      </c>
      <c r="AB378" s="3" t="str">
        <f t="shared" si="71"/>
        <v>$500 million to $1 billion (USD)</v>
      </c>
    </row>
    <row r="379" spans="1:28" ht="64" x14ac:dyDescent="0.2">
      <c r="A379" s="3">
        <v>378</v>
      </c>
      <c r="B379" s="3">
        <v>3.7</v>
      </c>
      <c r="C379" s="3" t="str">
        <f t="shared" si="60"/>
        <v>3.7</v>
      </c>
      <c r="D379" s="3" t="s">
        <v>170</v>
      </c>
      <c r="E379" s="3" t="s">
        <v>2851</v>
      </c>
      <c r="F379" s="3" t="s">
        <v>2837</v>
      </c>
      <c r="H379" s="3" t="str">
        <f t="shared" si="61"/>
        <v xml:space="preserve"> IL</v>
      </c>
      <c r="I379" s="3" t="str">
        <f t="shared" si="62"/>
        <v xml:space="preserve"> IL</v>
      </c>
      <c r="J379" s="3" t="s">
        <v>170</v>
      </c>
      <c r="K379" s="3" t="s">
        <v>2851</v>
      </c>
      <c r="L379" s="3" t="s">
        <v>2837</v>
      </c>
      <c r="M379" s="3" t="str">
        <f t="shared" si="63"/>
        <v xml:space="preserve"> IL</v>
      </c>
      <c r="N379" s="3">
        <v>1928</v>
      </c>
      <c r="O379" s="3">
        <f t="shared" si="64"/>
        <v>1928</v>
      </c>
      <c r="P379" s="3">
        <f t="shared" si="65"/>
        <v>92</v>
      </c>
      <c r="Q379" s="4" t="s">
        <v>1458</v>
      </c>
      <c r="R379" s="4" t="str">
        <f t="shared" si="66"/>
        <v>Cisco Systems, Huawei Technologies, IBM</v>
      </c>
      <c r="S379" s="3" t="s">
        <v>64</v>
      </c>
      <c r="T379" s="3" t="str">
        <f t="shared" si="67"/>
        <v>201 to 500 employees</v>
      </c>
      <c r="U379" s="3" t="s">
        <v>154</v>
      </c>
      <c r="V379" s="3" t="str">
        <f t="shared" si="68"/>
        <v>Nonprofit Organization</v>
      </c>
      <c r="W379" s="3">
        <v>-1</v>
      </c>
      <c r="X379" s="3" t="str">
        <f t="shared" si="69"/>
        <v>Not Available</v>
      </c>
      <c r="Y379" s="3">
        <v>-1</v>
      </c>
      <c r="Z379" s="3" t="str">
        <f t="shared" si="70"/>
        <v>Not Available</v>
      </c>
      <c r="AA379" s="3" t="s">
        <v>58</v>
      </c>
      <c r="AB379" s="3" t="str">
        <f t="shared" si="71"/>
        <v>Unknown / Non-Applicable</v>
      </c>
    </row>
    <row r="380" spans="1:28" ht="32" x14ac:dyDescent="0.2">
      <c r="A380" s="3">
        <v>379</v>
      </c>
      <c r="B380" s="3">
        <v>4.4000000000000004</v>
      </c>
      <c r="C380" s="3" t="str">
        <f t="shared" si="60"/>
        <v>4.4</v>
      </c>
      <c r="D380" s="3" t="s">
        <v>144</v>
      </c>
      <c r="E380" s="3" t="s">
        <v>2829</v>
      </c>
      <c r="F380" s="3" t="s">
        <v>2826</v>
      </c>
      <c r="H380" s="3" t="str">
        <f t="shared" si="61"/>
        <v xml:space="preserve"> CA</v>
      </c>
      <c r="I380" s="3" t="str">
        <f t="shared" si="62"/>
        <v xml:space="preserve"> CA</v>
      </c>
      <c r="J380" s="3" t="s">
        <v>144</v>
      </c>
      <c r="K380" s="3" t="s">
        <v>2829</v>
      </c>
      <c r="L380" s="3" t="s">
        <v>2826</v>
      </c>
      <c r="M380" s="3" t="str">
        <f t="shared" si="63"/>
        <v xml:space="preserve"> CA</v>
      </c>
      <c r="N380" s="3">
        <v>2010</v>
      </c>
      <c r="O380" s="3">
        <f t="shared" si="64"/>
        <v>2010</v>
      </c>
      <c r="P380" s="3">
        <f t="shared" si="65"/>
        <v>10</v>
      </c>
      <c r="Q380" s="4" t="s">
        <v>1028</v>
      </c>
      <c r="R380" s="4" t="str">
        <f t="shared" si="66"/>
        <v>Credit Karma, LendUp, SoFi</v>
      </c>
      <c r="S380" s="3" t="s">
        <v>64</v>
      </c>
      <c r="T380" s="3" t="str">
        <f t="shared" si="67"/>
        <v>201 to 500 employees</v>
      </c>
      <c r="U380" s="3" t="s">
        <v>131</v>
      </c>
      <c r="V380" s="3" t="str">
        <f t="shared" si="68"/>
        <v>Subsidiary or Business Segment</v>
      </c>
      <c r="W380" s="3" t="s">
        <v>320</v>
      </c>
      <c r="X380" s="3" t="str">
        <f t="shared" si="69"/>
        <v>Staffing &amp; Outsourcing</v>
      </c>
      <c r="Y380" s="3" t="s">
        <v>40</v>
      </c>
      <c r="Z380" s="3" t="str">
        <f t="shared" si="70"/>
        <v>Business Services</v>
      </c>
      <c r="AA380" s="3" t="s">
        <v>41</v>
      </c>
      <c r="AB380" s="3" t="str">
        <f t="shared" si="71"/>
        <v>$100 to $500 million (USD)</v>
      </c>
    </row>
    <row r="381" spans="1:28" ht="16" x14ac:dyDescent="0.2">
      <c r="A381" s="3">
        <v>380</v>
      </c>
      <c r="B381" s="3">
        <v>5</v>
      </c>
      <c r="C381" s="3" t="str">
        <f t="shared" si="60"/>
        <v>5</v>
      </c>
      <c r="D381" s="3" t="s">
        <v>55</v>
      </c>
      <c r="E381" s="3" t="s">
        <v>2833</v>
      </c>
      <c r="F381" s="3" t="s">
        <v>2828</v>
      </c>
      <c r="H381" s="3" t="str">
        <f t="shared" si="61"/>
        <v xml:space="preserve"> NY</v>
      </c>
      <c r="I381" s="3" t="str">
        <f t="shared" si="62"/>
        <v xml:space="preserve"> NY</v>
      </c>
      <c r="J381" s="3" t="s">
        <v>55</v>
      </c>
      <c r="K381" s="3" t="s">
        <v>2833</v>
      </c>
      <c r="L381" s="3" t="s">
        <v>2828</v>
      </c>
      <c r="M381" s="3" t="str">
        <f t="shared" si="63"/>
        <v xml:space="preserve"> NY</v>
      </c>
      <c r="N381" s="3">
        <v>2006</v>
      </c>
      <c r="O381" s="3">
        <f t="shared" si="64"/>
        <v>2006</v>
      </c>
      <c r="P381" s="3">
        <f t="shared" si="65"/>
        <v>14</v>
      </c>
      <c r="Q381" s="4">
        <v>-1</v>
      </c>
      <c r="R381" s="4" t="str">
        <f t="shared" si="66"/>
        <v>Not Available</v>
      </c>
      <c r="S381" s="3" t="s">
        <v>263</v>
      </c>
      <c r="T381" s="3" t="str">
        <f t="shared" si="67"/>
        <v>1 to 50 employees</v>
      </c>
      <c r="U381" s="3" t="s">
        <v>21</v>
      </c>
      <c r="V381" s="3" t="str">
        <f t="shared" si="68"/>
        <v>Company - Private</v>
      </c>
      <c r="W381" s="3" t="s">
        <v>145</v>
      </c>
      <c r="X381" s="3" t="str">
        <f t="shared" si="69"/>
        <v>Enterprise Software &amp; Network Solutions</v>
      </c>
      <c r="Y381" s="3" t="s">
        <v>91</v>
      </c>
      <c r="Z381" s="3" t="str">
        <f t="shared" si="70"/>
        <v>Information Technology</v>
      </c>
      <c r="AA381" s="3" t="s">
        <v>58</v>
      </c>
      <c r="AB381" s="3" t="str">
        <f t="shared" si="71"/>
        <v>Unknown / Non-Applicable</v>
      </c>
    </row>
    <row r="382" spans="1:28" ht="16" x14ac:dyDescent="0.2">
      <c r="A382" s="3">
        <v>381</v>
      </c>
      <c r="B382" s="3">
        <v>3.9</v>
      </c>
      <c r="C382" s="3" t="str">
        <f t="shared" si="60"/>
        <v>3.9</v>
      </c>
      <c r="D382" s="3" t="s">
        <v>1463</v>
      </c>
      <c r="E382" s="3" t="s">
        <v>2969</v>
      </c>
      <c r="F382" s="3" t="s">
        <v>2888</v>
      </c>
      <c r="H382" s="3" t="str">
        <f t="shared" si="61"/>
        <v xml:space="preserve"> KY</v>
      </c>
      <c r="I382" s="3" t="str">
        <f t="shared" si="62"/>
        <v xml:space="preserve"> KY</v>
      </c>
      <c r="J382" s="3" t="s">
        <v>1464</v>
      </c>
      <c r="K382" s="3" t="s">
        <v>2979</v>
      </c>
      <c r="L382" s="3" t="s">
        <v>2914</v>
      </c>
      <c r="M382" s="3" t="str">
        <f t="shared" si="63"/>
        <v xml:space="preserve"> NC</v>
      </c>
      <c r="N382" s="3">
        <v>1875</v>
      </c>
      <c r="O382" s="3">
        <f t="shared" si="64"/>
        <v>1875</v>
      </c>
      <c r="P382" s="3">
        <f t="shared" si="65"/>
        <v>145</v>
      </c>
      <c r="Q382" s="4">
        <v>-1</v>
      </c>
      <c r="R382" s="4" t="str">
        <f t="shared" si="66"/>
        <v>Not Available</v>
      </c>
      <c r="S382" s="3" t="s">
        <v>30</v>
      </c>
      <c r="T382" s="3" t="str">
        <f t="shared" si="67"/>
        <v>10000+ employees</v>
      </c>
      <c r="U382" s="3" t="s">
        <v>65</v>
      </c>
      <c r="V382" s="3" t="str">
        <f t="shared" si="68"/>
        <v>Company - Public</v>
      </c>
      <c r="W382" s="3" t="s">
        <v>124</v>
      </c>
      <c r="X382" s="3" t="str">
        <f t="shared" si="69"/>
        <v>Biotech &amp; Pharmaceuticals</v>
      </c>
      <c r="Y382" s="3" t="s">
        <v>124</v>
      </c>
      <c r="Z382" s="3" t="str">
        <f t="shared" si="70"/>
        <v>Biotech &amp; Pharmaceuticals</v>
      </c>
      <c r="AA382" s="3" t="s">
        <v>113</v>
      </c>
      <c r="AB382" s="3" t="str">
        <f t="shared" si="71"/>
        <v>$10+ billion (USD)</v>
      </c>
    </row>
    <row r="383" spans="1:28" ht="16" x14ac:dyDescent="0.2">
      <c r="A383" s="3">
        <v>382</v>
      </c>
      <c r="B383" s="3">
        <v>4.5999999999999996</v>
      </c>
      <c r="C383" s="3" t="str">
        <f t="shared" si="60"/>
        <v>4.6</v>
      </c>
      <c r="D383" s="3" t="s">
        <v>579</v>
      </c>
      <c r="E383" s="3" t="s">
        <v>2830</v>
      </c>
      <c r="F383" s="3" t="s">
        <v>2831</v>
      </c>
      <c r="H383" s="3" t="str">
        <f t="shared" si="61"/>
        <v xml:space="preserve"> TX</v>
      </c>
      <c r="I383" s="3" t="str">
        <f t="shared" si="62"/>
        <v xml:space="preserve"> TX</v>
      </c>
      <c r="J383" s="3" t="s">
        <v>55</v>
      </c>
      <c r="K383" s="3" t="s">
        <v>2833</v>
      </c>
      <c r="L383" s="3" t="s">
        <v>2828</v>
      </c>
      <c r="M383" s="3" t="str">
        <f t="shared" si="63"/>
        <v xml:space="preserve"> NY</v>
      </c>
      <c r="N383" s="3">
        <v>2014</v>
      </c>
      <c r="O383" s="3">
        <f t="shared" si="64"/>
        <v>2014</v>
      </c>
      <c r="P383" s="3">
        <f t="shared" si="65"/>
        <v>6</v>
      </c>
      <c r="Q383" s="4">
        <v>-1</v>
      </c>
      <c r="R383" s="4" t="str">
        <f t="shared" si="66"/>
        <v>Not Available</v>
      </c>
      <c r="S383" s="3" t="s">
        <v>104</v>
      </c>
      <c r="T383" s="3" t="str">
        <f t="shared" si="67"/>
        <v>5001 to 10000 employees</v>
      </c>
      <c r="U383" s="3" t="s">
        <v>65</v>
      </c>
      <c r="V383" s="3" t="str">
        <f t="shared" si="68"/>
        <v>Company - Public</v>
      </c>
      <c r="W383" s="3" t="s">
        <v>219</v>
      </c>
      <c r="X383" s="3" t="str">
        <f t="shared" si="69"/>
        <v>Telecommunications Services</v>
      </c>
      <c r="Y383" s="3" t="s">
        <v>220</v>
      </c>
      <c r="Z383" s="3" t="str">
        <f t="shared" si="70"/>
        <v>Telecommunications</v>
      </c>
      <c r="AA383" s="3" t="s">
        <v>34</v>
      </c>
      <c r="AB383" s="3" t="str">
        <f t="shared" si="71"/>
        <v>$2 to $5 billion (USD)</v>
      </c>
    </row>
    <row r="384" spans="1:28" ht="16" x14ac:dyDescent="0.2">
      <c r="A384" s="3">
        <v>383</v>
      </c>
      <c r="B384" s="3">
        <v>4.4000000000000004</v>
      </c>
      <c r="C384" s="3" t="str">
        <f t="shared" si="60"/>
        <v>4.4</v>
      </c>
      <c r="D384" s="3" t="s">
        <v>55</v>
      </c>
      <c r="E384" s="3" t="s">
        <v>2833</v>
      </c>
      <c r="F384" s="3" t="s">
        <v>2828</v>
      </c>
      <c r="H384" s="3" t="str">
        <f t="shared" si="61"/>
        <v xml:space="preserve"> NY</v>
      </c>
      <c r="I384" s="3" t="str">
        <f t="shared" si="62"/>
        <v xml:space="preserve"> NY</v>
      </c>
      <c r="J384" s="3" t="s">
        <v>55</v>
      </c>
      <c r="K384" s="3" t="s">
        <v>2833</v>
      </c>
      <c r="L384" s="3" t="s">
        <v>2828</v>
      </c>
      <c r="M384" s="3" t="str">
        <f t="shared" si="63"/>
        <v xml:space="preserve"> NY</v>
      </c>
      <c r="N384" s="3">
        <v>-1</v>
      </c>
      <c r="O384" s="3" t="str">
        <f t="shared" si="64"/>
        <v>Not Available</v>
      </c>
      <c r="P384" s="3" t="str">
        <f t="shared" si="65"/>
        <v>Not Available</v>
      </c>
      <c r="Q384" s="4">
        <v>-1</v>
      </c>
      <c r="R384" s="4" t="str">
        <f t="shared" si="66"/>
        <v>Not Available</v>
      </c>
      <c r="S384" s="3" t="s">
        <v>20</v>
      </c>
      <c r="T384" s="3" t="str">
        <f t="shared" si="67"/>
        <v>501 to 1000 employees</v>
      </c>
      <c r="U384" s="3" t="s">
        <v>131</v>
      </c>
      <c r="V384" s="3" t="str">
        <f t="shared" si="68"/>
        <v>Subsidiary or Business Segment</v>
      </c>
      <c r="W384" s="3" t="s">
        <v>57</v>
      </c>
      <c r="X384" s="3" t="str">
        <f t="shared" si="69"/>
        <v>Advertising &amp; Marketing</v>
      </c>
      <c r="Y384" s="3" t="s">
        <v>40</v>
      </c>
      <c r="Z384" s="3" t="str">
        <f t="shared" si="70"/>
        <v>Business Services</v>
      </c>
      <c r="AA384" s="3" t="s">
        <v>23</v>
      </c>
      <c r="AB384" s="3" t="str">
        <f t="shared" si="71"/>
        <v>$50 to $100 million (USD)</v>
      </c>
    </row>
    <row r="385" spans="1:28" ht="112" x14ac:dyDescent="0.2">
      <c r="A385" s="3">
        <v>384</v>
      </c>
      <c r="B385" s="3">
        <v>4.3</v>
      </c>
      <c r="C385" s="3" t="str">
        <f t="shared" si="60"/>
        <v>4.3</v>
      </c>
      <c r="D385" s="3" t="s">
        <v>1472</v>
      </c>
      <c r="E385" s="3" t="s">
        <v>2970</v>
      </c>
      <c r="F385" s="3" t="s">
        <v>2917</v>
      </c>
      <c r="H385" s="3" t="str">
        <f t="shared" si="61"/>
        <v xml:space="preserve"> CT</v>
      </c>
      <c r="I385" s="3" t="str">
        <f t="shared" si="62"/>
        <v xml:space="preserve"> CT</v>
      </c>
      <c r="J385" s="3" t="s">
        <v>1473</v>
      </c>
      <c r="K385" s="3" t="s">
        <v>3088</v>
      </c>
      <c r="L385" s="3" t="s">
        <v>3076</v>
      </c>
      <c r="M385" s="3" t="str">
        <f t="shared" si="63"/>
        <v xml:space="preserve"> India</v>
      </c>
      <c r="N385" s="3">
        <v>1981</v>
      </c>
      <c r="O385" s="3">
        <f t="shared" si="64"/>
        <v>1981</v>
      </c>
      <c r="P385" s="3">
        <f t="shared" si="65"/>
        <v>39</v>
      </c>
      <c r="Q385" s="4" t="s">
        <v>1474</v>
      </c>
      <c r="R385" s="4" t="str">
        <f t="shared" si="66"/>
        <v>Tata Consultancy Services, Accenture, Cognizant Technology Solutions</v>
      </c>
      <c r="S385" s="3" t="s">
        <v>64</v>
      </c>
      <c r="T385" s="3" t="str">
        <f t="shared" si="67"/>
        <v>201 to 500 employees</v>
      </c>
      <c r="U385" s="3" t="s">
        <v>65</v>
      </c>
      <c r="V385" s="3" t="str">
        <f t="shared" si="68"/>
        <v>Company - Public</v>
      </c>
      <c r="W385" s="3" t="s">
        <v>124</v>
      </c>
      <c r="X385" s="3" t="str">
        <f t="shared" si="69"/>
        <v>Biotech &amp; Pharmaceuticals</v>
      </c>
      <c r="Y385" s="3" t="s">
        <v>124</v>
      </c>
      <c r="Z385" s="3" t="str">
        <f t="shared" si="70"/>
        <v>Biotech &amp; Pharmaceuticals</v>
      </c>
      <c r="AA385" s="3" t="s">
        <v>58</v>
      </c>
      <c r="AB385" s="3" t="str">
        <f t="shared" si="71"/>
        <v>Unknown / Non-Applicable</v>
      </c>
    </row>
    <row r="386" spans="1:28" ht="16" x14ac:dyDescent="0.2">
      <c r="A386" s="3">
        <v>385</v>
      </c>
      <c r="B386" s="3">
        <v>2.9</v>
      </c>
      <c r="C386" s="3" t="str">
        <f t="shared" si="60"/>
        <v>2.9</v>
      </c>
      <c r="D386" s="3" t="s">
        <v>836</v>
      </c>
      <c r="E386" s="3" t="s">
        <v>2937</v>
      </c>
      <c r="F386" s="3" t="s">
        <v>2864</v>
      </c>
      <c r="H386" s="3" t="str">
        <f t="shared" si="61"/>
        <v xml:space="preserve"> MA</v>
      </c>
      <c r="I386" s="3" t="str">
        <f t="shared" si="62"/>
        <v xml:space="preserve"> MA</v>
      </c>
      <c r="J386" s="3" t="s">
        <v>836</v>
      </c>
      <c r="K386" s="3" t="s">
        <v>2937</v>
      </c>
      <c r="L386" s="3" t="s">
        <v>2864</v>
      </c>
      <c r="M386" s="3" t="str">
        <f t="shared" si="63"/>
        <v xml:space="preserve"> MA</v>
      </c>
      <c r="N386" s="3">
        <v>1851</v>
      </c>
      <c r="O386" s="3">
        <f t="shared" si="64"/>
        <v>1851</v>
      </c>
      <c r="P386" s="3">
        <f t="shared" si="65"/>
        <v>169</v>
      </c>
      <c r="Q386" s="4">
        <v>-1</v>
      </c>
      <c r="R386" s="4" t="str">
        <f t="shared" si="66"/>
        <v>Not Available</v>
      </c>
      <c r="S386" s="3" t="s">
        <v>104</v>
      </c>
      <c r="T386" s="3" t="str">
        <f t="shared" si="67"/>
        <v>5001 to 10000 employees</v>
      </c>
      <c r="U386" s="3" t="s">
        <v>65</v>
      </c>
      <c r="V386" s="3" t="str">
        <f t="shared" si="68"/>
        <v>Company - Public</v>
      </c>
      <c r="W386" s="3" t="s">
        <v>105</v>
      </c>
      <c r="X386" s="3" t="str">
        <f t="shared" si="69"/>
        <v>Research &amp; Development</v>
      </c>
      <c r="Y386" s="3" t="s">
        <v>40</v>
      </c>
      <c r="Z386" s="3" t="str">
        <f t="shared" si="70"/>
        <v>Business Services</v>
      </c>
      <c r="AA386" s="3" t="s">
        <v>67</v>
      </c>
      <c r="AB386" s="3" t="str">
        <f t="shared" si="71"/>
        <v>$1 to $2 billion (USD)</v>
      </c>
    </row>
    <row r="387" spans="1:28" ht="16" x14ac:dyDescent="0.2">
      <c r="A387" s="3">
        <v>386</v>
      </c>
      <c r="B387" s="3">
        <v>3.3</v>
      </c>
      <c r="C387" s="3" t="str">
        <f t="shared" ref="C387:C450" si="72">SUBSTITUTE(B387, -1, "NOT AVAILABLE")</f>
        <v>3.3</v>
      </c>
      <c r="D387" s="3" t="s">
        <v>1034</v>
      </c>
      <c r="E387" s="3" t="s">
        <v>2832</v>
      </c>
      <c r="F387" s="3" t="s">
        <v>2826</v>
      </c>
      <c r="H387" s="3" t="str">
        <f t="shared" ref="H387:H450" si="73">IF(F387="", "Not Available", F387)</f>
        <v xml:space="preserve"> CA</v>
      </c>
      <c r="I387" s="3" t="str">
        <f t="shared" ref="I387:I450" si="74">IF(H387="Los Angeles", "CA", H387)</f>
        <v xml:space="preserve"> CA</v>
      </c>
      <c r="J387" s="3" t="s">
        <v>1034</v>
      </c>
      <c r="K387" s="3" t="s">
        <v>2832</v>
      </c>
      <c r="L387" s="3" t="s">
        <v>2826</v>
      </c>
      <c r="M387" s="3" t="str">
        <f t="shared" ref="M387:M450" si="75">IF(L387="", "Not Available", L387)</f>
        <v xml:space="preserve"> CA</v>
      </c>
      <c r="N387" s="3">
        <v>2013</v>
      </c>
      <c r="O387" s="3">
        <f t="shared" ref="O387:O450" si="76">IF(N387=-1, "Not Available", N387)</f>
        <v>2013</v>
      </c>
      <c r="P387" s="3">
        <f t="shared" ref="P387:P450" si="77">IF(O387=N387, 2020-O387, O387)</f>
        <v>7</v>
      </c>
      <c r="Q387" s="4">
        <v>-1</v>
      </c>
      <c r="R387" s="4" t="str">
        <f t="shared" ref="R387:R450" si="78">IF(Q387=-1, "Not Available", Q387)</f>
        <v>Not Available</v>
      </c>
      <c r="S387" s="3" t="s">
        <v>46</v>
      </c>
      <c r="T387" s="3" t="str">
        <f t="shared" ref="T387:T450" si="79">IF(S387=-1,"Not Available",S387)</f>
        <v>1001 to 5000 employees</v>
      </c>
      <c r="U387" s="3" t="s">
        <v>21</v>
      </c>
      <c r="V387" s="3" t="str">
        <f t="shared" ref="V387:V450" si="80">IF(U387=-1,"Not Available", U387)</f>
        <v>Company - Private</v>
      </c>
      <c r="W387" s="3" t="s">
        <v>1396</v>
      </c>
      <c r="X387" s="3" t="str">
        <f t="shared" ref="X387:X450" si="81">IF(W387=-1,"Not Available",W387)</f>
        <v>Construction</v>
      </c>
      <c r="Y387" s="3" t="s">
        <v>1397</v>
      </c>
      <c r="Z387" s="3" t="str">
        <f t="shared" ref="Z387:Z450" si="82">IF(Y387=-1,"Not Available",Y387)</f>
        <v>Construction, Repair &amp; Maintenance</v>
      </c>
      <c r="AA387" s="3" t="s">
        <v>34</v>
      </c>
      <c r="AB387" s="3" t="str">
        <f t="shared" ref="AB387:AB450" si="83">IF(AA387=-1,"Not Available",AA387)</f>
        <v>$2 to $5 billion (USD)</v>
      </c>
    </row>
    <row r="388" spans="1:28" ht="64" x14ac:dyDescent="0.2">
      <c r="A388" s="3">
        <v>387</v>
      </c>
      <c r="B388" s="3">
        <v>3.7</v>
      </c>
      <c r="C388" s="3" t="str">
        <f t="shared" si="72"/>
        <v>3.7</v>
      </c>
      <c r="D388" s="3" t="s">
        <v>55</v>
      </c>
      <c r="E388" s="3" t="s">
        <v>2833</v>
      </c>
      <c r="F388" s="3" t="s">
        <v>2828</v>
      </c>
      <c r="H388" s="3" t="str">
        <f t="shared" si="73"/>
        <v xml:space="preserve"> NY</v>
      </c>
      <c r="I388" s="3" t="str">
        <f t="shared" si="74"/>
        <v xml:space="preserve"> NY</v>
      </c>
      <c r="J388" s="3" t="s">
        <v>55</v>
      </c>
      <c r="K388" s="3" t="s">
        <v>2833</v>
      </c>
      <c r="L388" s="3" t="s">
        <v>2828</v>
      </c>
      <c r="M388" s="3" t="str">
        <f t="shared" si="75"/>
        <v xml:space="preserve"> NY</v>
      </c>
      <c r="N388" s="3">
        <v>1980</v>
      </c>
      <c r="O388" s="3">
        <f t="shared" si="76"/>
        <v>1980</v>
      </c>
      <c r="P388" s="3">
        <f t="shared" si="77"/>
        <v>40</v>
      </c>
      <c r="Q388" s="4" t="s">
        <v>1975</v>
      </c>
      <c r="R388" s="4" t="str">
        <f t="shared" si="78"/>
        <v>The Execu|Search Group, Prime Staffing</v>
      </c>
      <c r="S388" s="3" t="s">
        <v>20</v>
      </c>
      <c r="T388" s="3" t="str">
        <f t="shared" si="79"/>
        <v>501 to 1000 employees</v>
      </c>
      <c r="U388" s="3" t="s">
        <v>21</v>
      </c>
      <c r="V388" s="3" t="str">
        <f t="shared" si="80"/>
        <v>Company - Private</v>
      </c>
      <c r="W388" s="3" t="s">
        <v>235</v>
      </c>
      <c r="X388" s="3" t="str">
        <f t="shared" si="81"/>
        <v>Computer Hardware &amp; Software</v>
      </c>
      <c r="Y388" s="3" t="s">
        <v>91</v>
      </c>
      <c r="Z388" s="3" t="str">
        <f t="shared" si="82"/>
        <v>Information Technology</v>
      </c>
      <c r="AA388" s="3" t="s">
        <v>58</v>
      </c>
      <c r="AB388" s="3" t="str">
        <f t="shared" si="83"/>
        <v>Unknown / Non-Applicable</v>
      </c>
    </row>
    <row r="389" spans="1:28" ht="16" x14ac:dyDescent="0.2">
      <c r="A389" s="3">
        <v>388</v>
      </c>
      <c r="B389" s="3">
        <v>4</v>
      </c>
      <c r="C389" s="3" t="str">
        <f t="shared" si="72"/>
        <v>4</v>
      </c>
      <c r="D389" s="3" t="s">
        <v>1478</v>
      </c>
      <c r="E389" s="3" t="s">
        <v>2971</v>
      </c>
      <c r="F389" s="3" t="s">
        <v>2826</v>
      </c>
      <c r="H389" s="3" t="str">
        <f t="shared" si="73"/>
        <v xml:space="preserve"> CA</v>
      </c>
      <c r="I389" s="3" t="str">
        <f t="shared" si="74"/>
        <v xml:space="preserve"> CA</v>
      </c>
      <c r="J389" s="3" t="s">
        <v>1478</v>
      </c>
      <c r="K389" s="3" t="s">
        <v>2971</v>
      </c>
      <c r="L389" s="3" t="s">
        <v>2826</v>
      </c>
      <c r="M389" s="3" t="str">
        <f t="shared" si="75"/>
        <v xml:space="preserve"> CA</v>
      </c>
      <c r="N389" s="3">
        <v>2013</v>
      </c>
      <c r="O389" s="3">
        <f t="shared" si="76"/>
        <v>2013</v>
      </c>
      <c r="P389" s="3">
        <f t="shared" si="77"/>
        <v>7</v>
      </c>
      <c r="Q389" s="4">
        <v>-1</v>
      </c>
      <c r="R389" s="4" t="str">
        <f t="shared" si="78"/>
        <v>Not Available</v>
      </c>
      <c r="S389" s="3" t="s">
        <v>46</v>
      </c>
      <c r="T389" s="3" t="str">
        <f t="shared" si="79"/>
        <v>1001 to 5000 employees</v>
      </c>
      <c r="U389" s="3" t="s">
        <v>47</v>
      </c>
      <c r="V389" s="3" t="str">
        <f t="shared" si="80"/>
        <v>Government</v>
      </c>
      <c r="W389" s="3" t="s">
        <v>48</v>
      </c>
      <c r="X389" s="3" t="str">
        <f t="shared" si="81"/>
        <v>Energy</v>
      </c>
      <c r="Y389" s="3" t="s">
        <v>49</v>
      </c>
      <c r="Z389" s="3" t="str">
        <f t="shared" si="82"/>
        <v>Oil, Gas, Energy &amp; Utilities</v>
      </c>
      <c r="AA389" s="3" t="s">
        <v>50</v>
      </c>
      <c r="AB389" s="3" t="str">
        <f t="shared" si="83"/>
        <v>$500 million to $1 billion (USD)</v>
      </c>
    </row>
    <row r="390" spans="1:28" ht="16" x14ac:dyDescent="0.2">
      <c r="A390" s="3">
        <v>389</v>
      </c>
      <c r="B390" s="3">
        <v>3.6</v>
      </c>
      <c r="C390" s="3" t="str">
        <f t="shared" si="72"/>
        <v>3.6</v>
      </c>
      <c r="D390" s="3" t="s">
        <v>77</v>
      </c>
      <c r="E390" s="3" t="s">
        <v>2877</v>
      </c>
      <c r="F390" s="3" t="s">
        <v>2826</v>
      </c>
      <c r="H390" s="3" t="str">
        <f t="shared" si="73"/>
        <v xml:space="preserve"> CA</v>
      </c>
      <c r="I390" s="3" t="str">
        <f t="shared" si="74"/>
        <v xml:space="preserve"> CA</v>
      </c>
      <c r="J390" s="3">
        <v>-1</v>
      </c>
      <c r="K390" s="3">
        <v>-1</v>
      </c>
      <c r="M390" s="3" t="str">
        <f t="shared" si="75"/>
        <v>Not Available</v>
      </c>
      <c r="N390" s="3">
        <v>-1</v>
      </c>
      <c r="O390" s="3" t="str">
        <f t="shared" si="76"/>
        <v>Not Available</v>
      </c>
      <c r="P390" s="3" t="str">
        <f t="shared" si="77"/>
        <v>Not Available</v>
      </c>
      <c r="Q390" s="4">
        <v>-1</v>
      </c>
      <c r="R390" s="4" t="str">
        <f t="shared" si="78"/>
        <v>Not Available</v>
      </c>
      <c r="S390" s="3" t="s">
        <v>104</v>
      </c>
      <c r="T390" s="3" t="str">
        <f t="shared" si="79"/>
        <v>5001 to 10000 employees</v>
      </c>
      <c r="U390" s="3" t="s">
        <v>21</v>
      </c>
      <c r="V390" s="3" t="str">
        <f t="shared" si="80"/>
        <v>Company - Private</v>
      </c>
      <c r="W390" s="3" t="s">
        <v>155</v>
      </c>
      <c r="X390" s="3" t="str">
        <f t="shared" si="81"/>
        <v>Insurance Carriers</v>
      </c>
      <c r="Y390" s="3" t="s">
        <v>156</v>
      </c>
      <c r="Z390" s="3" t="str">
        <f t="shared" si="82"/>
        <v>Insurance</v>
      </c>
      <c r="AA390" s="3" t="s">
        <v>113</v>
      </c>
      <c r="AB390" s="3" t="str">
        <f t="shared" si="83"/>
        <v>$10+ billion (USD)</v>
      </c>
    </row>
    <row r="391" spans="1:28" ht="48" x14ac:dyDescent="0.2">
      <c r="A391" s="3">
        <v>390</v>
      </c>
      <c r="B391" s="3">
        <v>3.9</v>
      </c>
      <c r="C391" s="3" t="str">
        <f t="shared" si="72"/>
        <v>3.9</v>
      </c>
      <c r="D391" s="3" t="s">
        <v>55</v>
      </c>
      <c r="E391" s="3" t="s">
        <v>2833</v>
      </c>
      <c r="F391" s="3" t="s">
        <v>2828</v>
      </c>
      <c r="H391" s="3" t="str">
        <f t="shared" si="73"/>
        <v xml:space="preserve"> NY</v>
      </c>
      <c r="I391" s="3" t="str">
        <f t="shared" si="74"/>
        <v xml:space="preserve"> NY</v>
      </c>
      <c r="J391" s="3" t="s">
        <v>55</v>
      </c>
      <c r="K391" s="3" t="s">
        <v>2833</v>
      </c>
      <c r="L391" s="3" t="s">
        <v>2828</v>
      </c>
      <c r="M391" s="3" t="str">
        <f t="shared" si="75"/>
        <v xml:space="preserve"> NY</v>
      </c>
      <c r="N391" s="3">
        <v>2012</v>
      </c>
      <c r="O391" s="3">
        <f t="shared" si="76"/>
        <v>2012</v>
      </c>
      <c r="P391" s="3">
        <f t="shared" si="77"/>
        <v>8</v>
      </c>
      <c r="Q391" s="4" t="s">
        <v>1980</v>
      </c>
      <c r="R391" s="4" t="str">
        <f t="shared" si="78"/>
        <v>Harvard Business School, Coursera, edX</v>
      </c>
      <c r="S391" s="3" t="s">
        <v>64</v>
      </c>
      <c r="T391" s="3" t="str">
        <f t="shared" si="79"/>
        <v>201 to 500 employees</v>
      </c>
      <c r="U391" s="3" t="s">
        <v>65</v>
      </c>
      <c r="V391" s="3" t="str">
        <f t="shared" si="80"/>
        <v>Company - Public</v>
      </c>
      <c r="W391" s="3" t="s">
        <v>1053</v>
      </c>
      <c r="X391" s="3" t="str">
        <f t="shared" si="81"/>
        <v>Video Games</v>
      </c>
      <c r="Y391" s="3" t="s">
        <v>133</v>
      </c>
      <c r="Z391" s="3" t="str">
        <f t="shared" si="82"/>
        <v>Media</v>
      </c>
      <c r="AA391" s="3" t="s">
        <v>58</v>
      </c>
      <c r="AB391" s="3" t="str">
        <f t="shared" si="83"/>
        <v>Unknown / Non-Applicable</v>
      </c>
    </row>
    <row r="392" spans="1:28" ht="16" x14ac:dyDescent="0.2">
      <c r="A392" s="3">
        <v>391</v>
      </c>
      <c r="B392" s="3">
        <v>3.7</v>
      </c>
      <c r="C392" s="3" t="str">
        <f t="shared" si="72"/>
        <v>3.7</v>
      </c>
      <c r="D392" s="3" t="s">
        <v>1481</v>
      </c>
      <c r="E392" s="3" t="s">
        <v>2972</v>
      </c>
      <c r="F392" s="3" t="s">
        <v>2859</v>
      </c>
      <c r="H392" s="3" t="str">
        <f t="shared" si="73"/>
        <v xml:space="preserve"> FL</v>
      </c>
      <c r="I392" s="3" t="str">
        <f t="shared" si="74"/>
        <v xml:space="preserve"> FL</v>
      </c>
      <c r="J392" s="3" t="s">
        <v>38</v>
      </c>
      <c r="K392" s="3" t="s">
        <v>2858</v>
      </c>
      <c r="L392" s="3" t="s">
        <v>2859</v>
      </c>
      <c r="M392" s="3" t="str">
        <f t="shared" si="75"/>
        <v xml:space="preserve"> FL</v>
      </c>
      <c r="N392" s="3">
        <v>1981</v>
      </c>
      <c r="O392" s="3">
        <f t="shared" si="76"/>
        <v>1981</v>
      </c>
      <c r="P392" s="3">
        <f t="shared" si="77"/>
        <v>39</v>
      </c>
      <c r="Q392" s="4">
        <v>-1</v>
      </c>
      <c r="R392" s="4" t="str">
        <f t="shared" si="78"/>
        <v>Not Available</v>
      </c>
      <c r="S392" s="3" t="s">
        <v>56</v>
      </c>
      <c r="T392" s="3" t="str">
        <f t="shared" si="79"/>
        <v>51 to 200 employees</v>
      </c>
      <c r="U392" s="3" t="s">
        <v>21</v>
      </c>
      <c r="V392" s="3" t="str">
        <f t="shared" si="80"/>
        <v>Company - Private</v>
      </c>
      <c r="W392" s="3" t="s">
        <v>124</v>
      </c>
      <c r="X392" s="3" t="str">
        <f t="shared" si="81"/>
        <v>Biotech &amp; Pharmaceuticals</v>
      </c>
      <c r="Y392" s="3" t="s">
        <v>124</v>
      </c>
      <c r="Z392" s="3" t="str">
        <f t="shared" si="82"/>
        <v>Biotech &amp; Pharmaceuticals</v>
      </c>
      <c r="AA392" s="3" t="s">
        <v>138</v>
      </c>
      <c r="AB392" s="3" t="str">
        <f t="shared" si="83"/>
        <v>$1 to $5 million (USD)</v>
      </c>
    </row>
    <row r="393" spans="1:28" ht="16" x14ac:dyDescent="0.2">
      <c r="A393" s="3">
        <v>392</v>
      </c>
      <c r="B393" s="3">
        <v>3.7</v>
      </c>
      <c r="C393" s="3" t="str">
        <f t="shared" si="72"/>
        <v>3.7</v>
      </c>
      <c r="D393" s="3" t="s">
        <v>55</v>
      </c>
      <c r="E393" s="3" t="s">
        <v>2833</v>
      </c>
      <c r="F393" s="3" t="s">
        <v>2828</v>
      </c>
      <c r="H393" s="3" t="str">
        <f t="shared" si="73"/>
        <v xml:space="preserve"> NY</v>
      </c>
      <c r="I393" s="3" t="str">
        <f t="shared" si="74"/>
        <v xml:space="preserve"> NY</v>
      </c>
      <c r="J393" s="3">
        <v>-1</v>
      </c>
      <c r="K393" s="3">
        <v>-1</v>
      </c>
      <c r="M393" s="3" t="str">
        <f t="shared" si="75"/>
        <v>Not Available</v>
      </c>
      <c r="N393" s="3">
        <v>-1</v>
      </c>
      <c r="O393" s="3" t="str">
        <f t="shared" si="76"/>
        <v>Not Available</v>
      </c>
      <c r="P393" s="3" t="str">
        <f t="shared" si="77"/>
        <v>Not Available</v>
      </c>
      <c r="Q393" s="4">
        <v>-1</v>
      </c>
      <c r="R393" s="4" t="str">
        <f t="shared" si="78"/>
        <v>Not Available</v>
      </c>
      <c r="S393" s="3" t="s">
        <v>46</v>
      </c>
      <c r="T393" s="3" t="str">
        <f t="shared" si="79"/>
        <v>1001 to 5000 employees</v>
      </c>
      <c r="U393" s="3" t="s">
        <v>21</v>
      </c>
      <c r="V393" s="3" t="str">
        <f t="shared" si="80"/>
        <v>Company - Private</v>
      </c>
      <c r="W393" s="3" t="s">
        <v>235</v>
      </c>
      <c r="X393" s="3" t="str">
        <f t="shared" si="81"/>
        <v>Computer Hardware &amp; Software</v>
      </c>
      <c r="Y393" s="3" t="s">
        <v>91</v>
      </c>
      <c r="Z393" s="3" t="str">
        <f t="shared" si="82"/>
        <v>Information Technology</v>
      </c>
      <c r="AA393" s="3" t="s">
        <v>67</v>
      </c>
      <c r="AB393" s="3" t="str">
        <f t="shared" si="83"/>
        <v>$1 to $2 billion (USD)</v>
      </c>
    </row>
    <row r="394" spans="1:28" ht="16" x14ac:dyDescent="0.2">
      <c r="A394" s="3">
        <v>393</v>
      </c>
      <c r="B394" s="3">
        <v>3.9</v>
      </c>
      <c r="C394" s="3" t="str">
        <f t="shared" si="72"/>
        <v>3.9</v>
      </c>
      <c r="D394" s="3" t="s">
        <v>547</v>
      </c>
      <c r="E394" s="3" t="s">
        <v>2941</v>
      </c>
      <c r="F394" s="3" t="s">
        <v>2853</v>
      </c>
      <c r="H394" s="3" t="str">
        <f t="shared" si="73"/>
        <v xml:space="preserve"> VA</v>
      </c>
      <c r="I394" s="3" t="str">
        <f t="shared" si="74"/>
        <v xml:space="preserve"> VA</v>
      </c>
      <c r="J394" s="3" t="s">
        <v>1986</v>
      </c>
      <c r="K394" s="3" t="s">
        <v>3122</v>
      </c>
      <c r="L394" s="3" t="s">
        <v>2853</v>
      </c>
      <c r="M394" s="3" t="str">
        <f t="shared" si="75"/>
        <v xml:space="preserve"> VA</v>
      </c>
      <c r="N394" s="3">
        <v>1954</v>
      </c>
      <c r="O394" s="3">
        <f t="shared" si="76"/>
        <v>1954</v>
      </c>
      <c r="P394" s="3">
        <f t="shared" si="77"/>
        <v>66</v>
      </c>
      <c r="Q394" s="4" t="s">
        <v>1987</v>
      </c>
      <c r="R394" s="4" t="str">
        <f t="shared" si="78"/>
        <v>Harris, Fibertek</v>
      </c>
      <c r="S394" s="3" t="s">
        <v>30</v>
      </c>
      <c r="T394" s="3" t="str">
        <f t="shared" si="79"/>
        <v>10000+ employees</v>
      </c>
      <c r="U394" s="3" t="s">
        <v>86</v>
      </c>
      <c r="V394" s="3" t="str">
        <f t="shared" si="80"/>
        <v>Hospital</v>
      </c>
      <c r="W394" s="3" t="s">
        <v>32</v>
      </c>
      <c r="X394" s="3" t="str">
        <f t="shared" si="81"/>
        <v>Health Care Services &amp; Hospitals</v>
      </c>
      <c r="Y394" s="3" t="s">
        <v>33</v>
      </c>
      <c r="Z394" s="3" t="str">
        <f t="shared" si="82"/>
        <v>Health Care</v>
      </c>
      <c r="AA394" s="3" t="s">
        <v>50</v>
      </c>
      <c r="AB394" s="3" t="str">
        <f t="shared" si="83"/>
        <v>$500 million to $1 billion (USD)</v>
      </c>
    </row>
    <row r="395" spans="1:28" ht="48" x14ac:dyDescent="0.2">
      <c r="A395" s="3">
        <v>394</v>
      </c>
      <c r="B395" s="3">
        <v>3.7</v>
      </c>
      <c r="C395" s="3" t="str">
        <f t="shared" si="72"/>
        <v>3.7</v>
      </c>
      <c r="D395" s="3" t="s">
        <v>1990</v>
      </c>
      <c r="E395" s="3" t="s">
        <v>3019</v>
      </c>
      <c r="F395" s="3" t="s">
        <v>2850</v>
      </c>
      <c r="H395" s="3" t="str">
        <f t="shared" si="73"/>
        <v xml:space="preserve"> MD</v>
      </c>
      <c r="I395" s="3" t="str">
        <f t="shared" si="74"/>
        <v xml:space="preserve"> MD</v>
      </c>
      <c r="J395" s="3" t="s">
        <v>1524</v>
      </c>
      <c r="K395" s="3" t="s">
        <v>2863</v>
      </c>
      <c r="L395" s="3" t="s">
        <v>3089</v>
      </c>
      <c r="M395" s="3" t="str">
        <f t="shared" si="75"/>
        <v xml:space="preserve"> United Kingdom</v>
      </c>
      <c r="N395" s="3">
        <v>1913</v>
      </c>
      <c r="O395" s="3">
        <f t="shared" si="76"/>
        <v>1913</v>
      </c>
      <c r="P395" s="3">
        <f t="shared" si="77"/>
        <v>107</v>
      </c>
      <c r="Q395" s="4" t="s">
        <v>1525</v>
      </c>
      <c r="R395" s="4" t="str">
        <f t="shared" si="78"/>
        <v>Roche, GlaxoSmithKline, Novartis</v>
      </c>
      <c r="S395" s="3" t="s">
        <v>46</v>
      </c>
      <c r="T395" s="3" t="str">
        <f t="shared" si="79"/>
        <v>1001 to 5000 employees</v>
      </c>
      <c r="U395" s="3" t="s">
        <v>65</v>
      </c>
      <c r="V395" s="3" t="str">
        <f t="shared" si="80"/>
        <v>Company - Public</v>
      </c>
      <c r="W395" s="3" t="s">
        <v>124</v>
      </c>
      <c r="X395" s="3" t="str">
        <f t="shared" si="81"/>
        <v>Biotech &amp; Pharmaceuticals</v>
      </c>
      <c r="Y395" s="3" t="s">
        <v>124</v>
      </c>
      <c r="Z395" s="3" t="str">
        <f t="shared" si="82"/>
        <v>Biotech &amp; Pharmaceuticals</v>
      </c>
      <c r="AA395" s="3" t="s">
        <v>50</v>
      </c>
      <c r="AB395" s="3" t="str">
        <f t="shared" si="83"/>
        <v>$500 million to $1 billion (USD)</v>
      </c>
    </row>
    <row r="396" spans="1:28" ht="16" x14ac:dyDescent="0.2">
      <c r="A396" s="3">
        <v>395</v>
      </c>
      <c r="B396" s="3">
        <v>4.0999999999999996</v>
      </c>
      <c r="C396" s="3" t="str">
        <f t="shared" si="72"/>
        <v>4.1</v>
      </c>
      <c r="D396" s="3" t="s">
        <v>556</v>
      </c>
      <c r="E396" s="3" t="s">
        <v>3020</v>
      </c>
      <c r="F396" s="3" t="s">
        <v>2850</v>
      </c>
      <c r="H396" s="3" t="str">
        <f t="shared" si="73"/>
        <v xml:space="preserve"> MD</v>
      </c>
      <c r="I396" s="3" t="str">
        <f t="shared" si="74"/>
        <v xml:space="preserve"> MD</v>
      </c>
      <c r="J396" s="3" t="s">
        <v>438</v>
      </c>
      <c r="K396" s="3" t="s">
        <v>3033</v>
      </c>
      <c r="L396" s="3" t="s">
        <v>2853</v>
      </c>
      <c r="M396" s="3" t="str">
        <f t="shared" si="75"/>
        <v xml:space="preserve"> VA</v>
      </c>
      <c r="N396" s="3">
        <v>2006</v>
      </c>
      <c r="O396" s="3">
        <f t="shared" si="76"/>
        <v>2006</v>
      </c>
      <c r="P396" s="3">
        <f t="shared" si="77"/>
        <v>14</v>
      </c>
      <c r="Q396" s="4">
        <v>-1</v>
      </c>
      <c r="R396" s="4" t="str">
        <f t="shared" si="78"/>
        <v>Not Available</v>
      </c>
      <c r="S396" s="3" t="s">
        <v>64</v>
      </c>
      <c r="T396" s="3" t="str">
        <f t="shared" si="79"/>
        <v>201 to 500 employees</v>
      </c>
      <c r="U396" s="3" t="s">
        <v>65</v>
      </c>
      <c r="V396" s="3" t="str">
        <f t="shared" si="80"/>
        <v>Company - Public</v>
      </c>
      <c r="W396" s="3" t="s">
        <v>124</v>
      </c>
      <c r="X396" s="3" t="str">
        <f t="shared" si="81"/>
        <v>Biotech &amp; Pharmaceuticals</v>
      </c>
      <c r="Y396" s="3" t="s">
        <v>124</v>
      </c>
      <c r="Z396" s="3" t="str">
        <f t="shared" si="82"/>
        <v>Biotech &amp; Pharmaceuticals</v>
      </c>
      <c r="AA396" s="3" t="s">
        <v>41</v>
      </c>
      <c r="AB396" s="3" t="str">
        <f t="shared" si="83"/>
        <v>$100 to $500 million (USD)</v>
      </c>
    </row>
    <row r="397" spans="1:28" ht="16" x14ac:dyDescent="0.2">
      <c r="A397" s="3">
        <v>396</v>
      </c>
      <c r="B397" s="3">
        <v>3.1</v>
      </c>
      <c r="C397" s="3" t="str">
        <f t="shared" si="72"/>
        <v>3.1</v>
      </c>
      <c r="D397" s="3" t="s">
        <v>373</v>
      </c>
      <c r="E397" s="3" t="s">
        <v>2942</v>
      </c>
      <c r="F397" s="3" t="s">
        <v>2826</v>
      </c>
      <c r="H397" s="3" t="str">
        <f t="shared" si="73"/>
        <v xml:space="preserve"> CA</v>
      </c>
      <c r="I397" s="3" t="str">
        <f t="shared" si="74"/>
        <v xml:space="preserve"> CA</v>
      </c>
      <c r="J397" s="3" t="s">
        <v>373</v>
      </c>
      <c r="K397" s="3" t="s">
        <v>2942</v>
      </c>
      <c r="L397" s="3" t="s">
        <v>2826</v>
      </c>
      <c r="M397" s="3" t="str">
        <f t="shared" si="75"/>
        <v xml:space="preserve"> CA</v>
      </c>
      <c r="N397" s="3">
        <v>2012</v>
      </c>
      <c r="O397" s="3">
        <f t="shared" si="76"/>
        <v>2012</v>
      </c>
      <c r="P397" s="3">
        <f t="shared" si="77"/>
        <v>8</v>
      </c>
      <c r="Q397" s="4">
        <v>-1</v>
      </c>
      <c r="R397" s="4" t="str">
        <f t="shared" si="78"/>
        <v>Not Available</v>
      </c>
      <c r="S397" s="3" t="s">
        <v>46</v>
      </c>
      <c r="T397" s="3" t="str">
        <f t="shared" si="79"/>
        <v>1001 to 5000 employees</v>
      </c>
      <c r="U397" s="3" t="s">
        <v>47</v>
      </c>
      <c r="V397" s="3" t="str">
        <f t="shared" si="80"/>
        <v>Government</v>
      </c>
      <c r="W397" s="3" t="s">
        <v>543</v>
      </c>
      <c r="X397" s="3" t="str">
        <f t="shared" si="81"/>
        <v>Federal Agencies</v>
      </c>
      <c r="Y397" s="3" t="s">
        <v>47</v>
      </c>
      <c r="Z397" s="3" t="str">
        <f t="shared" si="82"/>
        <v>Government</v>
      </c>
      <c r="AA397" s="3" t="s">
        <v>58</v>
      </c>
      <c r="AB397" s="3" t="str">
        <f t="shared" si="83"/>
        <v>Unknown / Non-Applicable</v>
      </c>
    </row>
    <row r="398" spans="1:28" ht="16" x14ac:dyDescent="0.2">
      <c r="A398" s="3">
        <v>397</v>
      </c>
      <c r="B398" s="3">
        <v>3.1</v>
      </c>
      <c r="C398" s="3" t="str">
        <f t="shared" si="72"/>
        <v>3.1</v>
      </c>
      <c r="D398" s="3" t="s">
        <v>55</v>
      </c>
      <c r="E398" s="3" t="s">
        <v>2833</v>
      </c>
      <c r="F398" s="3" t="s">
        <v>2828</v>
      </c>
      <c r="H398" s="3" t="str">
        <f t="shared" si="73"/>
        <v xml:space="preserve"> NY</v>
      </c>
      <c r="I398" s="3" t="str">
        <f t="shared" si="74"/>
        <v xml:space="preserve"> NY</v>
      </c>
      <c r="J398" s="3" t="s">
        <v>55</v>
      </c>
      <c r="K398" s="3" t="s">
        <v>2833</v>
      </c>
      <c r="L398" s="3" t="s">
        <v>2828</v>
      </c>
      <c r="M398" s="3" t="str">
        <f t="shared" si="75"/>
        <v xml:space="preserve"> NY</v>
      </c>
      <c r="N398" s="3">
        <v>-1</v>
      </c>
      <c r="O398" s="3" t="str">
        <f t="shared" si="76"/>
        <v>Not Available</v>
      </c>
      <c r="P398" s="3" t="str">
        <f t="shared" si="77"/>
        <v>Not Available</v>
      </c>
      <c r="Q398" s="4">
        <v>-1</v>
      </c>
      <c r="R398" s="4" t="str">
        <f t="shared" si="78"/>
        <v>Not Available</v>
      </c>
      <c r="S398" s="3" t="s">
        <v>64</v>
      </c>
      <c r="T398" s="3" t="str">
        <f t="shared" si="79"/>
        <v>201 to 500 employees</v>
      </c>
      <c r="U398" s="3" t="s">
        <v>21</v>
      </c>
      <c r="V398" s="3" t="str">
        <f t="shared" si="80"/>
        <v>Company - Private</v>
      </c>
      <c r="W398" s="3" t="s">
        <v>57</v>
      </c>
      <c r="X398" s="3" t="str">
        <f t="shared" si="81"/>
        <v>Advertising &amp; Marketing</v>
      </c>
      <c r="Y398" s="3" t="s">
        <v>40</v>
      </c>
      <c r="Z398" s="3" t="str">
        <f t="shared" si="82"/>
        <v>Business Services</v>
      </c>
      <c r="AA398" s="3" t="s">
        <v>58</v>
      </c>
      <c r="AB398" s="3" t="str">
        <f t="shared" si="83"/>
        <v>Unknown / Non-Applicable</v>
      </c>
    </row>
    <row r="399" spans="1:28" ht="48" x14ac:dyDescent="0.2">
      <c r="A399" s="3">
        <v>398</v>
      </c>
      <c r="B399" s="3">
        <v>4.2</v>
      </c>
      <c r="C399" s="3" t="str">
        <f t="shared" si="72"/>
        <v>4.2</v>
      </c>
      <c r="D399" s="3" t="s">
        <v>261</v>
      </c>
      <c r="E399" s="3" t="s">
        <v>2891</v>
      </c>
      <c r="F399" s="3" t="s">
        <v>2864</v>
      </c>
      <c r="H399" s="3" t="str">
        <f t="shared" si="73"/>
        <v xml:space="preserve"> MA</v>
      </c>
      <c r="I399" s="3" t="str">
        <f t="shared" si="74"/>
        <v xml:space="preserve"> MA</v>
      </c>
      <c r="J399" s="3" t="s">
        <v>261</v>
      </c>
      <c r="K399" s="3" t="s">
        <v>2891</v>
      </c>
      <c r="L399" s="3" t="s">
        <v>2864</v>
      </c>
      <c r="M399" s="3" t="str">
        <f t="shared" si="75"/>
        <v xml:space="preserve"> MA</v>
      </c>
      <c r="N399" s="3">
        <v>2010</v>
      </c>
      <c r="O399" s="3">
        <f t="shared" si="76"/>
        <v>2010</v>
      </c>
      <c r="P399" s="3">
        <f t="shared" si="77"/>
        <v>10</v>
      </c>
      <c r="Q399" s="4" t="s">
        <v>871</v>
      </c>
      <c r="R399" s="4" t="str">
        <f t="shared" si="78"/>
        <v>Shire, GlaxoSmithKline, Allergan</v>
      </c>
      <c r="S399" s="3" t="s">
        <v>64</v>
      </c>
      <c r="T399" s="3" t="str">
        <f t="shared" si="79"/>
        <v>201 to 500 employees</v>
      </c>
      <c r="U399" s="3" t="s">
        <v>65</v>
      </c>
      <c r="V399" s="3" t="str">
        <f t="shared" si="80"/>
        <v>Company - Public</v>
      </c>
      <c r="W399" s="3" t="s">
        <v>1419</v>
      </c>
      <c r="X399" s="3" t="str">
        <f t="shared" si="81"/>
        <v>Telecommunications Manufacturing</v>
      </c>
      <c r="Y399" s="3" t="s">
        <v>220</v>
      </c>
      <c r="Z399" s="3" t="str">
        <f t="shared" si="82"/>
        <v>Telecommunications</v>
      </c>
      <c r="AA399" s="3" t="s">
        <v>23</v>
      </c>
      <c r="AB399" s="3" t="str">
        <f t="shared" si="83"/>
        <v>$50 to $100 million (USD)</v>
      </c>
    </row>
    <row r="400" spans="1:28" ht="16" x14ac:dyDescent="0.2">
      <c r="A400" s="3">
        <v>399</v>
      </c>
      <c r="B400" s="3">
        <v>-1</v>
      </c>
      <c r="C400" s="3" t="str">
        <f t="shared" si="72"/>
        <v>NOT AVAILABLE</v>
      </c>
      <c r="D400" s="3" t="s">
        <v>373</v>
      </c>
      <c r="E400" s="3" t="s">
        <v>2942</v>
      </c>
      <c r="F400" s="3" t="s">
        <v>2826</v>
      </c>
      <c r="H400" s="3" t="str">
        <f t="shared" si="73"/>
        <v xml:space="preserve"> CA</v>
      </c>
      <c r="I400" s="3" t="str">
        <f t="shared" si="74"/>
        <v xml:space="preserve"> CA</v>
      </c>
      <c r="J400" s="3">
        <v>-1</v>
      </c>
      <c r="K400" s="3">
        <v>-1</v>
      </c>
      <c r="M400" s="3" t="str">
        <f t="shared" si="75"/>
        <v>Not Available</v>
      </c>
      <c r="N400" s="3">
        <v>-1</v>
      </c>
      <c r="O400" s="3" t="str">
        <f t="shared" si="76"/>
        <v>Not Available</v>
      </c>
      <c r="P400" s="3" t="str">
        <f t="shared" si="77"/>
        <v>Not Available</v>
      </c>
      <c r="Q400" s="4">
        <v>-1</v>
      </c>
      <c r="R400" s="4" t="str">
        <f t="shared" si="78"/>
        <v>Not Available</v>
      </c>
      <c r="S400" s="3" t="s">
        <v>56</v>
      </c>
      <c r="T400" s="3" t="str">
        <f t="shared" si="79"/>
        <v>51 to 200 employees</v>
      </c>
      <c r="U400" s="3" t="s">
        <v>21</v>
      </c>
      <c r="V400" s="3" t="str">
        <f t="shared" si="80"/>
        <v>Company - Private</v>
      </c>
      <c r="W400" s="3" t="s">
        <v>235</v>
      </c>
      <c r="X400" s="3" t="str">
        <f t="shared" si="81"/>
        <v>Computer Hardware &amp; Software</v>
      </c>
      <c r="Y400" s="3" t="s">
        <v>91</v>
      </c>
      <c r="Z400" s="3" t="str">
        <f t="shared" si="82"/>
        <v>Information Technology</v>
      </c>
      <c r="AA400" s="3" t="s">
        <v>411</v>
      </c>
      <c r="AB400" s="3" t="str">
        <f t="shared" si="83"/>
        <v>$5 to $10 million (USD)</v>
      </c>
    </row>
    <row r="401" spans="1:28" ht="16" x14ac:dyDescent="0.2">
      <c r="A401" s="3">
        <v>400</v>
      </c>
      <c r="B401" s="3">
        <v>3</v>
      </c>
      <c r="C401" s="3" t="str">
        <f t="shared" si="72"/>
        <v>3</v>
      </c>
      <c r="D401" s="3" t="s">
        <v>1488</v>
      </c>
      <c r="E401" s="3" t="s">
        <v>2973</v>
      </c>
      <c r="F401" s="3" t="s">
        <v>2974</v>
      </c>
      <c r="H401" s="3" t="str">
        <f t="shared" si="73"/>
        <v xml:space="preserve"> KS</v>
      </c>
      <c r="I401" s="3" t="str">
        <f t="shared" si="74"/>
        <v xml:space="preserve"> KS</v>
      </c>
      <c r="J401" s="3" t="s">
        <v>170</v>
      </c>
      <c r="K401" s="3" t="s">
        <v>2851</v>
      </c>
      <c r="L401" s="3" t="s">
        <v>2837</v>
      </c>
      <c r="M401" s="3" t="str">
        <f t="shared" si="75"/>
        <v xml:space="preserve"> IL</v>
      </c>
      <c r="N401" s="3">
        <v>1973</v>
      </c>
      <c r="O401" s="3">
        <f t="shared" si="76"/>
        <v>1973</v>
      </c>
      <c r="P401" s="3">
        <f t="shared" si="77"/>
        <v>47</v>
      </c>
      <c r="Q401" s="4">
        <v>-1</v>
      </c>
      <c r="R401" s="4" t="str">
        <f t="shared" si="78"/>
        <v>Not Available</v>
      </c>
      <c r="S401" s="3" t="s">
        <v>263</v>
      </c>
      <c r="T401" s="3" t="str">
        <f t="shared" si="79"/>
        <v>1 to 50 employees</v>
      </c>
      <c r="U401" s="3" t="s">
        <v>21</v>
      </c>
      <c r="V401" s="3" t="str">
        <f t="shared" si="80"/>
        <v>Company - Private</v>
      </c>
      <c r="W401" s="3" t="s">
        <v>145</v>
      </c>
      <c r="X401" s="3" t="str">
        <f t="shared" si="81"/>
        <v>Enterprise Software &amp; Network Solutions</v>
      </c>
      <c r="Y401" s="3" t="s">
        <v>91</v>
      </c>
      <c r="Z401" s="3" t="str">
        <f t="shared" si="82"/>
        <v>Information Technology</v>
      </c>
      <c r="AA401" s="3" t="s">
        <v>58</v>
      </c>
      <c r="AB401" s="3" t="str">
        <f t="shared" si="83"/>
        <v>Unknown / Non-Applicable</v>
      </c>
    </row>
    <row r="402" spans="1:28" ht="16" x14ac:dyDescent="0.2">
      <c r="A402" s="3">
        <v>401</v>
      </c>
      <c r="B402" s="3">
        <v>3.6</v>
      </c>
      <c r="C402" s="3" t="str">
        <f t="shared" si="72"/>
        <v>3.6</v>
      </c>
      <c r="D402" s="3" t="s">
        <v>1042</v>
      </c>
      <c r="E402" s="3" t="s">
        <v>2834</v>
      </c>
      <c r="F402" s="3" t="s">
        <v>2826</v>
      </c>
      <c r="H402" s="3" t="str">
        <f t="shared" si="73"/>
        <v xml:space="preserve"> CA</v>
      </c>
      <c r="I402" s="3" t="str">
        <f t="shared" si="74"/>
        <v xml:space="preserve"> CA</v>
      </c>
      <c r="J402" s="3" t="s">
        <v>1042</v>
      </c>
      <c r="K402" s="3" t="s">
        <v>2834</v>
      </c>
      <c r="L402" s="3" t="s">
        <v>2826</v>
      </c>
      <c r="M402" s="3" t="str">
        <f t="shared" si="75"/>
        <v xml:space="preserve"> CA</v>
      </c>
      <c r="N402" s="3">
        <v>1986</v>
      </c>
      <c r="O402" s="3">
        <f t="shared" si="76"/>
        <v>1986</v>
      </c>
      <c r="P402" s="3">
        <f t="shared" si="77"/>
        <v>34</v>
      </c>
      <c r="Q402" s="4">
        <v>-1</v>
      </c>
      <c r="R402" s="4" t="str">
        <f t="shared" si="78"/>
        <v>Not Available</v>
      </c>
      <c r="S402" s="3" t="s">
        <v>20</v>
      </c>
      <c r="T402" s="3" t="str">
        <f t="shared" si="79"/>
        <v>501 to 1000 employees</v>
      </c>
      <c r="U402" s="3" t="s">
        <v>21</v>
      </c>
      <c r="V402" s="3" t="str">
        <f t="shared" si="80"/>
        <v>Company - Private</v>
      </c>
      <c r="W402" s="3" t="s">
        <v>235</v>
      </c>
      <c r="X402" s="3" t="str">
        <f t="shared" si="81"/>
        <v>Computer Hardware &amp; Software</v>
      </c>
      <c r="Y402" s="3" t="s">
        <v>91</v>
      </c>
      <c r="Z402" s="3" t="str">
        <f t="shared" si="82"/>
        <v>Information Technology</v>
      </c>
      <c r="AA402" s="3" t="s">
        <v>58</v>
      </c>
      <c r="AB402" s="3" t="str">
        <f t="shared" si="83"/>
        <v>Unknown / Non-Applicable</v>
      </c>
    </row>
    <row r="403" spans="1:28" ht="48" x14ac:dyDescent="0.2">
      <c r="A403" s="3">
        <v>402</v>
      </c>
      <c r="B403" s="3">
        <v>4.5999999999999996</v>
      </c>
      <c r="C403" s="3" t="str">
        <f t="shared" si="72"/>
        <v>4.6</v>
      </c>
      <c r="D403" s="3" t="s">
        <v>579</v>
      </c>
      <c r="E403" s="3" t="s">
        <v>2830</v>
      </c>
      <c r="F403" s="3" t="s">
        <v>2831</v>
      </c>
      <c r="H403" s="3" t="str">
        <f t="shared" si="73"/>
        <v xml:space="preserve"> TX</v>
      </c>
      <c r="I403" s="3" t="str">
        <f t="shared" si="74"/>
        <v xml:space="preserve"> TX</v>
      </c>
      <c r="J403" s="3" t="s">
        <v>1382</v>
      </c>
      <c r="K403" s="3" t="s">
        <v>3045</v>
      </c>
      <c r="L403" s="3" t="s">
        <v>2826</v>
      </c>
      <c r="M403" s="3" t="str">
        <f t="shared" si="75"/>
        <v xml:space="preserve"> CA</v>
      </c>
      <c r="N403" s="3">
        <v>2002</v>
      </c>
      <c r="O403" s="3">
        <f t="shared" si="76"/>
        <v>2002</v>
      </c>
      <c r="P403" s="3">
        <f t="shared" si="77"/>
        <v>18</v>
      </c>
      <c r="Q403" s="4" t="s">
        <v>2002</v>
      </c>
      <c r="R403" s="4" t="str">
        <f t="shared" si="78"/>
        <v>World Wide Technology, Presidio, Optiv</v>
      </c>
      <c r="S403" s="3" t="s">
        <v>46</v>
      </c>
      <c r="T403" s="3" t="str">
        <f t="shared" si="79"/>
        <v>1001 to 5000 employees</v>
      </c>
      <c r="U403" s="3" t="s">
        <v>21</v>
      </c>
      <c r="V403" s="3" t="str">
        <f t="shared" si="80"/>
        <v>Company - Private</v>
      </c>
      <c r="W403" s="3" t="s">
        <v>105</v>
      </c>
      <c r="X403" s="3" t="str">
        <f t="shared" si="81"/>
        <v>Research &amp; Development</v>
      </c>
      <c r="Y403" s="3" t="s">
        <v>40</v>
      </c>
      <c r="Z403" s="3" t="str">
        <f t="shared" si="82"/>
        <v>Business Services</v>
      </c>
      <c r="AA403" s="3" t="s">
        <v>58</v>
      </c>
      <c r="AB403" s="3" t="str">
        <f t="shared" si="83"/>
        <v>Unknown / Non-Applicable</v>
      </c>
    </row>
    <row r="404" spans="1:28" ht="16" x14ac:dyDescent="0.2">
      <c r="A404" s="3">
        <v>403</v>
      </c>
      <c r="B404" s="3">
        <v>3.6</v>
      </c>
      <c r="C404" s="3" t="str">
        <f t="shared" si="72"/>
        <v>3.6</v>
      </c>
      <c r="D404" s="3" t="s">
        <v>1049</v>
      </c>
      <c r="E404" s="3" t="s">
        <v>2835</v>
      </c>
      <c r="F404" s="3" t="s">
        <v>2831</v>
      </c>
      <c r="H404" s="3" t="str">
        <f t="shared" si="73"/>
        <v xml:space="preserve"> TX</v>
      </c>
      <c r="I404" s="3" t="str">
        <f t="shared" si="74"/>
        <v xml:space="preserve"> TX</v>
      </c>
      <c r="J404" s="3" t="s">
        <v>1050</v>
      </c>
      <c r="K404" s="3" t="s">
        <v>2960</v>
      </c>
      <c r="L404" s="3" t="s">
        <v>2831</v>
      </c>
      <c r="M404" s="3" t="str">
        <f t="shared" si="75"/>
        <v xml:space="preserve"> TX</v>
      </c>
      <c r="N404" s="3">
        <v>1977</v>
      </c>
      <c r="O404" s="3">
        <f t="shared" si="76"/>
        <v>1977</v>
      </c>
      <c r="P404" s="3">
        <f t="shared" si="77"/>
        <v>43</v>
      </c>
      <c r="Q404" s="4">
        <v>-1</v>
      </c>
      <c r="R404" s="4" t="str">
        <f t="shared" si="78"/>
        <v>Not Available</v>
      </c>
      <c r="S404" s="3" t="s">
        <v>30</v>
      </c>
      <c r="T404" s="3" t="str">
        <f t="shared" si="79"/>
        <v>10000+ employees</v>
      </c>
      <c r="U404" s="3" t="s">
        <v>154</v>
      </c>
      <c r="V404" s="3" t="str">
        <f t="shared" si="80"/>
        <v>Nonprofit Organization</v>
      </c>
      <c r="W404" s="3" t="s">
        <v>779</v>
      </c>
      <c r="X404" s="3" t="str">
        <f t="shared" si="81"/>
        <v>Religious Organizations</v>
      </c>
      <c r="Y404" s="3" t="s">
        <v>780</v>
      </c>
      <c r="Z404" s="3" t="str">
        <f t="shared" si="82"/>
        <v>Non-Profit</v>
      </c>
      <c r="AA404" s="3" t="s">
        <v>58</v>
      </c>
      <c r="AB404" s="3" t="str">
        <f t="shared" si="83"/>
        <v>Unknown / Non-Applicable</v>
      </c>
    </row>
    <row r="405" spans="1:28" ht="16" x14ac:dyDescent="0.2">
      <c r="A405" s="3">
        <v>404</v>
      </c>
      <c r="B405" s="3">
        <v>3.5</v>
      </c>
      <c r="C405" s="3" t="str">
        <f t="shared" si="72"/>
        <v>3.5</v>
      </c>
      <c r="D405" s="3" t="s">
        <v>1058</v>
      </c>
      <c r="E405" s="3" t="s">
        <v>2836</v>
      </c>
      <c r="F405" s="3" t="s">
        <v>2837</v>
      </c>
      <c r="H405" s="3" t="str">
        <f t="shared" si="73"/>
        <v xml:space="preserve"> IL</v>
      </c>
      <c r="I405" s="3" t="str">
        <f t="shared" si="74"/>
        <v xml:space="preserve"> IL</v>
      </c>
      <c r="J405" s="3" t="s">
        <v>1059</v>
      </c>
      <c r="K405" s="3" t="s">
        <v>3053</v>
      </c>
      <c r="L405" s="3" t="s">
        <v>2831</v>
      </c>
      <c r="M405" s="3" t="str">
        <f t="shared" si="75"/>
        <v xml:space="preserve"> TX</v>
      </c>
      <c r="N405" s="3">
        <v>-1</v>
      </c>
      <c r="O405" s="3" t="str">
        <f t="shared" si="76"/>
        <v>Not Available</v>
      </c>
      <c r="P405" s="3" t="str">
        <f t="shared" si="77"/>
        <v>Not Available</v>
      </c>
      <c r="Q405" s="4">
        <v>-1</v>
      </c>
      <c r="R405" s="4" t="str">
        <f t="shared" si="78"/>
        <v>Not Available</v>
      </c>
      <c r="S405" s="3" t="s">
        <v>46</v>
      </c>
      <c r="T405" s="3" t="str">
        <f t="shared" si="79"/>
        <v>1001 to 5000 employees</v>
      </c>
      <c r="U405" s="3" t="s">
        <v>65</v>
      </c>
      <c r="V405" s="3" t="str">
        <f t="shared" si="80"/>
        <v>Company - Public</v>
      </c>
      <c r="W405" s="3" t="s">
        <v>155</v>
      </c>
      <c r="X405" s="3" t="str">
        <f t="shared" si="81"/>
        <v>Insurance Carriers</v>
      </c>
      <c r="Y405" s="3" t="s">
        <v>156</v>
      </c>
      <c r="Z405" s="3" t="str">
        <f t="shared" si="82"/>
        <v>Insurance</v>
      </c>
      <c r="AA405" s="3" t="s">
        <v>58</v>
      </c>
      <c r="AB405" s="3" t="str">
        <f t="shared" si="83"/>
        <v>Unknown / Non-Applicable</v>
      </c>
    </row>
    <row r="406" spans="1:28" ht="16" x14ac:dyDescent="0.2">
      <c r="A406" s="3">
        <v>405</v>
      </c>
      <c r="B406" s="3">
        <v>-1</v>
      </c>
      <c r="C406" s="3" t="str">
        <f t="shared" si="72"/>
        <v>NOT AVAILABLE</v>
      </c>
      <c r="D406" s="3" t="s">
        <v>77</v>
      </c>
      <c r="E406" s="3" t="s">
        <v>2877</v>
      </c>
      <c r="F406" s="3" t="s">
        <v>2826</v>
      </c>
      <c r="H406" s="3" t="str">
        <f t="shared" si="73"/>
        <v xml:space="preserve"> CA</v>
      </c>
      <c r="I406" s="3" t="str">
        <f t="shared" si="74"/>
        <v xml:space="preserve"> CA</v>
      </c>
      <c r="J406" s="3" t="s">
        <v>344</v>
      </c>
      <c r="K406" s="3" t="s">
        <v>3121</v>
      </c>
      <c r="L406" s="3" t="s">
        <v>2853</v>
      </c>
      <c r="M406" s="3" t="str">
        <f t="shared" si="75"/>
        <v xml:space="preserve"> VA</v>
      </c>
      <c r="N406" s="3">
        <v>1939</v>
      </c>
      <c r="O406" s="3">
        <f t="shared" si="76"/>
        <v>1939</v>
      </c>
      <c r="P406" s="3">
        <f t="shared" si="77"/>
        <v>81</v>
      </c>
      <c r="Q406" s="4">
        <v>-1</v>
      </c>
      <c r="R406" s="4" t="str">
        <f t="shared" si="78"/>
        <v>Not Available</v>
      </c>
      <c r="S406" s="3" t="s">
        <v>56</v>
      </c>
      <c r="T406" s="3" t="str">
        <f t="shared" si="79"/>
        <v>51 to 200 employees</v>
      </c>
      <c r="U406" s="3" t="s">
        <v>21</v>
      </c>
      <c r="V406" s="3" t="str">
        <f t="shared" si="80"/>
        <v>Company - Private</v>
      </c>
      <c r="W406" s="3" t="s">
        <v>320</v>
      </c>
      <c r="X406" s="3" t="str">
        <f t="shared" si="81"/>
        <v>Staffing &amp; Outsourcing</v>
      </c>
      <c r="Y406" s="3" t="s">
        <v>40</v>
      </c>
      <c r="Z406" s="3" t="str">
        <f t="shared" si="82"/>
        <v>Business Services</v>
      </c>
      <c r="AA406" s="3" t="s">
        <v>80</v>
      </c>
      <c r="AB406" s="3" t="str">
        <f t="shared" si="83"/>
        <v>$25 to $50 million (USD)</v>
      </c>
    </row>
    <row r="407" spans="1:28" ht="32" x14ac:dyDescent="0.2">
      <c r="A407" s="3">
        <v>406</v>
      </c>
      <c r="B407" s="3">
        <v>4.2</v>
      </c>
      <c r="C407" s="3" t="str">
        <f t="shared" si="72"/>
        <v>4.2</v>
      </c>
      <c r="D407" s="3" t="s">
        <v>612</v>
      </c>
      <c r="E407" s="3" t="s">
        <v>2943</v>
      </c>
      <c r="F407" s="3" t="s">
        <v>2944</v>
      </c>
      <c r="H407" s="3" t="str">
        <f t="shared" si="73"/>
        <v xml:space="preserve"> AZ</v>
      </c>
      <c r="I407" s="3" t="str">
        <f t="shared" si="74"/>
        <v xml:space="preserve"> AZ</v>
      </c>
      <c r="J407" s="3" t="s">
        <v>1016</v>
      </c>
      <c r="K407" s="3" t="s">
        <v>3052</v>
      </c>
      <c r="L407" s="3" t="s">
        <v>2826</v>
      </c>
      <c r="M407" s="3" t="str">
        <f t="shared" si="75"/>
        <v xml:space="preserve"> CA</v>
      </c>
      <c r="N407" s="3">
        <v>1997</v>
      </c>
      <c r="O407" s="3">
        <f t="shared" si="76"/>
        <v>1997</v>
      </c>
      <c r="P407" s="3">
        <f t="shared" si="77"/>
        <v>23</v>
      </c>
      <c r="Q407" s="4" t="s">
        <v>2008</v>
      </c>
      <c r="R407" s="4" t="str">
        <f t="shared" si="78"/>
        <v>Accenture, Deloitte, IBM</v>
      </c>
      <c r="S407" s="3">
        <v>-1</v>
      </c>
      <c r="T407" s="3" t="str">
        <f t="shared" si="79"/>
        <v>Not Available</v>
      </c>
      <c r="U407" s="3">
        <v>-1</v>
      </c>
      <c r="V407" s="3" t="str">
        <f t="shared" si="80"/>
        <v>Not Available</v>
      </c>
      <c r="W407" s="3">
        <v>-1</v>
      </c>
      <c r="X407" s="3" t="str">
        <f t="shared" si="81"/>
        <v>Not Available</v>
      </c>
      <c r="Y407" s="3">
        <v>-1</v>
      </c>
      <c r="Z407" s="3" t="str">
        <f t="shared" si="82"/>
        <v>Not Available</v>
      </c>
      <c r="AA407" s="3">
        <v>-1</v>
      </c>
      <c r="AB407" s="3" t="str">
        <f t="shared" si="83"/>
        <v>Not Available</v>
      </c>
    </row>
    <row r="408" spans="1:28" ht="16" x14ac:dyDescent="0.2">
      <c r="A408" s="3">
        <v>407</v>
      </c>
      <c r="B408" s="3">
        <v>3.3</v>
      </c>
      <c r="C408" s="3" t="str">
        <f t="shared" si="72"/>
        <v>3.3</v>
      </c>
      <c r="D408" s="3" t="s">
        <v>55</v>
      </c>
      <c r="E408" s="3" t="s">
        <v>2833</v>
      </c>
      <c r="F408" s="3" t="s">
        <v>2828</v>
      </c>
      <c r="H408" s="3" t="str">
        <f t="shared" si="73"/>
        <v xml:space="preserve"> NY</v>
      </c>
      <c r="I408" s="3" t="str">
        <f t="shared" si="74"/>
        <v xml:space="preserve"> NY</v>
      </c>
      <c r="J408" s="3" t="s">
        <v>55</v>
      </c>
      <c r="K408" s="3" t="s">
        <v>2833</v>
      </c>
      <c r="L408" s="3" t="s">
        <v>2828</v>
      </c>
      <c r="M408" s="3" t="str">
        <f t="shared" si="75"/>
        <v xml:space="preserve"> NY</v>
      </c>
      <c r="N408" s="3">
        <v>2001</v>
      </c>
      <c r="O408" s="3">
        <f t="shared" si="76"/>
        <v>2001</v>
      </c>
      <c r="P408" s="3">
        <f t="shared" si="77"/>
        <v>19</v>
      </c>
      <c r="Q408" s="4">
        <v>-1</v>
      </c>
      <c r="R408" s="4" t="str">
        <f t="shared" si="78"/>
        <v>Not Available</v>
      </c>
      <c r="S408" s="3" t="s">
        <v>56</v>
      </c>
      <c r="T408" s="3" t="str">
        <f t="shared" si="79"/>
        <v>51 to 200 employees</v>
      </c>
      <c r="U408" s="3" t="s">
        <v>21</v>
      </c>
      <c r="V408" s="3" t="str">
        <f t="shared" si="80"/>
        <v>Company - Private</v>
      </c>
      <c r="W408" s="3" t="s">
        <v>57</v>
      </c>
      <c r="X408" s="3" t="str">
        <f t="shared" si="81"/>
        <v>Advertising &amp; Marketing</v>
      </c>
      <c r="Y408" s="3" t="s">
        <v>40</v>
      </c>
      <c r="Z408" s="3" t="str">
        <f t="shared" si="82"/>
        <v>Business Services</v>
      </c>
      <c r="AA408" s="3" t="s">
        <v>58</v>
      </c>
      <c r="AB408" s="3" t="str">
        <f t="shared" si="83"/>
        <v>Unknown / Non-Applicable</v>
      </c>
    </row>
    <row r="409" spans="1:28" ht="48" x14ac:dyDescent="0.2">
      <c r="A409" s="3">
        <v>408</v>
      </c>
      <c r="B409" s="3">
        <v>-1</v>
      </c>
      <c r="C409" s="3" t="str">
        <f t="shared" si="72"/>
        <v>NOT AVAILABLE</v>
      </c>
      <c r="D409" s="3" t="s">
        <v>328</v>
      </c>
      <c r="E409" s="3" t="s">
        <v>2869</v>
      </c>
      <c r="F409" s="3" t="s">
        <v>2864</v>
      </c>
      <c r="H409" s="3" t="str">
        <f t="shared" si="73"/>
        <v xml:space="preserve"> MA</v>
      </c>
      <c r="I409" s="3" t="str">
        <f t="shared" si="74"/>
        <v xml:space="preserve"> MA</v>
      </c>
      <c r="J409" s="3" t="s">
        <v>328</v>
      </c>
      <c r="K409" s="3" t="s">
        <v>2869</v>
      </c>
      <c r="L409" s="3" t="s">
        <v>2864</v>
      </c>
      <c r="M409" s="3" t="str">
        <f t="shared" si="75"/>
        <v xml:space="preserve"> MA</v>
      </c>
      <c r="N409" s="3">
        <v>1912</v>
      </c>
      <c r="O409" s="3">
        <f t="shared" si="76"/>
        <v>1912</v>
      </c>
      <c r="P409" s="3">
        <f t="shared" si="77"/>
        <v>108</v>
      </c>
      <c r="Q409" s="4" t="s">
        <v>329</v>
      </c>
      <c r="R409" s="4" t="str">
        <f t="shared" si="78"/>
        <v>Travelers, Allstate, State Farm</v>
      </c>
      <c r="S409" s="3" t="s">
        <v>20</v>
      </c>
      <c r="T409" s="3" t="str">
        <f t="shared" si="79"/>
        <v>501 to 1000 employees</v>
      </c>
      <c r="U409" s="3" t="s">
        <v>154</v>
      </c>
      <c r="V409" s="3" t="str">
        <f t="shared" si="80"/>
        <v>Nonprofit Organization</v>
      </c>
      <c r="W409" s="3" t="s">
        <v>72</v>
      </c>
      <c r="X409" s="3" t="str">
        <f t="shared" si="81"/>
        <v>Banks &amp; Credit Unions</v>
      </c>
      <c r="Y409" s="3" t="s">
        <v>73</v>
      </c>
      <c r="Z409" s="3" t="str">
        <f t="shared" si="82"/>
        <v>Finance</v>
      </c>
      <c r="AA409" s="3" t="s">
        <v>58</v>
      </c>
      <c r="AB409" s="3" t="str">
        <f t="shared" si="83"/>
        <v>Unknown / Non-Applicable</v>
      </c>
    </row>
    <row r="410" spans="1:28" ht="48" x14ac:dyDescent="0.2">
      <c r="A410" s="3">
        <v>409</v>
      </c>
      <c r="B410" s="3">
        <v>4</v>
      </c>
      <c r="C410" s="3" t="str">
        <f t="shared" si="72"/>
        <v>4</v>
      </c>
      <c r="D410" s="3" t="s">
        <v>1990</v>
      </c>
      <c r="E410" s="3" t="s">
        <v>3019</v>
      </c>
      <c r="F410" s="3" t="s">
        <v>2850</v>
      </c>
      <c r="H410" s="3" t="str">
        <f t="shared" si="73"/>
        <v xml:space="preserve"> MD</v>
      </c>
      <c r="I410" s="3" t="str">
        <f t="shared" si="74"/>
        <v xml:space="preserve"> MD</v>
      </c>
      <c r="J410" s="3" t="s">
        <v>1524</v>
      </c>
      <c r="K410" s="3" t="s">
        <v>2863</v>
      </c>
      <c r="L410" s="3" t="s">
        <v>3089</v>
      </c>
      <c r="M410" s="3" t="str">
        <f t="shared" si="75"/>
        <v xml:space="preserve"> United Kingdom</v>
      </c>
      <c r="N410" s="3">
        <v>1913</v>
      </c>
      <c r="O410" s="3">
        <f t="shared" si="76"/>
        <v>1913</v>
      </c>
      <c r="P410" s="3">
        <f t="shared" si="77"/>
        <v>107</v>
      </c>
      <c r="Q410" s="4" t="s">
        <v>1525</v>
      </c>
      <c r="R410" s="4" t="str">
        <f t="shared" si="78"/>
        <v>Roche, GlaxoSmithKline, Novartis</v>
      </c>
      <c r="S410" s="3" t="s">
        <v>56</v>
      </c>
      <c r="T410" s="3" t="str">
        <f t="shared" si="79"/>
        <v>51 to 200 employees</v>
      </c>
      <c r="U410" s="3" t="s">
        <v>21</v>
      </c>
      <c r="V410" s="3" t="str">
        <f t="shared" si="80"/>
        <v>Company - Private</v>
      </c>
      <c r="W410" s="3" t="s">
        <v>320</v>
      </c>
      <c r="X410" s="3" t="str">
        <f t="shared" si="81"/>
        <v>Staffing &amp; Outsourcing</v>
      </c>
      <c r="Y410" s="3" t="s">
        <v>40</v>
      </c>
      <c r="Z410" s="3" t="str">
        <f t="shared" si="82"/>
        <v>Business Services</v>
      </c>
      <c r="AA410" s="3" t="s">
        <v>80</v>
      </c>
      <c r="AB410" s="3" t="str">
        <f t="shared" si="83"/>
        <v>$25 to $50 million (USD)</v>
      </c>
    </row>
    <row r="411" spans="1:28" ht="32" x14ac:dyDescent="0.2">
      <c r="A411" s="3">
        <v>410</v>
      </c>
      <c r="B411" s="3">
        <v>3.9</v>
      </c>
      <c r="C411" s="3" t="str">
        <f t="shared" si="72"/>
        <v>3.9</v>
      </c>
      <c r="D411" s="3" t="s">
        <v>542</v>
      </c>
      <c r="E411" s="3" t="s">
        <v>2998</v>
      </c>
      <c r="F411" s="3" t="s">
        <v>2864</v>
      </c>
      <c r="H411" s="3" t="str">
        <f t="shared" si="73"/>
        <v xml:space="preserve"> MA</v>
      </c>
      <c r="I411" s="3" t="str">
        <f t="shared" si="74"/>
        <v xml:space="preserve"> MA</v>
      </c>
      <c r="J411" s="3" t="s">
        <v>542</v>
      </c>
      <c r="K411" s="3" t="s">
        <v>2998</v>
      </c>
      <c r="L411" s="3" t="s">
        <v>2864</v>
      </c>
      <c r="M411" s="3" t="str">
        <f t="shared" si="75"/>
        <v xml:space="preserve"> MA</v>
      </c>
      <c r="N411" s="3">
        <v>1958</v>
      </c>
      <c r="O411" s="3">
        <f t="shared" si="76"/>
        <v>1958</v>
      </c>
      <c r="P411" s="3">
        <f t="shared" si="77"/>
        <v>62</v>
      </c>
      <c r="Q411" s="4" t="s">
        <v>544</v>
      </c>
      <c r="R411" s="4" t="str">
        <f t="shared" si="78"/>
        <v>Battelle, General Atomics, SAIC</v>
      </c>
      <c r="S411" s="3" t="s">
        <v>30</v>
      </c>
      <c r="T411" s="3" t="str">
        <f t="shared" si="79"/>
        <v>10000+ employees</v>
      </c>
      <c r="U411" s="3" t="s">
        <v>86</v>
      </c>
      <c r="V411" s="3" t="str">
        <f t="shared" si="80"/>
        <v>Hospital</v>
      </c>
      <c r="W411" s="3" t="s">
        <v>32</v>
      </c>
      <c r="X411" s="3" t="str">
        <f t="shared" si="81"/>
        <v>Health Care Services &amp; Hospitals</v>
      </c>
      <c r="Y411" s="3" t="s">
        <v>33</v>
      </c>
      <c r="Z411" s="3" t="str">
        <f t="shared" si="82"/>
        <v>Health Care</v>
      </c>
      <c r="AA411" s="3" t="s">
        <v>50</v>
      </c>
      <c r="AB411" s="3" t="str">
        <f t="shared" si="83"/>
        <v>$500 million to $1 billion (USD)</v>
      </c>
    </row>
    <row r="412" spans="1:28" ht="64" x14ac:dyDescent="0.2">
      <c r="A412" s="3">
        <v>411</v>
      </c>
      <c r="B412" s="3">
        <v>3.7</v>
      </c>
      <c r="C412" s="3" t="str">
        <f t="shared" si="72"/>
        <v>3.7</v>
      </c>
      <c r="D412" s="3" t="s">
        <v>55</v>
      </c>
      <c r="E412" s="3" t="s">
        <v>2833</v>
      </c>
      <c r="F412" s="3" t="s">
        <v>2828</v>
      </c>
      <c r="H412" s="3" t="str">
        <f t="shared" si="73"/>
        <v xml:space="preserve"> NY</v>
      </c>
      <c r="I412" s="3" t="str">
        <f t="shared" si="74"/>
        <v xml:space="preserve"> NY</v>
      </c>
      <c r="J412" s="3" t="s">
        <v>55</v>
      </c>
      <c r="K412" s="3" t="s">
        <v>2833</v>
      </c>
      <c r="L412" s="3" t="s">
        <v>2828</v>
      </c>
      <c r="M412" s="3" t="str">
        <f t="shared" si="75"/>
        <v xml:space="preserve"> NY</v>
      </c>
      <c r="N412" s="3">
        <v>2003</v>
      </c>
      <c r="O412" s="3">
        <f t="shared" si="76"/>
        <v>2003</v>
      </c>
      <c r="P412" s="3">
        <f t="shared" si="77"/>
        <v>17</v>
      </c>
      <c r="Q412" s="4" t="s">
        <v>1493</v>
      </c>
      <c r="R412" s="4" t="str">
        <f t="shared" si="78"/>
        <v>Coleman Research, AlphaSights, Third Bridge</v>
      </c>
      <c r="S412" s="3" t="s">
        <v>20</v>
      </c>
      <c r="T412" s="3" t="str">
        <f t="shared" si="79"/>
        <v>501 to 1000 employees</v>
      </c>
      <c r="U412" s="3" t="s">
        <v>21</v>
      </c>
      <c r="V412" s="3" t="str">
        <f t="shared" si="80"/>
        <v>Company - Private</v>
      </c>
      <c r="W412" s="3" t="s">
        <v>230</v>
      </c>
      <c r="X412" s="3" t="str">
        <f t="shared" si="81"/>
        <v>IT Services</v>
      </c>
      <c r="Y412" s="3" t="s">
        <v>91</v>
      </c>
      <c r="Z412" s="3" t="str">
        <f t="shared" si="82"/>
        <v>Information Technology</v>
      </c>
      <c r="AA412" s="3" t="s">
        <v>41</v>
      </c>
      <c r="AB412" s="3" t="str">
        <f t="shared" si="83"/>
        <v>$100 to $500 million (USD)</v>
      </c>
    </row>
    <row r="413" spans="1:28" ht="16" x14ac:dyDescent="0.2">
      <c r="A413" s="3">
        <v>412</v>
      </c>
      <c r="B413" s="3">
        <v>4.4000000000000004</v>
      </c>
      <c r="C413" s="3" t="str">
        <f t="shared" si="72"/>
        <v>4.4</v>
      </c>
      <c r="D413" s="3" t="s">
        <v>96</v>
      </c>
      <c r="E413" s="3" t="s">
        <v>2825</v>
      </c>
      <c r="F413" s="3" t="s">
        <v>2826</v>
      </c>
      <c r="H413" s="3" t="str">
        <f t="shared" si="73"/>
        <v xml:space="preserve"> CA</v>
      </c>
      <c r="I413" s="3" t="str">
        <f t="shared" si="74"/>
        <v xml:space="preserve"> CA</v>
      </c>
      <c r="J413" s="3" t="s">
        <v>328</v>
      </c>
      <c r="K413" s="3" t="s">
        <v>2869</v>
      </c>
      <c r="L413" s="3" t="s">
        <v>2864</v>
      </c>
      <c r="M413" s="3" t="str">
        <f t="shared" si="75"/>
        <v xml:space="preserve"> MA</v>
      </c>
      <c r="N413" s="3">
        <v>1999</v>
      </c>
      <c r="O413" s="3">
        <f t="shared" si="76"/>
        <v>1999</v>
      </c>
      <c r="P413" s="3">
        <f t="shared" si="77"/>
        <v>21</v>
      </c>
      <c r="Q413" s="4">
        <v>-1</v>
      </c>
      <c r="R413" s="4" t="str">
        <f t="shared" si="78"/>
        <v>Not Available</v>
      </c>
      <c r="S413" s="3" t="s">
        <v>104</v>
      </c>
      <c r="T413" s="3" t="str">
        <f t="shared" si="79"/>
        <v>5001 to 10000 employees</v>
      </c>
      <c r="U413" s="3" t="s">
        <v>21</v>
      </c>
      <c r="V413" s="3" t="str">
        <f t="shared" si="80"/>
        <v>Company - Private</v>
      </c>
      <c r="W413" s="3" t="s">
        <v>155</v>
      </c>
      <c r="X413" s="3" t="str">
        <f t="shared" si="81"/>
        <v>Insurance Carriers</v>
      </c>
      <c r="Y413" s="3" t="s">
        <v>156</v>
      </c>
      <c r="Z413" s="3" t="str">
        <f t="shared" si="82"/>
        <v>Insurance</v>
      </c>
      <c r="AA413" s="3" t="s">
        <v>113</v>
      </c>
      <c r="AB413" s="3" t="str">
        <f t="shared" si="83"/>
        <v>$10+ billion (USD)</v>
      </c>
    </row>
    <row r="414" spans="1:28" ht="16" x14ac:dyDescent="0.2">
      <c r="A414" s="3">
        <v>413</v>
      </c>
      <c r="B414" s="3">
        <v>-1</v>
      </c>
      <c r="C414" s="3" t="str">
        <f t="shared" si="72"/>
        <v>NOT AVAILABLE</v>
      </c>
      <c r="D414" s="3" t="s">
        <v>1498</v>
      </c>
      <c r="E414" s="3" t="s">
        <v>2975</v>
      </c>
      <c r="F414" s="3" t="s">
        <v>2826</v>
      </c>
      <c r="H414" s="3" t="str">
        <f t="shared" si="73"/>
        <v xml:space="preserve"> CA</v>
      </c>
      <c r="I414" s="3" t="str">
        <f t="shared" si="74"/>
        <v xml:space="preserve"> CA</v>
      </c>
      <c r="J414" s="3" t="s">
        <v>1498</v>
      </c>
      <c r="K414" s="3" t="s">
        <v>2975</v>
      </c>
      <c r="L414" s="3" t="s">
        <v>2826</v>
      </c>
      <c r="M414" s="3" t="str">
        <f t="shared" si="75"/>
        <v xml:space="preserve"> CA</v>
      </c>
      <c r="N414" s="3">
        <v>-1</v>
      </c>
      <c r="O414" s="3" t="str">
        <f t="shared" si="76"/>
        <v>Not Available</v>
      </c>
      <c r="P414" s="3" t="str">
        <f t="shared" si="77"/>
        <v>Not Available</v>
      </c>
      <c r="Q414" s="4">
        <v>-1</v>
      </c>
      <c r="R414" s="4" t="str">
        <f t="shared" si="78"/>
        <v>Not Available</v>
      </c>
      <c r="S414" s="3" t="s">
        <v>46</v>
      </c>
      <c r="T414" s="3" t="str">
        <f t="shared" si="79"/>
        <v>1001 to 5000 employees</v>
      </c>
      <c r="U414" s="3" t="s">
        <v>21</v>
      </c>
      <c r="V414" s="3" t="str">
        <f t="shared" si="80"/>
        <v>Company - Private</v>
      </c>
      <c r="W414" s="3" t="s">
        <v>235</v>
      </c>
      <c r="X414" s="3" t="str">
        <f t="shared" si="81"/>
        <v>Computer Hardware &amp; Software</v>
      </c>
      <c r="Y414" s="3" t="s">
        <v>91</v>
      </c>
      <c r="Z414" s="3" t="str">
        <f t="shared" si="82"/>
        <v>Information Technology</v>
      </c>
      <c r="AA414" s="3" t="s">
        <v>67</v>
      </c>
      <c r="AB414" s="3" t="str">
        <f t="shared" si="83"/>
        <v>$1 to $2 billion (USD)</v>
      </c>
    </row>
    <row r="415" spans="1:28" ht="64" x14ac:dyDescent="0.2">
      <c r="A415" s="3">
        <v>414</v>
      </c>
      <c r="B415" s="3">
        <v>3.5</v>
      </c>
      <c r="C415" s="3" t="str">
        <f t="shared" si="72"/>
        <v>3.5</v>
      </c>
      <c r="D415" s="3" t="s">
        <v>55</v>
      </c>
      <c r="E415" s="3" t="s">
        <v>2833</v>
      </c>
      <c r="F415" s="3" t="s">
        <v>2828</v>
      </c>
      <c r="H415" s="3" t="str">
        <f t="shared" si="73"/>
        <v xml:space="preserve"> NY</v>
      </c>
      <c r="I415" s="3" t="str">
        <f t="shared" si="74"/>
        <v xml:space="preserve"> NY</v>
      </c>
      <c r="J415" s="3" t="s">
        <v>55</v>
      </c>
      <c r="K415" s="3" t="s">
        <v>2833</v>
      </c>
      <c r="L415" s="3" t="s">
        <v>2828</v>
      </c>
      <c r="M415" s="3" t="str">
        <f t="shared" si="75"/>
        <v xml:space="preserve"> NY</v>
      </c>
      <c r="N415" s="3">
        <v>2007</v>
      </c>
      <c r="O415" s="3">
        <f t="shared" si="76"/>
        <v>2007</v>
      </c>
      <c r="P415" s="3">
        <f t="shared" si="77"/>
        <v>13</v>
      </c>
      <c r="Q415" s="4" t="s">
        <v>2023</v>
      </c>
      <c r="R415" s="4" t="str">
        <f t="shared" si="78"/>
        <v>National Debt Relief, Freedom Financial Network</v>
      </c>
      <c r="S415" s="3" t="s">
        <v>64</v>
      </c>
      <c r="T415" s="3" t="str">
        <f t="shared" si="79"/>
        <v>201 to 500 employees</v>
      </c>
      <c r="U415" s="3" t="s">
        <v>21</v>
      </c>
      <c r="V415" s="3" t="str">
        <f t="shared" si="80"/>
        <v>Company - Private</v>
      </c>
      <c r="W415" s="3" t="s">
        <v>124</v>
      </c>
      <c r="X415" s="3" t="str">
        <f t="shared" si="81"/>
        <v>Biotech &amp; Pharmaceuticals</v>
      </c>
      <c r="Y415" s="3" t="s">
        <v>124</v>
      </c>
      <c r="Z415" s="3" t="str">
        <f t="shared" si="82"/>
        <v>Biotech &amp; Pharmaceuticals</v>
      </c>
      <c r="AA415" s="3" t="s">
        <v>58</v>
      </c>
      <c r="AB415" s="3" t="str">
        <f t="shared" si="83"/>
        <v>Unknown / Non-Applicable</v>
      </c>
    </row>
    <row r="416" spans="1:28" ht="32" x14ac:dyDescent="0.2">
      <c r="A416" s="3">
        <v>415</v>
      </c>
      <c r="B416" s="3">
        <v>-1</v>
      </c>
      <c r="C416" s="3" t="str">
        <f t="shared" si="72"/>
        <v>NOT AVAILABLE</v>
      </c>
      <c r="D416" s="3" t="s">
        <v>122</v>
      </c>
      <c r="E416" s="3" t="s">
        <v>2863</v>
      </c>
      <c r="F416" s="3" t="s">
        <v>2864</v>
      </c>
      <c r="H416" s="3" t="str">
        <f t="shared" si="73"/>
        <v xml:space="preserve"> MA</v>
      </c>
      <c r="I416" s="3" t="str">
        <f t="shared" si="74"/>
        <v xml:space="preserve"> MA</v>
      </c>
      <c r="J416" s="3" t="s">
        <v>123</v>
      </c>
      <c r="K416" s="3" t="s">
        <v>3060</v>
      </c>
      <c r="L416" s="3" t="s">
        <v>3061</v>
      </c>
      <c r="M416" s="3" t="str">
        <f t="shared" si="75"/>
        <v xml:space="preserve"> Japan</v>
      </c>
      <c r="N416" s="3">
        <v>1781</v>
      </c>
      <c r="O416" s="3">
        <f t="shared" si="76"/>
        <v>1781</v>
      </c>
      <c r="P416" s="3">
        <f t="shared" si="77"/>
        <v>239</v>
      </c>
      <c r="Q416" s="4" t="s">
        <v>125</v>
      </c>
      <c r="R416" s="4" t="str">
        <f t="shared" si="78"/>
        <v>Novartis, Baxter, Pfizer</v>
      </c>
      <c r="S416" s="3" t="s">
        <v>64</v>
      </c>
      <c r="T416" s="3" t="str">
        <f t="shared" si="79"/>
        <v>201 to 500 employees</v>
      </c>
      <c r="U416" s="3" t="s">
        <v>21</v>
      </c>
      <c r="V416" s="3" t="str">
        <f t="shared" si="80"/>
        <v>Company - Private</v>
      </c>
      <c r="W416" s="3" t="s">
        <v>90</v>
      </c>
      <c r="X416" s="3" t="str">
        <f t="shared" si="81"/>
        <v>Internet</v>
      </c>
      <c r="Y416" s="3" t="s">
        <v>91</v>
      </c>
      <c r="Z416" s="3" t="str">
        <f t="shared" si="82"/>
        <v>Information Technology</v>
      </c>
      <c r="AA416" s="3" t="s">
        <v>179</v>
      </c>
      <c r="AB416" s="3" t="str">
        <f t="shared" si="83"/>
        <v>$10 to $25 million (USD)</v>
      </c>
    </row>
    <row r="417" spans="1:28" ht="16" x14ac:dyDescent="0.2">
      <c r="A417" s="3">
        <v>416</v>
      </c>
      <c r="B417" s="3">
        <v>3.7</v>
      </c>
      <c r="C417" s="3" t="str">
        <f t="shared" si="72"/>
        <v>3.7</v>
      </c>
      <c r="D417" s="3" t="s">
        <v>443</v>
      </c>
      <c r="E417" s="3" t="s">
        <v>2838</v>
      </c>
      <c r="F417" s="3" t="s">
        <v>2839</v>
      </c>
      <c r="H417" s="3" t="str">
        <f t="shared" si="73"/>
        <v xml:space="preserve"> PA</v>
      </c>
      <c r="I417" s="3" t="str">
        <f t="shared" si="74"/>
        <v xml:space="preserve"> PA</v>
      </c>
      <c r="J417" s="3" t="s">
        <v>443</v>
      </c>
      <c r="K417" s="3" t="s">
        <v>2838</v>
      </c>
      <c r="L417" s="3" t="s">
        <v>2839</v>
      </c>
      <c r="M417" s="3" t="str">
        <f t="shared" si="75"/>
        <v xml:space="preserve"> PA</v>
      </c>
      <c r="N417" s="3">
        <v>1984</v>
      </c>
      <c r="O417" s="3">
        <f t="shared" si="76"/>
        <v>1984</v>
      </c>
      <c r="P417" s="3">
        <f t="shared" si="77"/>
        <v>36</v>
      </c>
      <c r="Q417" s="4">
        <v>-1</v>
      </c>
      <c r="R417" s="4" t="str">
        <f t="shared" si="78"/>
        <v>Not Available</v>
      </c>
      <c r="S417" s="3" t="s">
        <v>30</v>
      </c>
      <c r="T417" s="3" t="str">
        <f t="shared" si="79"/>
        <v>10000+ employees</v>
      </c>
      <c r="U417" s="3" t="s">
        <v>65</v>
      </c>
      <c r="V417" s="3" t="str">
        <f t="shared" si="80"/>
        <v>Company - Public</v>
      </c>
      <c r="W417" s="3" t="s">
        <v>235</v>
      </c>
      <c r="X417" s="3" t="str">
        <f t="shared" si="81"/>
        <v>Computer Hardware &amp; Software</v>
      </c>
      <c r="Y417" s="3" t="s">
        <v>91</v>
      </c>
      <c r="Z417" s="3" t="str">
        <f t="shared" si="82"/>
        <v>Information Technology</v>
      </c>
      <c r="AA417" s="3" t="s">
        <v>203</v>
      </c>
      <c r="AB417" s="3" t="str">
        <f t="shared" si="83"/>
        <v>$5 to $10 billion (USD)</v>
      </c>
    </row>
    <row r="418" spans="1:28" ht="48" x14ac:dyDescent="0.2">
      <c r="A418" s="3">
        <v>417</v>
      </c>
      <c r="B418" s="3">
        <v>3.6</v>
      </c>
      <c r="C418" s="3" t="str">
        <f t="shared" si="72"/>
        <v>3.6</v>
      </c>
      <c r="D418" s="3" t="s">
        <v>55</v>
      </c>
      <c r="E418" s="3" t="s">
        <v>2833</v>
      </c>
      <c r="F418" s="3" t="s">
        <v>2828</v>
      </c>
      <c r="H418" s="3" t="str">
        <f t="shared" si="73"/>
        <v xml:space="preserve"> NY</v>
      </c>
      <c r="I418" s="3" t="str">
        <f t="shared" si="74"/>
        <v xml:space="preserve"> NY</v>
      </c>
      <c r="J418" s="3" t="s">
        <v>2027</v>
      </c>
      <c r="K418" s="3" t="s">
        <v>3123</v>
      </c>
      <c r="L418" s="3" t="s">
        <v>2917</v>
      </c>
      <c r="M418" s="3" t="str">
        <f t="shared" si="75"/>
        <v xml:space="preserve"> CT</v>
      </c>
      <c r="N418" s="3">
        <v>2011</v>
      </c>
      <c r="O418" s="3">
        <f t="shared" si="76"/>
        <v>2011</v>
      </c>
      <c r="P418" s="3">
        <f t="shared" si="77"/>
        <v>9</v>
      </c>
      <c r="Q418" s="4" t="s">
        <v>2028</v>
      </c>
      <c r="R418" s="4" t="str">
        <f t="shared" si="78"/>
        <v>Healthfirst (New York), naviHealth</v>
      </c>
      <c r="S418" s="3" t="s">
        <v>56</v>
      </c>
      <c r="T418" s="3" t="str">
        <f t="shared" si="79"/>
        <v>51 to 200 employees</v>
      </c>
      <c r="U418" s="3" t="s">
        <v>21</v>
      </c>
      <c r="V418" s="3" t="str">
        <f t="shared" si="80"/>
        <v>Company - Private</v>
      </c>
      <c r="W418" s="3" t="s">
        <v>90</v>
      </c>
      <c r="X418" s="3" t="str">
        <f t="shared" si="81"/>
        <v>Internet</v>
      </c>
      <c r="Y418" s="3" t="s">
        <v>91</v>
      </c>
      <c r="Z418" s="3" t="str">
        <f t="shared" si="82"/>
        <v>Information Technology</v>
      </c>
      <c r="AA418" s="3" t="s">
        <v>23</v>
      </c>
      <c r="AB418" s="3" t="str">
        <f t="shared" si="83"/>
        <v>$50 to $100 million (USD)</v>
      </c>
    </row>
    <row r="419" spans="1:28" ht="16" x14ac:dyDescent="0.2">
      <c r="A419" s="3">
        <v>418</v>
      </c>
      <c r="B419" s="3">
        <v>3.4</v>
      </c>
      <c r="C419" s="3" t="str">
        <f t="shared" si="72"/>
        <v>3.4</v>
      </c>
      <c r="D419" s="3" t="s">
        <v>170</v>
      </c>
      <c r="E419" s="3" t="s">
        <v>2851</v>
      </c>
      <c r="F419" s="3" t="s">
        <v>2837</v>
      </c>
      <c r="H419" s="3" t="str">
        <f t="shared" si="73"/>
        <v xml:space="preserve"> IL</v>
      </c>
      <c r="I419" s="3" t="str">
        <f t="shared" si="74"/>
        <v xml:space="preserve"> IL</v>
      </c>
      <c r="J419" s="3" t="s">
        <v>170</v>
      </c>
      <c r="K419" s="3" t="s">
        <v>2851</v>
      </c>
      <c r="L419" s="3" t="s">
        <v>2837</v>
      </c>
      <c r="M419" s="3" t="str">
        <f t="shared" si="75"/>
        <v xml:space="preserve"> IL</v>
      </c>
      <c r="N419" s="3">
        <v>2008</v>
      </c>
      <c r="O419" s="3">
        <f t="shared" si="76"/>
        <v>2008</v>
      </c>
      <c r="P419" s="3">
        <f t="shared" si="77"/>
        <v>12</v>
      </c>
      <c r="Q419" s="4">
        <v>-1</v>
      </c>
      <c r="R419" s="4" t="str">
        <f t="shared" si="78"/>
        <v>Not Available</v>
      </c>
      <c r="S419" s="3" t="s">
        <v>104</v>
      </c>
      <c r="T419" s="3" t="str">
        <f t="shared" si="79"/>
        <v>5001 to 10000 employees</v>
      </c>
      <c r="U419" s="3" t="s">
        <v>21</v>
      </c>
      <c r="V419" s="3" t="str">
        <f t="shared" si="80"/>
        <v>Company - Private</v>
      </c>
      <c r="W419" s="3" t="s">
        <v>273</v>
      </c>
      <c r="X419" s="3" t="str">
        <f t="shared" si="81"/>
        <v>Consumer Products Manufacturing</v>
      </c>
      <c r="Y419" s="3" t="s">
        <v>185</v>
      </c>
      <c r="Z419" s="3" t="str">
        <f t="shared" si="82"/>
        <v>Manufacturing</v>
      </c>
      <c r="AA419" s="3" t="s">
        <v>113</v>
      </c>
      <c r="AB419" s="3" t="str">
        <f t="shared" si="83"/>
        <v>$10+ billion (USD)</v>
      </c>
    </row>
    <row r="420" spans="1:28" ht="32" x14ac:dyDescent="0.2">
      <c r="A420" s="3">
        <v>419</v>
      </c>
      <c r="B420" s="3">
        <v>4</v>
      </c>
      <c r="C420" s="3" t="str">
        <f t="shared" si="72"/>
        <v>4</v>
      </c>
      <c r="D420" s="3" t="s">
        <v>96</v>
      </c>
      <c r="E420" s="3" t="s">
        <v>2825</v>
      </c>
      <c r="F420" s="3" t="s">
        <v>2826</v>
      </c>
      <c r="H420" s="3" t="str">
        <f t="shared" si="73"/>
        <v xml:space="preserve"> CA</v>
      </c>
      <c r="I420" s="3" t="str">
        <f t="shared" si="74"/>
        <v xml:space="preserve"> CA</v>
      </c>
      <c r="J420" s="3" t="s">
        <v>96</v>
      </c>
      <c r="K420" s="3" t="s">
        <v>2825</v>
      </c>
      <c r="L420" s="3" t="s">
        <v>2826</v>
      </c>
      <c r="M420" s="3" t="str">
        <f t="shared" si="75"/>
        <v xml:space="preserve"> CA</v>
      </c>
      <c r="N420" s="3">
        <v>2006</v>
      </c>
      <c r="O420" s="3">
        <f t="shared" si="76"/>
        <v>2006</v>
      </c>
      <c r="P420" s="3">
        <f t="shared" si="77"/>
        <v>14</v>
      </c>
      <c r="Q420" s="4" t="s">
        <v>2032</v>
      </c>
      <c r="R420" s="4" t="str">
        <f t="shared" si="78"/>
        <v>Granular, Intuit, John Deere</v>
      </c>
      <c r="S420" s="3" t="s">
        <v>56</v>
      </c>
      <c r="T420" s="3" t="str">
        <f t="shared" si="79"/>
        <v>51 to 200 employees</v>
      </c>
      <c r="U420" s="3" t="s">
        <v>21</v>
      </c>
      <c r="V420" s="3" t="str">
        <f t="shared" si="80"/>
        <v>Company - Private</v>
      </c>
      <c r="W420" s="3" t="s">
        <v>959</v>
      </c>
      <c r="X420" s="3" t="str">
        <f t="shared" si="81"/>
        <v>Lending</v>
      </c>
      <c r="Y420" s="3" t="s">
        <v>73</v>
      </c>
      <c r="Z420" s="3" t="str">
        <f t="shared" si="82"/>
        <v>Finance</v>
      </c>
      <c r="AA420" s="3" t="s">
        <v>58</v>
      </c>
      <c r="AB420" s="3" t="str">
        <f t="shared" si="83"/>
        <v>Unknown / Non-Applicable</v>
      </c>
    </row>
    <row r="421" spans="1:28" ht="16" x14ac:dyDescent="0.2">
      <c r="A421" s="3">
        <v>420</v>
      </c>
      <c r="B421" s="3">
        <v>2.4</v>
      </c>
      <c r="C421" s="3" t="str">
        <f t="shared" si="72"/>
        <v>2.4</v>
      </c>
      <c r="D421" s="3" t="s">
        <v>1181</v>
      </c>
      <c r="E421" s="3" t="s">
        <v>2892</v>
      </c>
      <c r="F421" s="3" t="s">
        <v>2844</v>
      </c>
      <c r="H421" s="3" t="str">
        <f t="shared" si="73"/>
        <v xml:space="preserve"> TN</v>
      </c>
      <c r="I421" s="3" t="str">
        <f t="shared" si="74"/>
        <v xml:space="preserve"> TN</v>
      </c>
      <c r="J421" s="3" t="s">
        <v>1181</v>
      </c>
      <c r="K421" s="3" t="s">
        <v>2892</v>
      </c>
      <c r="L421" s="3" t="s">
        <v>2844</v>
      </c>
      <c r="M421" s="3" t="str">
        <f t="shared" si="75"/>
        <v xml:space="preserve"> TN</v>
      </c>
      <c r="N421" s="3">
        <v>2002</v>
      </c>
      <c r="O421" s="3">
        <f t="shared" si="76"/>
        <v>2002</v>
      </c>
      <c r="P421" s="3">
        <f t="shared" si="77"/>
        <v>18</v>
      </c>
      <c r="Q421" s="4" t="s">
        <v>1511</v>
      </c>
      <c r="R421" s="4" t="str">
        <f t="shared" si="78"/>
        <v>Netsmart</v>
      </c>
      <c r="S421" s="3" t="s">
        <v>104</v>
      </c>
      <c r="T421" s="3" t="str">
        <f t="shared" si="79"/>
        <v>5001 to 10000 employees</v>
      </c>
      <c r="U421" s="3" t="s">
        <v>21</v>
      </c>
      <c r="V421" s="3" t="str">
        <f t="shared" si="80"/>
        <v>Company - Private</v>
      </c>
      <c r="W421" s="3" t="s">
        <v>155</v>
      </c>
      <c r="X421" s="3" t="str">
        <f t="shared" si="81"/>
        <v>Insurance Carriers</v>
      </c>
      <c r="Y421" s="3" t="s">
        <v>156</v>
      </c>
      <c r="Z421" s="3" t="str">
        <f t="shared" si="82"/>
        <v>Insurance</v>
      </c>
      <c r="AA421" s="3" t="s">
        <v>113</v>
      </c>
      <c r="AB421" s="3" t="str">
        <f t="shared" si="83"/>
        <v>$10+ billion (USD)</v>
      </c>
    </row>
    <row r="422" spans="1:28" ht="16" x14ac:dyDescent="0.2">
      <c r="A422" s="3">
        <v>421</v>
      </c>
      <c r="B422" s="3">
        <v>3.7</v>
      </c>
      <c r="C422" s="3" t="str">
        <f t="shared" si="72"/>
        <v>3.7</v>
      </c>
      <c r="D422" s="3" t="s">
        <v>1065</v>
      </c>
      <c r="E422" s="3" t="s">
        <v>2840</v>
      </c>
      <c r="F422" s="3" t="s">
        <v>2841</v>
      </c>
      <c r="H422" s="3" t="str">
        <f t="shared" si="73"/>
        <v xml:space="preserve"> GA</v>
      </c>
      <c r="I422" s="3" t="str">
        <f t="shared" si="74"/>
        <v xml:space="preserve"> GA</v>
      </c>
      <c r="J422" s="3" t="s">
        <v>55</v>
      </c>
      <c r="K422" s="3" t="s">
        <v>2833</v>
      </c>
      <c r="L422" s="3" t="s">
        <v>2828</v>
      </c>
      <c r="M422" s="3" t="str">
        <f t="shared" si="75"/>
        <v xml:space="preserve"> NY</v>
      </c>
      <c r="N422" s="3">
        <v>2007</v>
      </c>
      <c r="O422" s="3">
        <f t="shared" si="76"/>
        <v>2007</v>
      </c>
      <c r="P422" s="3">
        <f t="shared" si="77"/>
        <v>13</v>
      </c>
      <c r="Q422" s="4">
        <v>-1</v>
      </c>
      <c r="R422" s="4" t="str">
        <f t="shared" si="78"/>
        <v>Not Available</v>
      </c>
      <c r="S422" s="3" t="s">
        <v>30</v>
      </c>
      <c r="T422" s="3" t="str">
        <f t="shared" si="79"/>
        <v>10000+ employees</v>
      </c>
      <c r="U422" s="3" t="s">
        <v>65</v>
      </c>
      <c r="V422" s="3" t="str">
        <f t="shared" si="80"/>
        <v>Company - Public</v>
      </c>
      <c r="W422" s="3" t="s">
        <v>230</v>
      </c>
      <c r="X422" s="3" t="str">
        <f t="shared" si="81"/>
        <v>IT Services</v>
      </c>
      <c r="Y422" s="3" t="s">
        <v>91</v>
      </c>
      <c r="Z422" s="3" t="str">
        <f t="shared" si="82"/>
        <v>Information Technology</v>
      </c>
      <c r="AA422" s="3" t="s">
        <v>113</v>
      </c>
      <c r="AB422" s="3" t="str">
        <f t="shared" si="83"/>
        <v>$10+ billion (USD)</v>
      </c>
    </row>
    <row r="423" spans="1:28" ht="16" x14ac:dyDescent="0.2">
      <c r="A423" s="3">
        <v>422</v>
      </c>
      <c r="B423" s="3">
        <v>3.5</v>
      </c>
      <c r="C423" s="3" t="str">
        <f t="shared" si="72"/>
        <v>3.5</v>
      </c>
      <c r="D423" s="3" t="s">
        <v>55</v>
      </c>
      <c r="E423" s="3" t="s">
        <v>2833</v>
      </c>
      <c r="F423" s="3" t="s">
        <v>2828</v>
      </c>
      <c r="H423" s="3" t="str">
        <f t="shared" si="73"/>
        <v xml:space="preserve"> NY</v>
      </c>
      <c r="I423" s="3" t="str">
        <f t="shared" si="74"/>
        <v xml:space="preserve"> NY</v>
      </c>
      <c r="J423" s="3" t="s">
        <v>55</v>
      </c>
      <c r="K423" s="3" t="s">
        <v>2833</v>
      </c>
      <c r="L423" s="3" t="s">
        <v>2828</v>
      </c>
      <c r="M423" s="3" t="str">
        <f t="shared" si="75"/>
        <v xml:space="preserve"> NY</v>
      </c>
      <c r="N423" s="3">
        <v>2005</v>
      </c>
      <c r="O423" s="3">
        <f t="shared" si="76"/>
        <v>2005</v>
      </c>
      <c r="P423" s="3">
        <f t="shared" si="77"/>
        <v>15</v>
      </c>
      <c r="Q423" s="4">
        <v>-1</v>
      </c>
      <c r="R423" s="4" t="str">
        <f t="shared" si="78"/>
        <v>Not Available</v>
      </c>
      <c r="S423" s="3" t="s">
        <v>20</v>
      </c>
      <c r="T423" s="3" t="str">
        <f t="shared" si="79"/>
        <v>501 to 1000 employees</v>
      </c>
      <c r="U423" s="3" t="s">
        <v>21</v>
      </c>
      <c r="V423" s="3" t="str">
        <f t="shared" si="80"/>
        <v>Company - Private</v>
      </c>
      <c r="W423" s="3" t="s">
        <v>32</v>
      </c>
      <c r="X423" s="3" t="str">
        <f t="shared" si="81"/>
        <v>Health Care Services &amp; Hospitals</v>
      </c>
      <c r="Y423" s="3" t="s">
        <v>33</v>
      </c>
      <c r="Z423" s="3" t="str">
        <f t="shared" si="82"/>
        <v>Health Care</v>
      </c>
      <c r="AA423" s="3" t="s">
        <v>58</v>
      </c>
      <c r="AB423" s="3" t="str">
        <f t="shared" si="83"/>
        <v>Unknown / Non-Applicable</v>
      </c>
    </row>
    <row r="424" spans="1:28" ht="16" x14ac:dyDescent="0.2">
      <c r="A424" s="3">
        <v>423</v>
      </c>
      <c r="B424" s="3">
        <v>4.4000000000000004</v>
      </c>
      <c r="C424" s="3" t="str">
        <f t="shared" si="72"/>
        <v>4.4</v>
      </c>
      <c r="D424" s="3" t="s">
        <v>1508</v>
      </c>
      <c r="E424" s="3" t="s">
        <v>2976</v>
      </c>
      <c r="F424" s="3" t="s">
        <v>2882</v>
      </c>
      <c r="H424" s="3" t="str">
        <f t="shared" si="73"/>
        <v xml:space="preserve"> CO</v>
      </c>
      <c r="I424" s="3" t="str">
        <f t="shared" si="74"/>
        <v xml:space="preserve"> CO</v>
      </c>
      <c r="J424" s="3" t="s">
        <v>1508</v>
      </c>
      <c r="K424" s="3" t="s">
        <v>2976</v>
      </c>
      <c r="L424" s="3" t="s">
        <v>2882</v>
      </c>
      <c r="M424" s="3" t="str">
        <f t="shared" si="75"/>
        <v xml:space="preserve"> CO</v>
      </c>
      <c r="N424" s="3">
        <v>1966</v>
      </c>
      <c r="O424" s="3">
        <f t="shared" si="76"/>
        <v>1966</v>
      </c>
      <c r="P424" s="3">
        <f t="shared" si="77"/>
        <v>54</v>
      </c>
      <c r="Q424" s="4">
        <v>-1</v>
      </c>
      <c r="R424" s="4" t="str">
        <f t="shared" si="78"/>
        <v>Not Available</v>
      </c>
      <c r="S424" s="3" t="s">
        <v>64</v>
      </c>
      <c r="T424" s="3" t="str">
        <f t="shared" si="79"/>
        <v>201 to 500 employees</v>
      </c>
      <c r="U424" s="3" t="s">
        <v>131</v>
      </c>
      <c r="V424" s="3" t="str">
        <f t="shared" si="80"/>
        <v>Subsidiary or Business Segment</v>
      </c>
      <c r="W424" s="3" t="s">
        <v>124</v>
      </c>
      <c r="X424" s="3" t="str">
        <f t="shared" si="81"/>
        <v>Biotech &amp; Pharmaceuticals</v>
      </c>
      <c r="Y424" s="3" t="s">
        <v>124</v>
      </c>
      <c r="Z424" s="3" t="str">
        <f t="shared" si="82"/>
        <v>Biotech &amp; Pharmaceuticals</v>
      </c>
      <c r="AA424" s="3" t="s">
        <v>58</v>
      </c>
      <c r="AB424" s="3" t="str">
        <f t="shared" si="83"/>
        <v>Unknown / Non-Applicable</v>
      </c>
    </row>
    <row r="425" spans="1:28" ht="16" x14ac:dyDescent="0.2">
      <c r="A425" s="3">
        <v>424</v>
      </c>
      <c r="B425" s="3">
        <v>3.3</v>
      </c>
      <c r="C425" s="3" t="str">
        <f t="shared" si="72"/>
        <v>3.3</v>
      </c>
      <c r="D425" s="3" t="s">
        <v>590</v>
      </c>
      <c r="E425" s="3" t="s">
        <v>2964</v>
      </c>
      <c r="F425" s="3" t="s">
        <v>2914</v>
      </c>
      <c r="H425" s="3" t="str">
        <f t="shared" si="73"/>
        <v xml:space="preserve"> NC</v>
      </c>
      <c r="I425" s="3" t="str">
        <f t="shared" si="74"/>
        <v xml:space="preserve"> NC</v>
      </c>
      <c r="J425" s="3" t="s">
        <v>170</v>
      </c>
      <c r="K425" s="3" t="s">
        <v>2851</v>
      </c>
      <c r="L425" s="3" t="s">
        <v>2837</v>
      </c>
      <c r="M425" s="3" t="str">
        <f t="shared" si="75"/>
        <v xml:space="preserve"> IL</v>
      </c>
      <c r="N425" s="3">
        <v>2008</v>
      </c>
      <c r="O425" s="3">
        <f t="shared" si="76"/>
        <v>2008</v>
      </c>
      <c r="P425" s="3">
        <f t="shared" si="77"/>
        <v>12</v>
      </c>
      <c r="Q425" s="4">
        <v>-1</v>
      </c>
      <c r="R425" s="4" t="str">
        <f t="shared" si="78"/>
        <v>Not Available</v>
      </c>
      <c r="S425" s="3" t="s">
        <v>56</v>
      </c>
      <c r="T425" s="3" t="str">
        <f t="shared" si="79"/>
        <v>51 to 200 employees</v>
      </c>
      <c r="U425" s="3" t="s">
        <v>21</v>
      </c>
      <c r="V425" s="3" t="str">
        <f t="shared" si="80"/>
        <v>Company - Private</v>
      </c>
      <c r="W425" s="3" t="s">
        <v>320</v>
      </c>
      <c r="X425" s="3" t="str">
        <f t="shared" si="81"/>
        <v>Staffing &amp; Outsourcing</v>
      </c>
      <c r="Y425" s="3" t="s">
        <v>40</v>
      </c>
      <c r="Z425" s="3" t="str">
        <f t="shared" si="82"/>
        <v>Business Services</v>
      </c>
      <c r="AA425" s="3" t="s">
        <v>411</v>
      </c>
      <c r="AB425" s="3" t="str">
        <f t="shared" si="83"/>
        <v>$5 to $10 million (USD)</v>
      </c>
    </row>
    <row r="426" spans="1:28" ht="16" x14ac:dyDescent="0.2">
      <c r="A426" s="3">
        <v>425</v>
      </c>
      <c r="B426" s="3">
        <v>3.9</v>
      </c>
      <c r="C426" s="3" t="str">
        <f t="shared" si="72"/>
        <v>3.9</v>
      </c>
      <c r="D426" s="3" t="s">
        <v>778</v>
      </c>
      <c r="E426" s="3" t="s">
        <v>2959</v>
      </c>
      <c r="F426" s="3" t="s">
        <v>2824</v>
      </c>
      <c r="H426" s="3" t="str">
        <f t="shared" si="73"/>
        <v xml:space="preserve"> UT</v>
      </c>
      <c r="I426" s="3" t="str">
        <f t="shared" si="74"/>
        <v xml:space="preserve"> UT</v>
      </c>
      <c r="J426" s="3" t="s">
        <v>778</v>
      </c>
      <c r="K426" s="3" t="s">
        <v>2959</v>
      </c>
      <c r="L426" s="3" t="s">
        <v>2824</v>
      </c>
      <c r="M426" s="3" t="str">
        <f t="shared" si="75"/>
        <v xml:space="preserve"> UT</v>
      </c>
      <c r="N426" s="3">
        <v>-1</v>
      </c>
      <c r="O426" s="3" t="str">
        <f t="shared" si="76"/>
        <v>Not Available</v>
      </c>
      <c r="P426" s="3" t="str">
        <f t="shared" si="77"/>
        <v>Not Available</v>
      </c>
      <c r="Q426" s="4">
        <v>-1</v>
      </c>
      <c r="R426" s="4" t="str">
        <f t="shared" si="78"/>
        <v>Not Available</v>
      </c>
      <c r="S426" s="3" t="s">
        <v>263</v>
      </c>
      <c r="T426" s="3" t="str">
        <f t="shared" si="79"/>
        <v>1 to 50 employees</v>
      </c>
      <c r="U426" s="3" t="s">
        <v>289</v>
      </c>
      <c r="V426" s="3" t="str">
        <f t="shared" si="80"/>
        <v>Unknown</v>
      </c>
      <c r="W426" s="3">
        <v>-1</v>
      </c>
      <c r="X426" s="3" t="str">
        <f t="shared" si="81"/>
        <v>Not Available</v>
      </c>
      <c r="Y426" s="3">
        <v>-1</v>
      </c>
      <c r="Z426" s="3" t="str">
        <f t="shared" si="82"/>
        <v>Not Available</v>
      </c>
      <c r="AA426" s="3" t="s">
        <v>58</v>
      </c>
      <c r="AB426" s="3" t="str">
        <f t="shared" si="83"/>
        <v>Unknown / Non-Applicable</v>
      </c>
    </row>
    <row r="427" spans="1:28" ht="64" x14ac:dyDescent="0.2">
      <c r="A427" s="3">
        <v>426</v>
      </c>
      <c r="B427" s="3">
        <v>3.2</v>
      </c>
      <c r="C427" s="3" t="str">
        <f t="shared" si="72"/>
        <v>3.2</v>
      </c>
      <c r="D427" s="3" t="s">
        <v>2044</v>
      </c>
      <c r="E427" s="3" t="s">
        <v>3021</v>
      </c>
      <c r="F427" s="3" t="s">
        <v>2826</v>
      </c>
      <c r="H427" s="3" t="str">
        <f t="shared" si="73"/>
        <v xml:space="preserve"> CA</v>
      </c>
      <c r="I427" s="3" t="str">
        <f t="shared" si="74"/>
        <v xml:space="preserve"> CA</v>
      </c>
      <c r="J427" s="3" t="s">
        <v>1127</v>
      </c>
      <c r="K427" s="3" t="s">
        <v>3057</v>
      </c>
      <c r="L427" s="3" t="s">
        <v>3058</v>
      </c>
      <c r="M427" s="3" t="str">
        <f t="shared" si="75"/>
        <v xml:space="preserve"> South Korea</v>
      </c>
      <c r="N427" s="3">
        <v>1997</v>
      </c>
      <c r="O427" s="3">
        <f t="shared" si="76"/>
        <v>1997</v>
      </c>
      <c r="P427" s="3">
        <f t="shared" si="77"/>
        <v>23</v>
      </c>
      <c r="Q427" s="4" t="s">
        <v>1128</v>
      </c>
      <c r="R427" s="4" t="str">
        <f t="shared" si="78"/>
        <v>Blizzard Entertainment, Riot Games, Electronic Arts</v>
      </c>
      <c r="S427" s="3" t="s">
        <v>46</v>
      </c>
      <c r="T427" s="3" t="str">
        <f t="shared" si="79"/>
        <v>1001 to 5000 employees</v>
      </c>
      <c r="U427" s="3" t="s">
        <v>21</v>
      </c>
      <c r="V427" s="3" t="str">
        <f t="shared" si="80"/>
        <v>Company - Private</v>
      </c>
      <c r="W427" s="3" t="s">
        <v>1043</v>
      </c>
      <c r="X427" s="3" t="str">
        <f t="shared" si="81"/>
        <v>Gambling</v>
      </c>
      <c r="Y427" s="3" t="s">
        <v>1044</v>
      </c>
      <c r="Z427" s="3" t="str">
        <f t="shared" si="82"/>
        <v>Arts, Entertainment &amp; Recreation</v>
      </c>
      <c r="AA427" s="3" t="s">
        <v>41</v>
      </c>
      <c r="AB427" s="3" t="str">
        <f t="shared" si="83"/>
        <v>$100 to $500 million (USD)</v>
      </c>
    </row>
    <row r="428" spans="1:28" ht="48" x14ac:dyDescent="0.2">
      <c r="A428" s="3">
        <v>427</v>
      </c>
      <c r="B428" s="3">
        <v>3.2</v>
      </c>
      <c r="C428" s="3" t="str">
        <f t="shared" si="72"/>
        <v>3.2</v>
      </c>
      <c r="D428" s="3" t="s">
        <v>1513</v>
      </c>
      <c r="E428" s="3" t="s">
        <v>2977</v>
      </c>
      <c r="F428" s="3" t="s">
        <v>2853</v>
      </c>
      <c r="H428" s="3" t="str">
        <f t="shared" si="73"/>
        <v xml:space="preserve"> VA</v>
      </c>
      <c r="I428" s="3" t="str">
        <f t="shared" si="74"/>
        <v xml:space="preserve"> VA</v>
      </c>
      <c r="J428" s="3" t="s">
        <v>288</v>
      </c>
      <c r="K428" s="3" t="s">
        <v>2874</v>
      </c>
      <c r="L428" s="3" t="s">
        <v>2853</v>
      </c>
      <c r="M428" s="3" t="str">
        <f t="shared" si="75"/>
        <v xml:space="preserve"> VA</v>
      </c>
      <c r="N428" s="3">
        <v>1989</v>
      </c>
      <c r="O428" s="3">
        <f t="shared" si="76"/>
        <v>1989</v>
      </c>
      <c r="P428" s="3">
        <f t="shared" si="77"/>
        <v>31</v>
      </c>
      <c r="Q428" s="4" t="s">
        <v>1451</v>
      </c>
      <c r="R428" s="4" t="str">
        <f t="shared" si="78"/>
        <v>CSC, Booz Allen Hamilton, ManTech</v>
      </c>
      <c r="S428" s="3" t="s">
        <v>46</v>
      </c>
      <c r="T428" s="3" t="str">
        <f t="shared" si="79"/>
        <v>1001 to 5000 employees</v>
      </c>
      <c r="U428" s="3" t="s">
        <v>21</v>
      </c>
      <c r="V428" s="3" t="str">
        <f t="shared" si="80"/>
        <v>Company - Private</v>
      </c>
      <c r="W428" s="3" t="s">
        <v>124</v>
      </c>
      <c r="X428" s="3" t="str">
        <f t="shared" si="81"/>
        <v>Biotech &amp; Pharmaceuticals</v>
      </c>
      <c r="Y428" s="3" t="s">
        <v>124</v>
      </c>
      <c r="Z428" s="3" t="str">
        <f t="shared" si="82"/>
        <v>Biotech &amp; Pharmaceuticals</v>
      </c>
      <c r="AA428" s="3" t="s">
        <v>67</v>
      </c>
      <c r="AB428" s="3" t="str">
        <f t="shared" si="83"/>
        <v>$1 to $2 billion (USD)</v>
      </c>
    </row>
    <row r="429" spans="1:28" ht="64" x14ac:dyDescent="0.2">
      <c r="A429" s="3">
        <v>428</v>
      </c>
      <c r="B429" s="3">
        <v>4.5</v>
      </c>
      <c r="C429" s="3" t="str">
        <f t="shared" si="72"/>
        <v>4.5</v>
      </c>
      <c r="D429" s="3" t="s">
        <v>55</v>
      </c>
      <c r="E429" s="3" t="s">
        <v>2833</v>
      </c>
      <c r="F429" s="3" t="s">
        <v>2828</v>
      </c>
      <c r="H429" s="3" t="str">
        <f t="shared" si="73"/>
        <v xml:space="preserve"> NY</v>
      </c>
      <c r="I429" s="3" t="str">
        <f t="shared" si="74"/>
        <v xml:space="preserve"> NY</v>
      </c>
      <c r="J429" s="3" t="s">
        <v>55</v>
      </c>
      <c r="K429" s="3" t="s">
        <v>2833</v>
      </c>
      <c r="L429" s="3" t="s">
        <v>2828</v>
      </c>
      <c r="M429" s="3" t="str">
        <f t="shared" si="75"/>
        <v xml:space="preserve"> NY</v>
      </c>
      <c r="N429" s="3">
        <v>1966</v>
      </c>
      <c r="O429" s="3">
        <f t="shared" si="76"/>
        <v>1966</v>
      </c>
      <c r="P429" s="3">
        <f t="shared" si="77"/>
        <v>54</v>
      </c>
      <c r="Q429" s="4" t="s">
        <v>1517</v>
      </c>
      <c r="R429" s="4" t="str">
        <f t="shared" si="78"/>
        <v>J.P. Morgan, New York Community Bancorp, Citi</v>
      </c>
      <c r="S429" s="3" t="s">
        <v>46</v>
      </c>
      <c r="T429" s="3" t="str">
        <f t="shared" si="79"/>
        <v>1001 to 5000 employees</v>
      </c>
      <c r="U429" s="3" t="s">
        <v>86</v>
      </c>
      <c r="V429" s="3" t="str">
        <f t="shared" si="80"/>
        <v>Hospital</v>
      </c>
      <c r="W429" s="3" t="s">
        <v>32</v>
      </c>
      <c r="X429" s="3" t="str">
        <f t="shared" si="81"/>
        <v>Health Care Services &amp; Hospitals</v>
      </c>
      <c r="Y429" s="3" t="s">
        <v>33</v>
      </c>
      <c r="Z429" s="3" t="str">
        <f t="shared" si="82"/>
        <v>Health Care</v>
      </c>
      <c r="AA429" s="3" t="s">
        <v>23</v>
      </c>
      <c r="AB429" s="3" t="str">
        <f t="shared" si="83"/>
        <v>$50 to $100 million (USD)</v>
      </c>
    </row>
    <row r="430" spans="1:28" ht="48" x14ac:dyDescent="0.2">
      <c r="A430" s="3">
        <v>429</v>
      </c>
      <c r="B430" s="3">
        <v>2.1</v>
      </c>
      <c r="C430" s="3" t="str">
        <f t="shared" si="72"/>
        <v>2.1</v>
      </c>
      <c r="D430" s="3" t="s">
        <v>122</v>
      </c>
      <c r="E430" s="3" t="s">
        <v>2863</v>
      </c>
      <c r="F430" s="3" t="s">
        <v>2864</v>
      </c>
      <c r="H430" s="3" t="str">
        <f t="shared" si="73"/>
        <v xml:space="preserve"> MA</v>
      </c>
      <c r="I430" s="3" t="str">
        <f t="shared" si="74"/>
        <v xml:space="preserve"> MA</v>
      </c>
      <c r="J430" s="3" t="s">
        <v>2048</v>
      </c>
      <c r="K430" s="3" t="s">
        <v>3124</v>
      </c>
      <c r="L430" s="3" t="s">
        <v>3089</v>
      </c>
      <c r="M430" s="3" t="str">
        <f t="shared" si="75"/>
        <v xml:space="preserve"> United Kingdom</v>
      </c>
      <c r="N430" s="3">
        <v>1830</v>
      </c>
      <c r="O430" s="3">
        <f t="shared" si="76"/>
        <v>1830</v>
      </c>
      <c r="P430" s="3">
        <f t="shared" si="77"/>
        <v>190</v>
      </c>
      <c r="Q430" s="4" t="s">
        <v>2049</v>
      </c>
      <c r="R430" s="4" t="str">
        <f t="shared" si="78"/>
        <v>Pfizer, AstraZeneca, Merck</v>
      </c>
      <c r="S430" s="3" t="s">
        <v>20</v>
      </c>
      <c r="T430" s="3" t="str">
        <f t="shared" si="79"/>
        <v>501 to 1000 employees</v>
      </c>
      <c r="U430" s="3" t="s">
        <v>65</v>
      </c>
      <c r="V430" s="3" t="str">
        <f t="shared" si="80"/>
        <v>Company - Public</v>
      </c>
      <c r="W430" s="3" t="s">
        <v>1489</v>
      </c>
      <c r="X430" s="3" t="str">
        <f t="shared" si="81"/>
        <v>Stock Exchanges</v>
      </c>
      <c r="Y430" s="3" t="s">
        <v>73</v>
      </c>
      <c r="Z430" s="3" t="str">
        <f t="shared" si="82"/>
        <v>Finance</v>
      </c>
      <c r="AA430" s="3" t="s">
        <v>50</v>
      </c>
      <c r="AB430" s="3" t="str">
        <f t="shared" si="83"/>
        <v>$500 million to $1 billion (USD)</v>
      </c>
    </row>
    <row r="431" spans="1:28" ht="16" x14ac:dyDescent="0.2">
      <c r="A431" s="3">
        <v>430</v>
      </c>
      <c r="B431" s="3">
        <v>4</v>
      </c>
      <c r="C431" s="3" t="str">
        <f t="shared" si="72"/>
        <v>4</v>
      </c>
      <c r="D431" s="3" t="s">
        <v>122</v>
      </c>
      <c r="E431" s="3" t="s">
        <v>2863</v>
      </c>
      <c r="F431" s="3" t="s">
        <v>2864</v>
      </c>
      <c r="H431" s="3" t="str">
        <f t="shared" si="73"/>
        <v xml:space="preserve"> MA</v>
      </c>
      <c r="I431" s="3" t="str">
        <f t="shared" si="74"/>
        <v xml:space="preserve"> MA</v>
      </c>
      <c r="J431" s="3" t="s">
        <v>214</v>
      </c>
      <c r="K431" s="3" t="s">
        <v>3083</v>
      </c>
      <c r="L431" s="3" t="s">
        <v>3079</v>
      </c>
      <c r="M431" s="3" t="str">
        <f t="shared" si="75"/>
        <v xml:space="preserve"> Switzerland</v>
      </c>
      <c r="N431" s="3">
        <v>1996</v>
      </c>
      <c r="O431" s="3">
        <f t="shared" si="76"/>
        <v>1996</v>
      </c>
      <c r="P431" s="3">
        <f t="shared" si="77"/>
        <v>24</v>
      </c>
      <c r="Q431" s="4">
        <v>-1</v>
      </c>
      <c r="R431" s="4" t="str">
        <f t="shared" si="78"/>
        <v>Not Available</v>
      </c>
      <c r="S431" s="3" t="s">
        <v>20</v>
      </c>
      <c r="T431" s="3" t="str">
        <f t="shared" si="79"/>
        <v>501 to 1000 employees</v>
      </c>
      <c r="U431" s="3" t="s">
        <v>21</v>
      </c>
      <c r="V431" s="3" t="str">
        <f t="shared" si="80"/>
        <v>Company - Private</v>
      </c>
      <c r="W431" s="3" t="s">
        <v>184</v>
      </c>
      <c r="X431" s="3" t="str">
        <f t="shared" si="81"/>
        <v>Food &amp; Beverage Manufacturing</v>
      </c>
      <c r="Y431" s="3" t="s">
        <v>185</v>
      </c>
      <c r="Z431" s="3" t="str">
        <f t="shared" si="82"/>
        <v>Manufacturing</v>
      </c>
      <c r="AA431" s="3" t="s">
        <v>41</v>
      </c>
      <c r="AB431" s="3" t="str">
        <f t="shared" si="83"/>
        <v>$100 to $500 million (USD)</v>
      </c>
    </row>
    <row r="432" spans="1:28" ht="16" x14ac:dyDescent="0.2">
      <c r="A432" s="3">
        <v>431</v>
      </c>
      <c r="B432" s="3">
        <v>3.7</v>
      </c>
      <c r="C432" s="3" t="str">
        <f t="shared" si="72"/>
        <v>3.7</v>
      </c>
      <c r="D432" s="3" t="s">
        <v>666</v>
      </c>
      <c r="E432" s="3" t="s">
        <v>3022</v>
      </c>
      <c r="F432" s="3" t="s">
        <v>2826</v>
      </c>
      <c r="H432" s="3" t="str">
        <f t="shared" si="73"/>
        <v xml:space="preserve"> CA</v>
      </c>
      <c r="I432" s="3" t="str">
        <f t="shared" si="74"/>
        <v xml:space="preserve"> CA</v>
      </c>
      <c r="J432" s="3" t="s">
        <v>666</v>
      </c>
      <c r="K432" s="3" t="s">
        <v>3022</v>
      </c>
      <c r="L432" s="3" t="s">
        <v>2826</v>
      </c>
      <c r="M432" s="3" t="str">
        <f t="shared" si="75"/>
        <v xml:space="preserve"> CA</v>
      </c>
      <c r="N432" s="3">
        <v>2008</v>
      </c>
      <c r="O432" s="3">
        <f t="shared" si="76"/>
        <v>2008</v>
      </c>
      <c r="P432" s="3">
        <f t="shared" si="77"/>
        <v>12</v>
      </c>
      <c r="Q432" s="4" t="s">
        <v>2053</v>
      </c>
      <c r="R432" s="4" t="str">
        <f t="shared" si="78"/>
        <v>Foursquare</v>
      </c>
      <c r="S432" s="3" t="s">
        <v>20</v>
      </c>
      <c r="T432" s="3" t="str">
        <f t="shared" si="79"/>
        <v>501 to 1000 employees</v>
      </c>
      <c r="U432" s="3" t="s">
        <v>21</v>
      </c>
      <c r="V432" s="3" t="str">
        <f t="shared" si="80"/>
        <v>Company - Private</v>
      </c>
      <c r="W432" s="3" t="s">
        <v>105</v>
      </c>
      <c r="X432" s="3" t="str">
        <f t="shared" si="81"/>
        <v>Research &amp; Development</v>
      </c>
      <c r="Y432" s="3" t="s">
        <v>40</v>
      </c>
      <c r="Z432" s="3" t="str">
        <f t="shared" si="82"/>
        <v>Business Services</v>
      </c>
      <c r="AA432" s="3" t="s">
        <v>58</v>
      </c>
      <c r="AB432" s="3" t="str">
        <f t="shared" si="83"/>
        <v>Unknown / Non-Applicable</v>
      </c>
    </row>
    <row r="433" spans="1:28" ht="32" x14ac:dyDescent="0.2">
      <c r="A433" s="3">
        <v>432</v>
      </c>
      <c r="B433" s="3">
        <v>2.6</v>
      </c>
      <c r="C433" s="3" t="str">
        <f t="shared" si="72"/>
        <v>2.6</v>
      </c>
      <c r="D433" s="3" t="s">
        <v>2058</v>
      </c>
      <c r="E433" s="3" t="s">
        <v>3023</v>
      </c>
      <c r="F433" s="3" t="s">
        <v>2826</v>
      </c>
      <c r="H433" s="3" t="str">
        <f t="shared" si="73"/>
        <v xml:space="preserve"> CA</v>
      </c>
      <c r="I433" s="3" t="str">
        <f t="shared" si="74"/>
        <v xml:space="preserve"> CA</v>
      </c>
      <c r="J433" s="3" t="s">
        <v>2058</v>
      </c>
      <c r="K433" s="3" t="s">
        <v>3023</v>
      </c>
      <c r="L433" s="3" t="s">
        <v>2826</v>
      </c>
      <c r="M433" s="3" t="str">
        <f t="shared" si="75"/>
        <v xml:space="preserve"> CA</v>
      </c>
      <c r="N433" s="3">
        <v>1988</v>
      </c>
      <c r="O433" s="3">
        <f t="shared" si="76"/>
        <v>1988</v>
      </c>
      <c r="P433" s="3">
        <f t="shared" si="77"/>
        <v>32</v>
      </c>
      <c r="Q433" s="4" t="s">
        <v>2059</v>
      </c>
      <c r="R433" s="4" t="str">
        <f t="shared" si="78"/>
        <v>Paychex, Insperity, ADP</v>
      </c>
      <c r="S433" s="3" t="s">
        <v>64</v>
      </c>
      <c r="T433" s="3" t="str">
        <f t="shared" si="79"/>
        <v>201 to 500 employees</v>
      </c>
      <c r="U433" s="3" t="s">
        <v>65</v>
      </c>
      <c r="V433" s="3" t="str">
        <f t="shared" si="80"/>
        <v>Company - Public</v>
      </c>
      <c r="W433" s="3" t="s">
        <v>124</v>
      </c>
      <c r="X433" s="3" t="str">
        <f t="shared" si="81"/>
        <v>Biotech &amp; Pharmaceuticals</v>
      </c>
      <c r="Y433" s="3" t="s">
        <v>124</v>
      </c>
      <c r="Z433" s="3" t="str">
        <f t="shared" si="82"/>
        <v>Biotech &amp; Pharmaceuticals</v>
      </c>
      <c r="AA433" s="3" t="s">
        <v>80</v>
      </c>
      <c r="AB433" s="3" t="str">
        <f t="shared" si="83"/>
        <v>$25 to $50 million (USD)</v>
      </c>
    </row>
    <row r="434" spans="1:28" ht="16" x14ac:dyDescent="0.2">
      <c r="A434" s="3">
        <v>433</v>
      </c>
      <c r="B434" s="3">
        <v>3.4</v>
      </c>
      <c r="C434" s="3" t="str">
        <f t="shared" si="72"/>
        <v>3.4</v>
      </c>
      <c r="D434" s="3" t="s">
        <v>55</v>
      </c>
      <c r="E434" s="3" t="s">
        <v>2833</v>
      </c>
      <c r="F434" s="3" t="s">
        <v>2828</v>
      </c>
      <c r="H434" s="3" t="str">
        <f t="shared" si="73"/>
        <v xml:space="preserve"> NY</v>
      </c>
      <c r="I434" s="3" t="str">
        <f t="shared" si="74"/>
        <v xml:space="preserve"> NY</v>
      </c>
      <c r="J434" s="3" t="s">
        <v>55</v>
      </c>
      <c r="K434" s="3" t="s">
        <v>2833</v>
      </c>
      <c r="L434" s="3" t="s">
        <v>2828</v>
      </c>
      <c r="M434" s="3" t="str">
        <f t="shared" si="75"/>
        <v xml:space="preserve"> NY</v>
      </c>
      <c r="N434" s="3">
        <v>2010</v>
      </c>
      <c r="O434" s="3">
        <f t="shared" si="76"/>
        <v>2010</v>
      </c>
      <c r="P434" s="3">
        <f t="shared" si="77"/>
        <v>10</v>
      </c>
      <c r="Q434" s="4">
        <v>-1</v>
      </c>
      <c r="R434" s="4" t="str">
        <f t="shared" si="78"/>
        <v>Not Available</v>
      </c>
      <c r="S434" s="3" t="s">
        <v>64</v>
      </c>
      <c r="T434" s="3" t="str">
        <f t="shared" si="79"/>
        <v>201 to 500 employees</v>
      </c>
      <c r="U434" s="3" t="s">
        <v>21</v>
      </c>
      <c r="V434" s="3" t="str">
        <f t="shared" si="80"/>
        <v>Company - Private</v>
      </c>
      <c r="W434" s="3" t="s">
        <v>1053</v>
      </c>
      <c r="X434" s="3" t="str">
        <f t="shared" si="81"/>
        <v>Video Games</v>
      </c>
      <c r="Y434" s="3" t="s">
        <v>133</v>
      </c>
      <c r="Z434" s="3" t="str">
        <f t="shared" si="82"/>
        <v>Media</v>
      </c>
      <c r="AA434" s="3" t="s">
        <v>58</v>
      </c>
      <c r="AB434" s="3" t="str">
        <f t="shared" si="83"/>
        <v>Unknown / Non-Applicable</v>
      </c>
    </row>
    <row r="435" spans="1:28" ht="16" x14ac:dyDescent="0.2">
      <c r="A435" s="3">
        <v>434</v>
      </c>
      <c r="B435" s="3">
        <v>4.4000000000000004</v>
      </c>
      <c r="C435" s="3" t="str">
        <f t="shared" si="72"/>
        <v>4.4</v>
      </c>
      <c r="D435" s="3" t="s">
        <v>1070</v>
      </c>
      <c r="E435" s="3" t="s">
        <v>2842</v>
      </c>
      <c r="F435" s="3" t="s">
        <v>2826</v>
      </c>
      <c r="H435" s="3" t="str">
        <f t="shared" si="73"/>
        <v xml:space="preserve"> CA</v>
      </c>
      <c r="I435" s="3" t="str">
        <f t="shared" si="74"/>
        <v xml:space="preserve"> CA</v>
      </c>
      <c r="J435" s="3" t="s">
        <v>1070</v>
      </c>
      <c r="K435" s="3" t="s">
        <v>2842</v>
      </c>
      <c r="L435" s="3" t="s">
        <v>2826</v>
      </c>
      <c r="M435" s="3" t="str">
        <f t="shared" si="75"/>
        <v xml:space="preserve"> CA</v>
      </c>
      <c r="N435" s="3">
        <v>1996</v>
      </c>
      <c r="O435" s="3">
        <f t="shared" si="76"/>
        <v>1996</v>
      </c>
      <c r="P435" s="3">
        <f t="shared" si="77"/>
        <v>24</v>
      </c>
      <c r="Q435" s="4">
        <v>-1</v>
      </c>
      <c r="R435" s="4" t="str">
        <f t="shared" si="78"/>
        <v>Not Available</v>
      </c>
      <c r="S435" s="3" t="s">
        <v>30</v>
      </c>
      <c r="T435" s="3" t="str">
        <f t="shared" si="79"/>
        <v>10000+ employees</v>
      </c>
      <c r="U435" s="3" t="s">
        <v>65</v>
      </c>
      <c r="V435" s="3" t="str">
        <f t="shared" si="80"/>
        <v>Company - Public</v>
      </c>
      <c r="W435" s="3" t="s">
        <v>124</v>
      </c>
      <c r="X435" s="3" t="str">
        <f t="shared" si="81"/>
        <v>Biotech &amp; Pharmaceuticals</v>
      </c>
      <c r="Y435" s="3" t="s">
        <v>124</v>
      </c>
      <c r="Z435" s="3" t="str">
        <f t="shared" si="82"/>
        <v>Biotech &amp; Pharmaceuticals</v>
      </c>
      <c r="AA435" s="3" t="s">
        <v>113</v>
      </c>
      <c r="AB435" s="3" t="str">
        <f t="shared" si="83"/>
        <v>$10+ billion (USD)</v>
      </c>
    </row>
    <row r="436" spans="1:28" ht="16" x14ac:dyDescent="0.2">
      <c r="A436" s="3">
        <v>435</v>
      </c>
      <c r="B436" s="3">
        <v>3.2</v>
      </c>
      <c r="C436" s="3" t="str">
        <f t="shared" si="72"/>
        <v>3.2</v>
      </c>
      <c r="D436" s="3" t="s">
        <v>77</v>
      </c>
      <c r="E436" s="3" t="s">
        <v>2877</v>
      </c>
      <c r="F436" s="3" t="s">
        <v>2826</v>
      </c>
      <c r="H436" s="3" t="str">
        <f t="shared" si="73"/>
        <v xml:space="preserve"> CA</v>
      </c>
      <c r="I436" s="3" t="str">
        <f t="shared" si="74"/>
        <v xml:space="preserve"> CA</v>
      </c>
      <c r="J436" s="3" t="s">
        <v>77</v>
      </c>
      <c r="K436" s="3" t="s">
        <v>2877</v>
      </c>
      <c r="L436" s="3" t="s">
        <v>2826</v>
      </c>
      <c r="M436" s="3" t="str">
        <f t="shared" si="75"/>
        <v xml:space="preserve"> CA</v>
      </c>
      <c r="N436" s="3">
        <v>1982</v>
      </c>
      <c r="O436" s="3">
        <f t="shared" si="76"/>
        <v>1982</v>
      </c>
      <c r="P436" s="3">
        <f t="shared" si="77"/>
        <v>38</v>
      </c>
      <c r="Q436" s="4" t="s">
        <v>2068</v>
      </c>
      <c r="R436" s="4" t="str">
        <f t="shared" si="78"/>
        <v>Apple, Microsoft</v>
      </c>
      <c r="S436" s="3" t="s">
        <v>20</v>
      </c>
      <c r="T436" s="3" t="str">
        <f t="shared" si="79"/>
        <v>501 to 1000 employees</v>
      </c>
      <c r="U436" s="3" t="s">
        <v>790</v>
      </c>
      <c r="V436" s="3" t="str">
        <f t="shared" si="80"/>
        <v>College / University</v>
      </c>
      <c r="W436" s="3" t="s">
        <v>791</v>
      </c>
      <c r="X436" s="3" t="str">
        <f t="shared" si="81"/>
        <v>Colleges &amp; Universities</v>
      </c>
      <c r="Y436" s="3" t="s">
        <v>581</v>
      </c>
      <c r="Z436" s="3" t="str">
        <f t="shared" si="82"/>
        <v>Education</v>
      </c>
      <c r="AA436" s="3" t="s">
        <v>58</v>
      </c>
      <c r="AB436" s="3" t="str">
        <f t="shared" si="83"/>
        <v>Unknown / Non-Applicable</v>
      </c>
    </row>
    <row r="437" spans="1:28" ht="48" x14ac:dyDescent="0.2">
      <c r="A437" s="3">
        <v>436</v>
      </c>
      <c r="B437" s="3">
        <v>3.1</v>
      </c>
      <c r="C437" s="3" t="str">
        <f t="shared" si="72"/>
        <v>3.1</v>
      </c>
      <c r="D437" s="3" t="s">
        <v>55</v>
      </c>
      <c r="E437" s="3" t="s">
        <v>2833</v>
      </c>
      <c r="F437" s="3" t="s">
        <v>2828</v>
      </c>
      <c r="H437" s="3" t="str">
        <f t="shared" si="73"/>
        <v xml:space="preserve"> NY</v>
      </c>
      <c r="I437" s="3" t="str">
        <f t="shared" si="74"/>
        <v xml:space="preserve"> NY</v>
      </c>
      <c r="J437" s="3" t="s">
        <v>1524</v>
      </c>
      <c r="K437" s="3" t="s">
        <v>2863</v>
      </c>
      <c r="L437" s="3" t="s">
        <v>3089</v>
      </c>
      <c r="M437" s="3" t="str">
        <f t="shared" si="75"/>
        <v xml:space="preserve"> United Kingdom</v>
      </c>
      <c r="N437" s="3">
        <v>1913</v>
      </c>
      <c r="O437" s="3">
        <f t="shared" si="76"/>
        <v>1913</v>
      </c>
      <c r="P437" s="3">
        <f t="shared" si="77"/>
        <v>107</v>
      </c>
      <c r="Q437" s="4" t="s">
        <v>1525</v>
      </c>
      <c r="R437" s="4" t="str">
        <f t="shared" si="78"/>
        <v>Roche, GlaxoSmithKline, Novartis</v>
      </c>
      <c r="S437" s="3" t="s">
        <v>64</v>
      </c>
      <c r="T437" s="3" t="str">
        <f t="shared" si="79"/>
        <v>201 to 500 employees</v>
      </c>
      <c r="U437" s="3" t="s">
        <v>21</v>
      </c>
      <c r="V437" s="3" t="str">
        <f t="shared" si="80"/>
        <v>Company - Private</v>
      </c>
      <c r="W437" s="3" t="s">
        <v>79</v>
      </c>
      <c r="X437" s="3" t="str">
        <f t="shared" si="81"/>
        <v>Consulting</v>
      </c>
      <c r="Y437" s="3" t="s">
        <v>40</v>
      </c>
      <c r="Z437" s="3" t="str">
        <f t="shared" si="82"/>
        <v>Business Services</v>
      </c>
      <c r="AA437" s="3" t="s">
        <v>23</v>
      </c>
      <c r="AB437" s="3" t="str">
        <f t="shared" si="83"/>
        <v>$50 to $100 million (USD)</v>
      </c>
    </row>
    <row r="438" spans="1:28" ht="80" x14ac:dyDescent="0.2">
      <c r="A438" s="3">
        <v>437</v>
      </c>
      <c r="B438" s="3">
        <v>4.0999999999999996</v>
      </c>
      <c r="C438" s="3" t="str">
        <f t="shared" si="72"/>
        <v>4.1</v>
      </c>
      <c r="D438" s="3" t="s">
        <v>1075</v>
      </c>
      <c r="E438" s="3" t="s">
        <v>2843</v>
      </c>
      <c r="F438" s="3" t="s">
        <v>2844</v>
      </c>
      <c r="H438" s="3" t="str">
        <f t="shared" si="73"/>
        <v xml:space="preserve"> TN</v>
      </c>
      <c r="I438" s="3" t="str">
        <f t="shared" si="74"/>
        <v xml:space="preserve"> TN</v>
      </c>
      <c r="J438" s="3" t="s">
        <v>1075</v>
      </c>
      <c r="K438" s="3" t="s">
        <v>2843</v>
      </c>
      <c r="L438" s="3" t="s">
        <v>2844</v>
      </c>
      <c r="M438" s="3" t="str">
        <f t="shared" si="75"/>
        <v xml:space="preserve"> TN</v>
      </c>
      <c r="N438" s="3">
        <v>1958</v>
      </c>
      <c r="O438" s="3">
        <f t="shared" si="76"/>
        <v>1958</v>
      </c>
      <c r="P438" s="3">
        <f t="shared" si="77"/>
        <v>62</v>
      </c>
      <c r="Q438" s="4" t="s">
        <v>1077</v>
      </c>
      <c r="R438" s="4" t="str">
        <f t="shared" si="78"/>
        <v>TravelCenters of America, Love's Travel Stops &amp; Country Stores, Wawa</v>
      </c>
      <c r="S438" s="3" t="s">
        <v>263</v>
      </c>
      <c r="T438" s="3" t="str">
        <f t="shared" si="79"/>
        <v>1 to 50 employees</v>
      </c>
      <c r="U438" s="3" t="s">
        <v>21</v>
      </c>
      <c r="V438" s="3" t="str">
        <f t="shared" si="80"/>
        <v>Company - Private</v>
      </c>
      <c r="W438" s="3" t="s">
        <v>230</v>
      </c>
      <c r="X438" s="3" t="str">
        <f t="shared" si="81"/>
        <v>IT Services</v>
      </c>
      <c r="Y438" s="3" t="s">
        <v>91</v>
      </c>
      <c r="Z438" s="3" t="str">
        <f t="shared" si="82"/>
        <v>Information Technology</v>
      </c>
      <c r="AA438" s="3" t="s">
        <v>411</v>
      </c>
      <c r="AB438" s="3" t="str">
        <f t="shared" si="83"/>
        <v>$5 to $10 million (USD)</v>
      </c>
    </row>
    <row r="439" spans="1:28" ht="16" x14ac:dyDescent="0.2">
      <c r="A439" s="3">
        <v>438</v>
      </c>
      <c r="B439" s="3">
        <v>3.5</v>
      </c>
      <c r="C439" s="3" t="str">
        <f t="shared" si="72"/>
        <v>3.5</v>
      </c>
      <c r="D439" s="3" t="s">
        <v>2072</v>
      </c>
      <c r="E439" s="3" t="s">
        <v>3024</v>
      </c>
      <c r="F439" s="3" t="s">
        <v>2844</v>
      </c>
      <c r="H439" s="3" t="str">
        <f t="shared" si="73"/>
        <v xml:space="preserve"> TN</v>
      </c>
      <c r="I439" s="3" t="str">
        <f t="shared" si="74"/>
        <v xml:space="preserve"> TN</v>
      </c>
      <c r="J439" s="3" t="s">
        <v>2072</v>
      </c>
      <c r="K439" s="3" t="s">
        <v>3024</v>
      </c>
      <c r="L439" s="3" t="s">
        <v>2844</v>
      </c>
      <c r="M439" s="3" t="str">
        <f t="shared" si="75"/>
        <v xml:space="preserve"> TN</v>
      </c>
      <c r="N439" s="3">
        <v>-1</v>
      </c>
      <c r="O439" s="3" t="str">
        <f t="shared" si="76"/>
        <v>Not Available</v>
      </c>
      <c r="P439" s="3" t="str">
        <f t="shared" si="77"/>
        <v>Not Available</v>
      </c>
      <c r="Q439" s="4">
        <v>-1</v>
      </c>
      <c r="R439" s="4" t="str">
        <f t="shared" si="78"/>
        <v>Not Available</v>
      </c>
      <c r="S439" s="3" t="s">
        <v>20</v>
      </c>
      <c r="T439" s="3" t="str">
        <f t="shared" si="79"/>
        <v>501 to 1000 employees</v>
      </c>
      <c r="U439" s="3" t="s">
        <v>86</v>
      </c>
      <c r="V439" s="3" t="str">
        <f t="shared" si="80"/>
        <v>Hospital</v>
      </c>
      <c r="W439" s="3" t="s">
        <v>32</v>
      </c>
      <c r="X439" s="3" t="str">
        <f t="shared" si="81"/>
        <v>Health Care Services &amp; Hospitals</v>
      </c>
      <c r="Y439" s="3" t="s">
        <v>33</v>
      </c>
      <c r="Z439" s="3" t="str">
        <f t="shared" si="82"/>
        <v>Health Care</v>
      </c>
      <c r="AA439" s="3" t="s">
        <v>41</v>
      </c>
      <c r="AB439" s="3" t="str">
        <f t="shared" si="83"/>
        <v>$100 to $500 million (USD)</v>
      </c>
    </row>
    <row r="440" spans="1:28" ht="48" x14ac:dyDescent="0.2">
      <c r="A440" s="3">
        <v>439</v>
      </c>
      <c r="B440" s="3">
        <v>3.7</v>
      </c>
      <c r="C440" s="3" t="str">
        <f t="shared" si="72"/>
        <v>3.7</v>
      </c>
      <c r="D440" s="3" t="s">
        <v>337</v>
      </c>
      <c r="E440" s="3" t="s">
        <v>2947</v>
      </c>
      <c r="F440" s="3" t="s">
        <v>2828</v>
      </c>
      <c r="H440" s="3" t="str">
        <f t="shared" si="73"/>
        <v xml:space="preserve"> NY</v>
      </c>
      <c r="I440" s="3" t="str">
        <f t="shared" si="74"/>
        <v xml:space="preserve"> NY</v>
      </c>
      <c r="J440" s="3" t="s">
        <v>338</v>
      </c>
      <c r="K440" s="3" t="s">
        <v>3078</v>
      </c>
      <c r="L440" s="3" t="s">
        <v>3079</v>
      </c>
      <c r="M440" s="3" t="str">
        <f t="shared" si="75"/>
        <v xml:space="preserve"> Switzerland</v>
      </c>
      <c r="N440" s="3">
        <v>1863</v>
      </c>
      <c r="O440" s="3">
        <f t="shared" si="76"/>
        <v>1863</v>
      </c>
      <c r="P440" s="3">
        <f t="shared" si="77"/>
        <v>157</v>
      </c>
      <c r="Q440" s="4" t="s">
        <v>339</v>
      </c>
      <c r="R440" s="4" t="str">
        <f t="shared" si="78"/>
        <v>Munich Re, Hannover RE, SCOR</v>
      </c>
      <c r="S440" s="3" t="s">
        <v>64</v>
      </c>
      <c r="T440" s="3" t="str">
        <f t="shared" si="79"/>
        <v>201 to 500 employees</v>
      </c>
      <c r="U440" s="3" t="s">
        <v>21</v>
      </c>
      <c r="V440" s="3" t="str">
        <f t="shared" si="80"/>
        <v>Company - Private</v>
      </c>
      <c r="W440" s="3" t="s">
        <v>145</v>
      </c>
      <c r="X440" s="3" t="str">
        <f t="shared" si="81"/>
        <v>Enterprise Software &amp; Network Solutions</v>
      </c>
      <c r="Y440" s="3" t="s">
        <v>91</v>
      </c>
      <c r="Z440" s="3" t="str">
        <f t="shared" si="82"/>
        <v>Information Technology</v>
      </c>
      <c r="AA440" s="3" t="s">
        <v>80</v>
      </c>
      <c r="AB440" s="3" t="str">
        <f t="shared" si="83"/>
        <v>$25 to $50 million (USD)</v>
      </c>
    </row>
    <row r="441" spans="1:28" ht="16" x14ac:dyDescent="0.2">
      <c r="A441" s="3">
        <v>440</v>
      </c>
      <c r="B441" s="3">
        <v>4.2</v>
      </c>
      <c r="C441" s="3" t="str">
        <f t="shared" si="72"/>
        <v>4.2</v>
      </c>
      <c r="D441" s="3" t="s">
        <v>2074</v>
      </c>
      <c r="E441" s="3" t="s">
        <v>3025</v>
      </c>
      <c r="F441" s="3" t="s">
        <v>2882</v>
      </c>
      <c r="H441" s="3" t="str">
        <f t="shared" si="73"/>
        <v xml:space="preserve"> CO</v>
      </c>
      <c r="I441" s="3" t="str">
        <f t="shared" si="74"/>
        <v xml:space="preserve"> CO</v>
      </c>
      <c r="J441" s="3" t="s">
        <v>246</v>
      </c>
      <c r="K441" s="3" t="s">
        <v>3107</v>
      </c>
      <c r="L441" s="3" t="s">
        <v>3108</v>
      </c>
      <c r="M441" s="3" t="str">
        <f t="shared" si="75"/>
        <v xml:space="preserve"> Germany</v>
      </c>
      <c r="N441" s="3">
        <v>1870</v>
      </c>
      <c r="O441" s="3">
        <f t="shared" si="76"/>
        <v>1870</v>
      </c>
      <c r="P441" s="3">
        <f t="shared" si="77"/>
        <v>150</v>
      </c>
      <c r="Q441" s="4">
        <v>-1</v>
      </c>
      <c r="R441" s="4" t="str">
        <f t="shared" si="78"/>
        <v>Not Available</v>
      </c>
      <c r="S441" s="3" t="s">
        <v>20</v>
      </c>
      <c r="T441" s="3" t="str">
        <f t="shared" si="79"/>
        <v>501 to 1000 employees</v>
      </c>
      <c r="U441" s="3" t="s">
        <v>21</v>
      </c>
      <c r="V441" s="3" t="str">
        <f t="shared" si="80"/>
        <v>Company - Private</v>
      </c>
      <c r="W441" s="3" t="s">
        <v>230</v>
      </c>
      <c r="X441" s="3" t="str">
        <f t="shared" si="81"/>
        <v>IT Services</v>
      </c>
      <c r="Y441" s="3" t="s">
        <v>91</v>
      </c>
      <c r="Z441" s="3" t="str">
        <f t="shared" si="82"/>
        <v>Information Technology</v>
      </c>
      <c r="AA441" s="3" t="s">
        <v>41</v>
      </c>
      <c r="AB441" s="3" t="str">
        <f t="shared" si="83"/>
        <v>$100 to $500 million (USD)</v>
      </c>
    </row>
    <row r="442" spans="1:28" ht="16" x14ac:dyDescent="0.2">
      <c r="A442" s="3">
        <v>441</v>
      </c>
      <c r="B442" s="3">
        <v>4.2</v>
      </c>
      <c r="C442" s="3" t="str">
        <f t="shared" si="72"/>
        <v>4.2</v>
      </c>
      <c r="D442" s="3" t="s">
        <v>153</v>
      </c>
      <c r="E442" s="3" t="s">
        <v>2881</v>
      </c>
      <c r="F442" s="3" t="s">
        <v>2882</v>
      </c>
      <c r="H442" s="3" t="str">
        <f t="shared" si="73"/>
        <v xml:space="preserve"> CO</v>
      </c>
      <c r="I442" s="3" t="str">
        <f t="shared" si="74"/>
        <v xml:space="preserve"> CO</v>
      </c>
      <c r="J442" s="3" t="s">
        <v>153</v>
      </c>
      <c r="K442" s="3" t="s">
        <v>2881</v>
      </c>
      <c r="L442" s="3" t="s">
        <v>2882</v>
      </c>
      <c r="M442" s="3" t="str">
        <f t="shared" si="75"/>
        <v xml:space="preserve"> CO</v>
      </c>
      <c r="N442" s="3">
        <v>1915</v>
      </c>
      <c r="O442" s="3">
        <f t="shared" si="76"/>
        <v>1915</v>
      </c>
      <c r="P442" s="3">
        <f t="shared" si="77"/>
        <v>105</v>
      </c>
      <c r="Q442" s="4">
        <v>-1</v>
      </c>
      <c r="R442" s="4" t="str">
        <f t="shared" si="78"/>
        <v>Not Available</v>
      </c>
      <c r="S442" s="3" t="s">
        <v>46</v>
      </c>
      <c r="T442" s="3" t="str">
        <f t="shared" si="79"/>
        <v>1001 to 5000 employees</v>
      </c>
      <c r="U442" s="3" t="s">
        <v>65</v>
      </c>
      <c r="V442" s="3" t="str">
        <f t="shared" si="80"/>
        <v>Company - Public</v>
      </c>
      <c r="W442" s="3" t="s">
        <v>72</v>
      </c>
      <c r="X442" s="3" t="str">
        <f t="shared" si="81"/>
        <v>Banks &amp; Credit Unions</v>
      </c>
      <c r="Y442" s="3" t="s">
        <v>73</v>
      </c>
      <c r="Z442" s="3" t="str">
        <f t="shared" si="82"/>
        <v>Finance</v>
      </c>
      <c r="AA442" s="3" t="s">
        <v>113</v>
      </c>
      <c r="AB442" s="3" t="str">
        <f t="shared" si="83"/>
        <v>$10+ billion (USD)</v>
      </c>
    </row>
    <row r="443" spans="1:28" ht="16" x14ac:dyDescent="0.2">
      <c r="A443" s="3">
        <v>442</v>
      </c>
      <c r="B443" s="3">
        <v>3.1</v>
      </c>
      <c r="C443" s="3" t="str">
        <f t="shared" si="72"/>
        <v>3.1</v>
      </c>
      <c r="D443" s="3" t="s">
        <v>551</v>
      </c>
      <c r="E443" s="3" t="s">
        <v>2847</v>
      </c>
      <c r="F443" s="3" t="s">
        <v>2848</v>
      </c>
      <c r="H443" s="3" t="str">
        <f t="shared" si="73"/>
        <v xml:space="preserve"> WI</v>
      </c>
      <c r="I443" s="3" t="str">
        <f t="shared" si="74"/>
        <v xml:space="preserve"> WI</v>
      </c>
      <c r="J443" s="3" t="s">
        <v>551</v>
      </c>
      <c r="K443" s="3" t="s">
        <v>2847</v>
      </c>
      <c r="L443" s="3" t="s">
        <v>2848</v>
      </c>
      <c r="M443" s="3" t="str">
        <f t="shared" si="75"/>
        <v xml:space="preserve"> WI</v>
      </c>
      <c r="N443" s="3">
        <v>1964</v>
      </c>
      <c r="O443" s="3">
        <f t="shared" si="76"/>
        <v>1964</v>
      </c>
      <c r="P443" s="3">
        <f t="shared" si="77"/>
        <v>56</v>
      </c>
      <c r="Q443" s="4">
        <v>-1</v>
      </c>
      <c r="R443" s="4" t="str">
        <f t="shared" si="78"/>
        <v>Not Available</v>
      </c>
      <c r="S443" s="3" t="s">
        <v>30</v>
      </c>
      <c r="T443" s="3" t="str">
        <f t="shared" si="79"/>
        <v>10000+ employees</v>
      </c>
      <c r="U443" s="3" t="s">
        <v>65</v>
      </c>
      <c r="V443" s="3" t="str">
        <f t="shared" si="80"/>
        <v>Company - Public</v>
      </c>
      <c r="W443" s="3" t="s">
        <v>124</v>
      </c>
      <c r="X443" s="3" t="str">
        <f t="shared" si="81"/>
        <v>Biotech &amp; Pharmaceuticals</v>
      </c>
      <c r="Y443" s="3" t="s">
        <v>124</v>
      </c>
      <c r="Z443" s="3" t="str">
        <f t="shared" si="82"/>
        <v>Biotech &amp; Pharmaceuticals</v>
      </c>
      <c r="AA443" s="3" t="s">
        <v>113</v>
      </c>
      <c r="AB443" s="3" t="str">
        <f t="shared" si="83"/>
        <v>$10+ billion (USD)</v>
      </c>
    </row>
    <row r="444" spans="1:28" ht="16" x14ac:dyDescent="0.2">
      <c r="A444" s="3">
        <v>443</v>
      </c>
      <c r="B444" s="3">
        <v>3.7</v>
      </c>
      <c r="C444" s="3" t="str">
        <f t="shared" si="72"/>
        <v>3.7</v>
      </c>
      <c r="D444" s="3" t="s">
        <v>1663</v>
      </c>
      <c r="E444" s="3" t="s">
        <v>3026</v>
      </c>
      <c r="F444" s="3" t="s">
        <v>2844</v>
      </c>
      <c r="H444" s="3" t="str">
        <f t="shared" si="73"/>
        <v xml:space="preserve"> TN</v>
      </c>
      <c r="I444" s="3" t="str">
        <f t="shared" si="74"/>
        <v xml:space="preserve"> TN</v>
      </c>
      <c r="J444" s="3" t="s">
        <v>421</v>
      </c>
      <c r="K444" s="3" t="s">
        <v>2883</v>
      </c>
      <c r="L444" s="3" t="s">
        <v>2884</v>
      </c>
      <c r="M444" s="3" t="str">
        <f t="shared" si="75"/>
        <v xml:space="preserve"> IN</v>
      </c>
      <c r="N444" s="3">
        <v>2004</v>
      </c>
      <c r="O444" s="3">
        <f t="shared" si="76"/>
        <v>2004</v>
      </c>
      <c r="P444" s="3">
        <f t="shared" si="77"/>
        <v>16</v>
      </c>
      <c r="Q444" s="4">
        <v>-1</v>
      </c>
      <c r="R444" s="4" t="str">
        <f t="shared" si="78"/>
        <v>Not Available</v>
      </c>
      <c r="S444" s="3" t="s">
        <v>20</v>
      </c>
      <c r="T444" s="3" t="str">
        <f t="shared" si="79"/>
        <v>501 to 1000 employees</v>
      </c>
      <c r="U444" s="3" t="s">
        <v>154</v>
      </c>
      <c r="V444" s="3" t="str">
        <f t="shared" si="80"/>
        <v>Nonprofit Organization</v>
      </c>
      <c r="W444" s="3" t="s">
        <v>32</v>
      </c>
      <c r="X444" s="3" t="str">
        <f t="shared" si="81"/>
        <v>Health Care Services &amp; Hospitals</v>
      </c>
      <c r="Y444" s="3" t="s">
        <v>33</v>
      </c>
      <c r="Z444" s="3" t="str">
        <f t="shared" si="82"/>
        <v>Health Care</v>
      </c>
      <c r="AA444" s="3" t="s">
        <v>50</v>
      </c>
      <c r="AB444" s="3" t="str">
        <f t="shared" si="83"/>
        <v>$500 million to $1 billion (USD)</v>
      </c>
    </row>
    <row r="445" spans="1:28" ht="16" x14ac:dyDescent="0.2">
      <c r="A445" s="3">
        <v>444</v>
      </c>
      <c r="B445" s="3">
        <v>2.7</v>
      </c>
      <c r="C445" s="3" t="str">
        <f t="shared" si="72"/>
        <v>2.7</v>
      </c>
      <c r="D445" s="3" t="s">
        <v>643</v>
      </c>
      <c r="E445" s="3" t="s">
        <v>2849</v>
      </c>
      <c r="F445" s="3" t="s">
        <v>2850</v>
      </c>
      <c r="H445" s="3" t="str">
        <f t="shared" si="73"/>
        <v xml:space="preserve"> MD</v>
      </c>
      <c r="I445" s="3" t="str">
        <f t="shared" si="74"/>
        <v xml:space="preserve"> MD</v>
      </c>
      <c r="J445" s="3" t="s">
        <v>438</v>
      </c>
      <c r="K445" s="3" t="s">
        <v>3033</v>
      </c>
      <c r="L445" s="3" t="s">
        <v>2853</v>
      </c>
      <c r="M445" s="3" t="str">
        <f t="shared" si="75"/>
        <v xml:space="preserve"> VA</v>
      </c>
      <c r="N445" s="3">
        <v>1999</v>
      </c>
      <c r="O445" s="3">
        <f t="shared" si="76"/>
        <v>1999</v>
      </c>
      <c r="P445" s="3">
        <f t="shared" si="77"/>
        <v>21</v>
      </c>
      <c r="Q445" s="4">
        <v>-1</v>
      </c>
      <c r="R445" s="4" t="str">
        <f t="shared" si="78"/>
        <v>Not Available</v>
      </c>
      <c r="S445" s="3" t="s">
        <v>30</v>
      </c>
      <c r="T445" s="3" t="str">
        <f t="shared" si="79"/>
        <v>10000+ employees</v>
      </c>
      <c r="U445" s="3" t="s">
        <v>21</v>
      </c>
      <c r="V445" s="3" t="str">
        <f t="shared" si="80"/>
        <v>Company - Private</v>
      </c>
      <c r="W445" s="3" t="s">
        <v>1076</v>
      </c>
      <c r="X445" s="3" t="str">
        <f t="shared" si="81"/>
        <v>Gas Stations</v>
      </c>
      <c r="Y445" s="3" t="s">
        <v>98</v>
      </c>
      <c r="Z445" s="3" t="str">
        <f t="shared" si="82"/>
        <v>Retail</v>
      </c>
      <c r="AA445" s="3" t="s">
        <v>113</v>
      </c>
      <c r="AB445" s="3" t="str">
        <f t="shared" si="83"/>
        <v>$10+ billion (USD)</v>
      </c>
    </row>
    <row r="446" spans="1:28" ht="16" x14ac:dyDescent="0.2">
      <c r="A446" s="3">
        <v>445</v>
      </c>
      <c r="B446" s="3">
        <v>3.9</v>
      </c>
      <c r="C446" s="3" t="str">
        <f t="shared" si="72"/>
        <v>3.9</v>
      </c>
      <c r="D446" s="3" t="s">
        <v>1530</v>
      </c>
      <c r="E446" s="3" t="s">
        <v>2978</v>
      </c>
      <c r="F446" s="3" t="s">
        <v>2864</v>
      </c>
      <c r="H446" s="3" t="str">
        <f t="shared" si="73"/>
        <v xml:space="preserve"> MA</v>
      </c>
      <c r="I446" s="3" t="str">
        <f t="shared" si="74"/>
        <v xml:space="preserve"> MA</v>
      </c>
      <c r="J446" s="3" t="s">
        <v>1530</v>
      </c>
      <c r="K446" s="3" t="s">
        <v>2978</v>
      </c>
      <c r="L446" s="3" t="s">
        <v>2864</v>
      </c>
      <c r="M446" s="3" t="str">
        <f t="shared" si="75"/>
        <v xml:space="preserve"> MA</v>
      </c>
      <c r="N446" s="3">
        <v>1984</v>
      </c>
      <c r="O446" s="3">
        <f t="shared" si="76"/>
        <v>1984</v>
      </c>
      <c r="P446" s="3">
        <f t="shared" si="77"/>
        <v>36</v>
      </c>
      <c r="Q446" s="4">
        <v>-1</v>
      </c>
      <c r="R446" s="4" t="str">
        <f t="shared" si="78"/>
        <v>Not Available</v>
      </c>
      <c r="S446" s="3" t="s">
        <v>56</v>
      </c>
      <c r="T446" s="3" t="str">
        <f t="shared" si="79"/>
        <v>51 to 200 employees</v>
      </c>
      <c r="U446" s="3" t="s">
        <v>21</v>
      </c>
      <c r="V446" s="3" t="str">
        <f t="shared" si="80"/>
        <v>Company - Private</v>
      </c>
      <c r="W446" s="3" t="s">
        <v>145</v>
      </c>
      <c r="X446" s="3" t="str">
        <f t="shared" si="81"/>
        <v>Enterprise Software &amp; Network Solutions</v>
      </c>
      <c r="Y446" s="3" t="s">
        <v>91</v>
      </c>
      <c r="Z446" s="3" t="str">
        <f t="shared" si="82"/>
        <v>Information Technology</v>
      </c>
      <c r="AA446" s="3" t="s">
        <v>58</v>
      </c>
      <c r="AB446" s="3" t="str">
        <f t="shared" si="83"/>
        <v>Unknown / Non-Applicable</v>
      </c>
    </row>
    <row r="447" spans="1:28" ht="48" x14ac:dyDescent="0.2">
      <c r="A447" s="3">
        <v>446</v>
      </c>
      <c r="B447" s="3">
        <v>3.8</v>
      </c>
      <c r="C447" s="3" t="str">
        <f t="shared" si="72"/>
        <v>3.8</v>
      </c>
      <c r="D447" s="3" t="s">
        <v>170</v>
      </c>
      <c r="E447" s="3" t="s">
        <v>2851</v>
      </c>
      <c r="F447" s="3" t="s">
        <v>2837</v>
      </c>
      <c r="H447" s="3" t="str">
        <f t="shared" si="73"/>
        <v xml:space="preserve"> IL</v>
      </c>
      <c r="I447" s="3" t="str">
        <f t="shared" si="74"/>
        <v xml:space="preserve"> IL</v>
      </c>
      <c r="J447" s="3" t="s">
        <v>328</v>
      </c>
      <c r="K447" s="3" t="s">
        <v>2869</v>
      </c>
      <c r="L447" s="3" t="s">
        <v>2864</v>
      </c>
      <c r="M447" s="3" t="str">
        <f t="shared" si="75"/>
        <v xml:space="preserve"> MA</v>
      </c>
      <c r="N447" s="3">
        <v>1912</v>
      </c>
      <c r="O447" s="3">
        <f t="shared" si="76"/>
        <v>1912</v>
      </c>
      <c r="P447" s="3">
        <f t="shared" si="77"/>
        <v>108</v>
      </c>
      <c r="Q447" s="4" t="s">
        <v>329</v>
      </c>
      <c r="R447" s="4" t="str">
        <f t="shared" si="78"/>
        <v>Travelers, Allstate, State Farm</v>
      </c>
      <c r="S447" s="3" t="s">
        <v>64</v>
      </c>
      <c r="T447" s="3" t="str">
        <f t="shared" si="79"/>
        <v>201 to 500 employees</v>
      </c>
      <c r="U447" s="3" t="s">
        <v>21</v>
      </c>
      <c r="V447" s="3" t="str">
        <f t="shared" si="80"/>
        <v>Company - Private</v>
      </c>
      <c r="W447" s="3" t="s">
        <v>145</v>
      </c>
      <c r="X447" s="3" t="str">
        <f t="shared" si="81"/>
        <v>Enterprise Software &amp; Network Solutions</v>
      </c>
      <c r="Y447" s="3" t="s">
        <v>91</v>
      </c>
      <c r="Z447" s="3" t="str">
        <f t="shared" si="82"/>
        <v>Information Technology</v>
      </c>
      <c r="AA447" s="3" t="s">
        <v>58</v>
      </c>
      <c r="AB447" s="3" t="str">
        <f t="shared" si="83"/>
        <v>Unknown / Non-Applicable</v>
      </c>
    </row>
    <row r="448" spans="1:28" ht="48" x14ac:dyDescent="0.2">
      <c r="A448" s="3">
        <v>447</v>
      </c>
      <c r="B448" s="3">
        <v>4.3</v>
      </c>
      <c r="C448" s="3" t="str">
        <f t="shared" si="72"/>
        <v>4.3</v>
      </c>
      <c r="D448" s="3" t="s">
        <v>55</v>
      </c>
      <c r="E448" s="3" t="s">
        <v>2833</v>
      </c>
      <c r="F448" s="3" t="s">
        <v>2828</v>
      </c>
      <c r="H448" s="3" t="str">
        <f t="shared" si="73"/>
        <v xml:space="preserve"> NY</v>
      </c>
      <c r="I448" s="3" t="str">
        <f t="shared" si="74"/>
        <v xml:space="preserve"> NY</v>
      </c>
      <c r="J448" s="3" t="s">
        <v>55</v>
      </c>
      <c r="K448" s="3" t="s">
        <v>2833</v>
      </c>
      <c r="L448" s="3" t="s">
        <v>2828</v>
      </c>
      <c r="M448" s="3" t="str">
        <f t="shared" si="75"/>
        <v xml:space="preserve"> NY</v>
      </c>
      <c r="N448" s="3">
        <v>1975</v>
      </c>
      <c r="O448" s="3">
        <f t="shared" si="76"/>
        <v>1975</v>
      </c>
      <c r="P448" s="3">
        <f t="shared" si="77"/>
        <v>45</v>
      </c>
      <c r="Q448" s="4" t="s">
        <v>2080</v>
      </c>
      <c r="R448" s="4" t="str">
        <f t="shared" si="78"/>
        <v>Qlik, Tableau Software, Informatica</v>
      </c>
      <c r="S448" s="3" t="s">
        <v>30</v>
      </c>
      <c r="T448" s="3" t="str">
        <f t="shared" si="79"/>
        <v>10000+ employees</v>
      </c>
      <c r="U448" s="3" t="s">
        <v>65</v>
      </c>
      <c r="V448" s="3" t="str">
        <f t="shared" si="80"/>
        <v>Company - Public</v>
      </c>
      <c r="W448" s="3" t="s">
        <v>124</v>
      </c>
      <c r="X448" s="3" t="str">
        <f t="shared" si="81"/>
        <v>Biotech &amp; Pharmaceuticals</v>
      </c>
      <c r="Y448" s="3" t="s">
        <v>124</v>
      </c>
      <c r="Z448" s="3" t="str">
        <f t="shared" si="82"/>
        <v>Biotech &amp; Pharmaceuticals</v>
      </c>
      <c r="AA448" s="3" t="s">
        <v>113</v>
      </c>
      <c r="AB448" s="3" t="str">
        <f t="shared" si="83"/>
        <v>$10+ billion (USD)</v>
      </c>
    </row>
    <row r="449" spans="1:28" ht="16" x14ac:dyDescent="0.2">
      <c r="A449" s="3">
        <v>448</v>
      </c>
      <c r="B449" s="3">
        <v>3.3</v>
      </c>
      <c r="C449" s="3" t="str">
        <f t="shared" si="72"/>
        <v>3.3</v>
      </c>
      <c r="D449" s="3" t="s">
        <v>55</v>
      </c>
      <c r="E449" s="3" t="s">
        <v>2833</v>
      </c>
      <c r="F449" s="3" t="s">
        <v>2828</v>
      </c>
      <c r="H449" s="3" t="str">
        <f t="shared" si="73"/>
        <v xml:space="preserve"> NY</v>
      </c>
      <c r="I449" s="3" t="str">
        <f t="shared" si="74"/>
        <v xml:space="preserve"> NY</v>
      </c>
      <c r="J449" s="3" t="s">
        <v>319</v>
      </c>
      <c r="K449" s="3" t="s">
        <v>3090</v>
      </c>
      <c r="L449" s="3" t="s">
        <v>3089</v>
      </c>
      <c r="M449" s="3" t="str">
        <f t="shared" si="75"/>
        <v xml:space="preserve"> United Kingdom</v>
      </c>
      <c r="N449" s="3">
        <v>2003</v>
      </c>
      <c r="O449" s="3">
        <f t="shared" si="76"/>
        <v>2003</v>
      </c>
      <c r="P449" s="3">
        <f t="shared" si="77"/>
        <v>17</v>
      </c>
      <c r="Q449" s="4">
        <v>-1</v>
      </c>
      <c r="R449" s="4" t="str">
        <f t="shared" si="78"/>
        <v>Not Available</v>
      </c>
      <c r="S449" s="3" t="s">
        <v>20</v>
      </c>
      <c r="T449" s="3" t="str">
        <f t="shared" si="79"/>
        <v>501 to 1000 employees</v>
      </c>
      <c r="U449" s="3" t="s">
        <v>154</v>
      </c>
      <c r="V449" s="3" t="str">
        <f t="shared" si="80"/>
        <v>Nonprofit Organization</v>
      </c>
      <c r="W449" s="3" t="s">
        <v>155</v>
      </c>
      <c r="X449" s="3" t="str">
        <f t="shared" si="81"/>
        <v>Insurance Carriers</v>
      </c>
      <c r="Y449" s="3" t="s">
        <v>156</v>
      </c>
      <c r="Z449" s="3" t="str">
        <f t="shared" si="82"/>
        <v>Insurance</v>
      </c>
      <c r="AA449" s="3" t="s">
        <v>50</v>
      </c>
      <c r="AB449" s="3" t="str">
        <f t="shared" si="83"/>
        <v>$500 million to $1 billion (USD)</v>
      </c>
    </row>
    <row r="450" spans="1:28" ht="16" x14ac:dyDescent="0.2">
      <c r="A450" s="3">
        <v>449</v>
      </c>
      <c r="B450" s="3">
        <v>3.9</v>
      </c>
      <c r="C450" s="3" t="str">
        <f t="shared" si="72"/>
        <v>3.9</v>
      </c>
      <c r="D450" s="3" t="s">
        <v>122</v>
      </c>
      <c r="E450" s="3" t="s">
        <v>2863</v>
      </c>
      <c r="F450" s="3" t="s">
        <v>2864</v>
      </c>
      <c r="H450" s="3" t="str">
        <f t="shared" si="73"/>
        <v xml:space="preserve"> MA</v>
      </c>
      <c r="I450" s="3" t="str">
        <f t="shared" si="74"/>
        <v xml:space="preserve"> MA</v>
      </c>
      <c r="J450" s="3" t="s">
        <v>214</v>
      </c>
      <c r="K450" s="3" t="s">
        <v>3083</v>
      </c>
      <c r="L450" s="3" t="s">
        <v>3079</v>
      </c>
      <c r="M450" s="3" t="str">
        <f t="shared" si="75"/>
        <v xml:space="preserve"> Switzerland</v>
      </c>
      <c r="N450" s="3">
        <v>1996</v>
      </c>
      <c r="O450" s="3">
        <f t="shared" si="76"/>
        <v>1996</v>
      </c>
      <c r="P450" s="3">
        <f t="shared" si="77"/>
        <v>24</v>
      </c>
      <c r="Q450" s="4">
        <v>-1</v>
      </c>
      <c r="R450" s="4" t="str">
        <f t="shared" si="78"/>
        <v>Not Available</v>
      </c>
      <c r="S450" s="3" t="s">
        <v>20</v>
      </c>
      <c r="T450" s="3" t="str">
        <f t="shared" si="79"/>
        <v>501 to 1000 employees</v>
      </c>
      <c r="U450" s="3" t="s">
        <v>21</v>
      </c>
      <c r="V450" s="3" t="str">
        <f t="shared" si="80"/>
        <v>Company - Private</v>
      </c>
      <c r="W450" s="3" t="s">
        <v>184</v>
      </c>
      <c r="X450" s="3" t="str">
        <f t="shared" si="81"/>
        <v>Food &amp; Beverage Manufacturing</v>
      </c>
      <c r="Y450" s="3" t="s">
        <v>185</v>
      </c>
      <c r="Z450" s="3" t="str">
        <f t="shared" si="82"/>
        <v>Manufacturing</v>
      </c>
      <c r="AA450" s="3" t="s">
        <v>58</v>
      </c>
      <c r="AB450" s="3" t="str">
        <f t="shared" si="83"/>
        <v>Unknown / Non-Applicable</v>
      </c>
    </row>
    <row r="451" spans="1:28" ht="80" x14ac:dyDescent="0.2">
      <c r="A451" s="3">
        <v>450</v>
      </c>
      <c r="B451" s="3">
        <v>3.5</v>
      </c>
      <c r="C451" s="3" t="str">
        <f t="shared" ref="C451:C514" si="84">SUBSTITUTE(B451, -1, "NOT AVAILABLE")</f>
        <v>3.5</v>
      </c>
      <c r="D451" s="3" t="s">
        <v>560</v>
      </c>
      <c r="E451" s="3" t="s">
        <v>2870</v>
      </c>
      <c r="F451" s="3" t="s">
        <v>2826</v>
      </c>
      <c r="H451" s="3" t="str">
        <f t="shared" ref="H451:H514" si="85">IF(F451="", "Not Available", F451)</f>
        <v xml:space="preserve"> CA</v>
      </c>
      <c r="I451" s="3" t="str">
        <f t="shared" ref="I451:I514" si="86">IF(H451="Los Angeles", "CA", H451)</f>
        <v xml:space="preserve"> CA</v>
      </c>
      <c r="J451" s="3" t="s">
        <v>96</v>
      </c>
      <c r="K451" s="3" t="s">
        <v>2825</v>
      </c>
      <c r="L451" s="3" t="s">
        <v>2826</v>
      </c>
      <c r="M451" s="3" t="str">
        <f t="shared" ref="M451:M514" si="87">IF(L451="", "Not Available", L451)</f>
        <v xml:space="preserve"> CA</v>
      </c>
      <c r="N451" s="3">
        <v>2012</v>
      </c>
      <c r="O451" s="3">
        <f t="shared" ref="O451:O514" si="88">IF(N451=-1, "Not Available", N451)</f>
        <v>2012</v>
      </c>
      <c r="P451" s="3">
        <f t="shared" ref="P451:P514" si="89">IF(O451=N451, 2020-O451, O451)</f>
        <v>8</v>
      </c>
      <c r="Q451" s="4" t="s">
        <v>1545</v>
      </c>
      <c r="R451" s="4" t="str">
        <f t="shared" ref="R451:R514" si="90">IF(Q451=-1, "Not Available", Q451)</f>
        <v>BioMarin Pharmaceutical, Sangamo Therapeutics, bluebird bio</v>
      </c>
      <c r="S451" s="3" t="s">
        <v>46</v>
      </c>
      <c r="T451" s="3" t="str">
        <f t="shared" ref="T451:T514" si="91">IF(S451=-1,"Not Available",S451)</f>
        <v>1001 to 5000 employees</v>
      </c>
      <c r="U451" s="3" t="s">
        <v>21</v>
      </c>
      <c r="V451" s="3" t="str">
        <f t="shared" ref="V451:V514" si="92">IF(U451=-1,"Not Available", U451)</f>
        <v>Company - Private</v>
      </c>
      <c r="W451" s="3" t="s">
        <v>235</v>
      </c>
      <c r="X451" s="3" t="str">
        <f t="shared" ref="X451:X514" si="93">IF(W451=-1,"Not Available",W451)</f>
        <v>Computer Hardware &amp; Software</v>
      </c>
      <c r="Y451" s="3" t="s">
        <v>91</v>
      </c>
      <c r="Z451" s="3" t="str">
        <f t="shared" ref="Z451:Z514" si="94">IF(Y451=-1,"Not Available",Y451)</f>
        <v>Information Technology</v>
      </c>
      <c r="AA451" s="3" t="s">
        <v>67</v>
      </c>
      <c r="AB451" s="3" t="str">
        <f t="shared" ref="AB451:AB514" si="95">IF(AA451=-1,"Not Available",AA451)</f>
        <v>$1 to $2 billion (USD)</v>
      </c>
    </row>
    <row r="452" spans="1:28" ht="16" x14ac:dyDescent="0.2">
      <c r="A452" s="3">
        <v>451</v>
      </c>
      <c r="B452" s="3">
        <v>4</v>
      </c>
      <c r="C452" s="3" t="str">
        <f t="shared" si="84"/>
        <v>4</v>
      </c>
      <c r="D452" s="3" t="s">
        <v>560</v>
      </c>
      <c r="E452" s="3" t="s">
        <v>2870</v>
      </c>
      <c r="F452" s="3" t="s">
        <v>2826</v>
      </c>
      <c r="H452" s="3" t="str">
        <f t="shared" si="85"/>
        <v xml:space="preserve"> CA</v>
      </c>
      <c r="I452" s="3" t="str">
        <f t="shared" si="86"/>
        <v xml:space="preserve"> CA</v>
      </c>
      <c r="J452" s="3" t="s">
        <v>560</v>
      </c>
      <c r="K452" s="3" t="s">
        <v>2870</v>
      </c>
      <c r="L452" s="3" t="s">
        <v>2826</v>
      </c>
      <c r="M452" s="3" t="str">
        <f t="shared" si="87"/>
        <v xml:space="preserve"> CA</v>
      </c>
      <c r="N452" s="3">
        <v>2013</v>
      </c>
      <c r="O452" s="3">
        <f t="shared" si="88"/>
        <v>2013</v>
      </c>
      <c r="P452" s="3">
        <f t="shared" si="89"/>
        <v>7</v>
      </c>
      <c r="Q452" s="4">
        <v>-1</v>
      </c>
      <c r="R452" s="4" t="str">
        <f t="shared" si="90"/>
        <v>Not Available</v>
      </c>
      <c r="S452" s="3" t="s">
        <v>64</v>
      </c>
      <c r="T452" s="3" t="str">
        <f t="shared" si="91"/>
        <v>201 to 500 employees</v>
      </c>
      <c r="U452" s="3" t="s">
        <v>21</v>
      </c>
      <c r="V452" s="3" t="str">
        <f t="shared" si="92"/>
        <v>Company - Private</v>
      </c>
      <c r="W452" s="3" t="s">
        <v>230</v>
      </c>
      <c r="X452" s="3" t="str">
        <f t="shared" si="93"/>
        <v>IT Services</v>
      </c>
      <c r="Y452" s="3" t="s">
        <v>91</v>
      </c>
      <c r="Z452" s="3" t="str">
        <f t="shared" si="94"/>
        <v>Information Technology</v>
      </c>
      <c r="AA452" s="3" t="s">
        <v>80</v>
      </c>
      <c r="AB452" s="3" t="str">
        <f t="shared" si="95"/>
        <v>$25 to $50 million (USD)</v>
      </c>
    </row>
    <row r="453" spans="1:28" ht="16" x14ac:dyDescent="0.2">
      <c r="A453" s="3">
        <v>452</v>
      </c>
      <c r="B453" s="3">
        <v>3.9</v>
      </c>
      <c r="C453" s="3" t="str">
        <f t="shared" si="84"/>
        <v>3.9</v>
      </c>
      <c r="D453" s="3" t="s">
        <v>643</v>
      </c>
      <c r="E453" s="3" t="s">
        <v>2849</v>
      </c>
      <c r="F453" s="3" t="s">
        <v>2850</v>
      </c>
      <c r="H453" s="3" t="str">
        <f t="shared" si="85"/>
        <v xml:space="preserve"> MD</v>
      </c>
      <c r="I453" s="3" t="str">
        <f t="shared" si="86"/>
        <v xml:space="preserve"> MD</v>
      </c>
      <c r="J453" s="3" t="s">
        <v>643</v>
      </c>
      <c r="K453" s="3" t="s">
        <v>2849</v>
      </c>
      <c r="L453" s="3" t="s">
        <v>2850</v>
      </c>
      <c r="M453" s="3" t="str">
        <f t="shared" si="87"/>
        <v xml:space="preserve"> MD</v>
      </c>
      <c r="N453" s="3">
        <v>1961</v>
      </c>
      <c r="O453" s="3">
        <f t="shared" si="88"/>
        <v>1961</v>
      </c>
      <c r="P453" s="3">
        <f t="shared" si="89"/>
        <v>59</v>
      </c>
      <c r="Q453" s="4">
        <v>-1</v>
      </c>
      <c r="R453" s="4" t="str">
        <f t="shared" si="90"/>
        <v>Not Available</v>
      </c>
      <c r="S453" s="3" t="s">
        <v>56</v>
      </c>
      <c r="T453" s="3" t="str">
        <f t="shared" si="91"/>
        <v>51 to 200 employees</v>
      </c>
      <c r="U453" s="3" t="s">
        <v>21</v>
      </c>
      <c r="V453" s="3" t="str">
        <f t="shared" si="92"/>
        <v>Company - Private</v>
      </c>
      <c r="W453" s="3" t="s">
        <v>320</v>
      </c>
      <c r="X453" s="3" t="str">
        <f t="shared" si="93"/>
        <v>Staffing &amp; Outsourcing</v>
      </c>
      <c r="Y453" s="3" t="s">
        <v>40</v>
      </c>
      <c r="Z453" s="3" t="str">
        <f t="shared" si="94"/>
        <v>Business Services</v>
      </c>
      <c r="AA453" s="3" t="s">
        <v>179</v>
      </c>
      <c r="AB453" s="3" t="str">
        <f t="shared" si="95"/>
        <v>$10 to $25 million (USD)</v>
      </c>
    </row>
    <row r="454" spans="1:28" ht="16" x14ac:dyDescent="0.2">
      <c r="A454" s="3">
        <v>453</v>
      </c>
      <c r="B454" s="3">
        <v>3</v>
      </c>
      <c r="C454" s="3" t="str">
        <f t="shared" si="84"/>
        <v>3</v>
      </c>
      <c r="D454" s="3" t="s">
        <v>1080</v>
      </c>
      <c r="E454" s="3" t="s">
        <v>2845</v>
      </c>
      <c r="F454" s="3" t="s">
        <v>2846</v>
      </c>
      <c r="H454" s="3" t="str">
        <f t="shared" si="85"/>
        <v xml:space="preserve"> DE</v>
      </c>
      <c r="I454" s="3" t="str">
        <f t="shared" si="86"/>
        <v xml:space="preserve"> DE</v>
      </c>
      <c r="J454" s="3" t="s">
        <v>935</v>
      </c>
      <c r="K454" s="3" t="s">
        <v>2932</v>
      </c>
      <c r="L454" s="3" t="s">
        <v>2846</v>
      </c>
      <c r="M454" s="3" t="str">
        <f t="shared" si="87"/>
        <v xml:space="preserve"> DE</v>
      </c>
      <c r="N454" s="3">
        <v>1935</v>
      </c>
      <c r="O454" s="3">
        <f t="shared" si="88"/>
        <v>1935</v>
      </c>
      <c r="P454" s="3">
        <f t="shared" si="89"/>
        <v>85</v>
      </c>
      <c r="Q454" s="4">
        <v>-1</v>
      </c>
      <c r="R454" s="4" t="str">
        <f t="shared" si="90"/>
        <v>Not Available</v>
      </c>
      <c r="S454" s="3" t="s">
        <v>30</v>
      </c>
      <c r="T454" s="3" t="str">
        <f t="shared" si="91"/>
        <v>10000+ employees</v>
      </c>
      <c r="U454" s="3" t="s">
        <v>21</v>
      </c>
      <c r="V454" s="3" t="str">
        <f t="shared" si="92"/>
        <v>Company - Private</v>
      </c>
      <c r="W454" s="3" t="s">
        <v>155</v>
      </c>
      <c r="X454" s="3" t="str">
        <f t="shared" si="93"/>
        <v>Insurance Carriers</v>
      </c>
      <c r="Y454" s="3" t="s">
        <v>156</v>
      </c>
      <c r="Z454" s="3" t="str">
        <f t="shared" si="94"/>
        <v>Insurance</v>
      </c>
      <c r="AA454" s="3" t="s">
        <v>113</v>
      </c>
      <c r="AB454" s="3" t="str">
        <f t="shared" si="95"/>
        <v>$10+ billion (USD)</v>
      </c>
    </row>
    <row r="455" spans="1:28" ht="16" x14ac:dyDescent="0.2">
      <c r="A455" s="3">
        <v>454</v>
      </c>
      <c r="B455" s="3">
        <v>2.2999999999999998</v>
      </c>
      <c r="C455" s="3" t="str">
        <f t="shared" si="84"/>
        <v>2.3</v>
      </c>
      <c r="D455" s="3" t="s">
        <v>1464</v>
      </c>
      <c r="E455" s="3" t="s">
        <v>2979</v>
      </c>
      <c r="F455" s="3" t="s">
        <v>2914</v>
      </c>
      <c r="H455" s="3" t="str">
        <f t="shared" si="85"/>
        <v xml:space="preserve"> NC</v>
      </c>
      <c r="I455" s="3" t="str">
        <f t="shared" si="86"/>
        <v xml:space="preserve"> NC</v>
      </c>
      <c r="J455" s="3" t="s">
        <v>1464</v>
      </c>
      <c r="K455" s="3" t="s">
        <v>2979</v>
      </c>
      <c r="L455" s="3" t="s">
        <v>2914</v>
      </c>
      <c r="M455" s="3" t="str">
        <f t="shared" si="87"/>
        <v xml:space="preserve"> NC</v>
      </c>
      <c r="N455" s="3">
        <v>1875</v>
      </c>
      <c r="O455" s="3">
        <f t="shared" si="88"/>
        <v>1875</v>
      </c>
      <c r="P455" s="3">
        <f t="shared" si="89"/>
        <v>145</v>
      </c>
      <c r="Q455" s="4">
        <v>-1</v>
      </c>
      <c r="R455" s="4" t="str">
        <f t="shared" si="90"/>
        <v>Not Available</v>
      </c>
      <c r="S455" s="3" t="s">
        <v>56</v>
      </c>
      <c r="T455" s="3" t="str">
        <f t="shared" si="91"/>
        <v>51 to 200 employees</v>
      </c>
      <c r="U455" s="3" t="s">
        <v>65</v>
      </c>
      <c r="V455" s="3" t="str">
        <f t="shared" si="92"/>
        <v>Company - Public</v>
      </c>
      <c r="W455" s="3" t="s">
        <v>124</v>
      </c>
      <c r="X455" s="3" t="str">
        <f t="shared" si="93"/>
        <v>Biotech &amp; Pharmaceuticals</v>
      </c>
      <c r="Y455" s="3" t="s">
        <v>124</v>
      </c>
      <c r="Z455" s="3" t="str">
        <f t="shared" si="94"/>
        <v>Biotech &amp; Pharmaceuticals</v>
      </c>
      <c r="AA455" s="3" t="s">
        <v>58</v>
      </c>
      <c r="AB455" s="3" t="str">
        <f t="shared" si="95"/>
        <v>Unknown / Non-Applicable</v>
      </c>
    </row>
    <row r="456" spans="1:28" ht="16" x14ac:dyDescent="0.2">
      <c r="A456" s="3">
        <v>455</v>
      </c>
      <c r="B456" s="3">
        <v>3.7</v>
      </c>
      <c r="C456" s="3" t="str">
        <f t="shared" si="84"/>
        <v>3.7</v>
      </c>
      <c r="D456" s="3" t="s">
        <v>777</v>
      </c>
      <c r="E456" s="3" t="s">
        <v>2823</v>
      </c>
      <c r="F456" s="3" t="s">
        <v>2824</v>
      </c>
      <c r="H456" s="3" t="str">
        <f t="shared" si="85"/>
        <v xml:space="preserve"> UT</v>
      </c>
      <c r="I456" s="3" t="str">
        <f t="shared" si="86"/>
        <v xml:space="preserve"> UT</v>
      </c>
      <c r="J456" s="3" t="s">
        <v>778</v>
      </c>
      <c r="K456" s="3" t="s">
        <v>2959</v>
      </c>
      <c r="L456" s="3" t="s">
        <v>2824</v>
      </c>
      <c r="M456" s="3" t="str">
        <f t="shared" si="87"/>
        <v xml:space="preserve"> UT</v>
      </c>
      <c r="N456" s="3">
        <v>-1</v>
      </c>
      <c r="O456" s="3" t="str">
        <f t="shared" si="88"/>
        <v>Not Available</v>
      </c>
      <c r="P456" s="3" t="str">
        <f t="shared" si="89"/>
        <v>Not Available</v>
      </c>
      <c r="Q456" s="4">
        <v>-1</v>
      </c>
      <c r="R456" s="4" t="str">
        <f t="shared" si="90"/>
        <v>Not Available</v>
      </c>
      <c r="S456" s="3" t="s">
        <v>64</v>
      </c>
      <c r="T456" s="3" t="str">
        <f t="shared" si="91"/>
        <v>201 to 500 employees</v>
      </c>
      <c r="U456" s="3" t="s">
        <v>131</v>
      </c>
      <c r="V456" s="3" t="str">
        <f t="shared" si="92"/>
        <v>Subsidiary or Business Segment</v>
      </c>
      <c r="W456" s="3" t="s">
        <v>124</v>
      </c>
      <c r="X456" s="3" t="str">
        <f t="shared" si="93"/>
        <v>Biotech &amp; Pharmaceuticals</v>
      </c>
      <c r="Y456" s="3" t="s">
        <v>124</v>
      </c>
      <c r="Z456" s="3" t="str">
        <f t="shared" si="94"/>
        <v>Biotech &amp; Pharmaceuticals</v>
      </c>
      <c r="AA456" s="3" t="s">
        <v>58</v>
      </c>
      <c r="AB456" s="3" t="str">
        <f t="shared" si="95"/>
        <v>Unknown / Non-Applicable</v>
      </c>
    </row>
    <row r="457" spans="1:28" ht="16" x14ac:dyDescent="0.2">
      <c r="A457" s="3">
        <v>456</v>
      </c>
      <c r="B457" s="3">
        <v>3.5</v>
      </c>
      <c r="C457" s="3" t="str">
        <f t="shared" si="84"/>
        <v>3.5</v>
      </c>
      <c r="D457" s="3" t="s">
        <v>1553</v>
      </c>
      <c r="E457" s="3" t="s">
        <v>2980</v>
      </c>
      <c r="F457" s="3" t="s">
        <v>2868</v>
      </c>
      <c r="H457" s="3" t="str">
        <f t="shared" si="85"/>
        <v xml:space="preserve"> OH</v>
      </c>
      <c r="I457" s="3" t="str">
        <f t="shared" si="86"/>
        <v xml:space="preserve"> OH</v>
      </c>
      <c r="J457" s="3" t="s">
        <v>1553</v>
      </c>
      <c r="K457" s="3" t="s">
        <v>2980</v>
      </c>
      <c r="L457" s="3" t="s">
        <v>2868</v>
      </c>
      <c r="M457" s="3" t="str">
        <f t="shared" si="87"/>
        <v xml:space="preserve"> OH</v>
      </c>
      <c r="N457" s="3">
        <v>1989</v>
      </c>
      <c r="O457" s="3">
        <f t="shared" si="88"/>
        <v>1989</v>
      </c>
      <c r="P457" s="3">
        <f t="shared" si="89"/>
        <v>31</v>
      </c>
      <c r="Q457" s="4">
        <v>-1</v>
      </c>
      <c r="R457" s="4" t="str">
        <f t="shared" si="90"/>
        <v>Not Available</v>
      </c>
      <c r="S457" s="3" t="s">
        <v>64</v>
      </c>
      <c r="T457" s="3" t="str">
        <f t="shared" si="91"/>
        <v>201 to 500 employees</v>
      </c>
      <c r="U457" s="3" t="s">
        <v>21</v>
      </c>
      <c r="V457" s="3" t="str">
        <f t="shared" si="92"/>
        <v>Company - Private</v>
      </c>
      <c r="W457" s="3" t="s">
        <v>124</v>
      </c>
      <c r="X457" s="3" t="str">
        <f t="shared" si="93"/>
        <v>Biotech &amp; Pharmaceuticals</v>
      </c>
      <c r="Y457" s="3" t="s">
        <v>124</v>
      </c>
      <c r="Z457" s="3" t="str">
        <f t="shared" si="94"/>
        <v>Biotech &amp; Pharmaceuticals</v>
      </c>
      <c r="AA457" s="3" t="s">
        <v>80</v>
      </c>
      <c r="AB457" s="3" t="str">
        <f t="shared" si="95"/>
        <v>$25 to $50 million (USD)</v>
      </c>
    </row>
    <row r="458" spans="1:28" ht="16" x14ac:dyDescent="0.2">
      <c r="A458" s="3">
        <v>457</v>
      </c>
      <c r="B458" s="3">
        <v>4</v>
      </c>
      <c r="C458" s="3" t="str">
        <f t="shared" si="84"/>
        <v>4</v>
      </c>
      <c r="D458" s="3" t="s">
        <v>122</v>
      </c>
      <c r="E458" s="3" t="s">
        <v>2863</v>
      </c>
      <c r="F458" s="3" t="s">
        <v>2864</v>
      </c>
      <c r="H458" s="3" t="str">
        <f t="shared" si="85"/>
        <v xml:space="preserve"> MA</v>
      </c>
      <c r="I458" s="3" t="str">
        <f t="shared" si="86"/>
        <v xml:space="preserve"> MA</v>
      </c>
      <c r="J458" s="3" t="s">
        <v>214</v>
      </c>
      <c r="K458" s="3" t="s">
        <v>3083</v>
      </c>
      <c r="L458" s="3" t="s">
        <v>3079</v>
      </c>
      <c r="M458" s="3" t="str">
        <f t="shared" si="87"/>
        <v xml:space="preserve"> Switzerland</v>
      </c>
      <c r="N458" s="3">
        <v>1996</v>
      </c>
      <c r="O458" s="3">
        <f t="shared" si="88"/>
        <v>1996</v>
      </c>
      <c r="P458" s="3">
        <f t="shared" si="89"/>
        <v>24</v>
      </c>
      <c r="Q458" s="4">
        <v>-1</v>
      </c>
      <c r="R458" s="4" t="str">
        <f t="shared" si="90"/>
        <v>Not Available</v>
      </c>
      <c r="S458" s="3" t="s">
        <v>46</v>
      </c>
      <c r="T458" s="3" t="str">
        <f t="shared" si="91"/>
        <v>1001 to 5000 employees</v>
      </c>
      <c r="U458" s="3" t="s">
        <v>154</v>
      </c>
      <c r="V458" s="3" t="str">
        <f t="shared" si="92"/>
        <v>Nonprofit Organization</v>
      </c>
      <c r="W458" s="3" t="s">
        <v>32</v>
      </c>
      <c r="X458" s="3" t="str">
        <f t="shared" si="93"/>
        <v>Health Care Services &amp; Hospitals</v>
      </c>
      <c r="Y458" s="3" t="s">
        <v>33</v>
      </c>
      <c r="Z458" s="3" t="str">
        <f t="shared" si="94"/>
        <v>Health Care</v>
      </c>
      <c r="AA458" s="3" t="s">
        <v>41</v>
      </c>
      <c r="AB458" s="3" t="str">
        <f t="shared" si="95"/>
        <v>$100 to $500 million (USD)</v>
      </c>
    </row>
    <row r="459" spans="1:28" ht="16" x14ac:dyDescent="0.2">
      <c r="A459" s="3">
        <v>458</v>
      </c>
      <c r="B459" s="3">
        <v>3.3</v>
      </c>
      <c r="C459" s="3" t="str">
        <f t="shared" si="84"/>
        <v>3.3</v>
      </c>
      <c r="D459" s="3" t="s">
        <v>202</v>
      </c>
      <c r="E459" s="3" t="s">
        <v>2951</v>
      </c>
      <c r="F459" s="3" t="s">
        <v>2864</v>
      </c>
      <c r="H459" s="3" t="str">
        <f t="shared" si="85"/>
        <v xml:space="preserve"> MA</v>
      </c>
      <c r="I459" s="3" t="str">
        <f t="shared" si="86"/>
        <v xml:space="preserve"> MA</v>
      </c>
      <c r="J459" s="3" t="s">
        <v>202</v>
      </c>
      <c r="K459" s="3" t="s">
        <v>2951</v>
      </c>
      <c r="L459" s="3" t="s">
        <v>2864</v>
      </c>
      <c r="M459" s="3" t="str">
        <f t="shared" si="87"/>
        <v xml:space="preserve"> MA</v>
      </c>
      <c r="N459" s="3">
        <v>1852</v>
      </c>
      <c r="O459" s="3">
        <f t="shared" si="88"/>
        <v>1852</v>
      </c>
      <c r="P459" s="3">
        <f t="shared" si="89"/>
        <v>168</v>
      </c>
      <c r="Q459" s="4">
        <v>-1</v>
      </c>
      <c r="R459" s="4" t="str">
        <f t="shared" si="90"/>
        <v>Not Available</v>
      </c>
      <c r="S459" s="3" t="s">
        <v>30</v>
      </c>
      <c r="T459" s="3" t="str">
        <f t="shared" si="91"/>
        <v>10000+ employees</v>
      </c>
      <c r="U459" s="3" t="s">
        <v>154</v>
      </c>
      <c r="V459" s="3" t="str">
        <f t="shared" si="92"/>
        <v>Nonprofit Organization</v>
      </c>
      <c r="W459" s="3" t="s">
        <v>779</v>
      </c>
      <c r="X459" s="3" t="str">
        <f t="shared" si="93"/>
        <v>Religious Organizations</v>
      </c>
      <c r="Y459" s="3" t="s">
        <v>780</v>
      </c>
      <c r="Z459" s="3" t="str">
        <f t="shared" si="94"/>
        <v>Non-Profit</v>
      </c>
      <c r="AA459" s="3" t="s">
        <v>58</v>
      </c>
      <c r="AB459" s="3" t="str">
        <f t="shared" si="95"/>
        <v>Unknown / Non-Applicable</v>
      </c>
    </row>
    <row r="460" spans="1:28" ht="16" x14ac:dyDescent="0.2">
      <c r="A460" s="3">
        <v>459</v>
      </c>
      <c r="B460" s="3">
        <v>3.2</v>
      </c>
      <c r="C460" s="3" t="str">
        <f t="shared" si="84"/>
        <v>3.2</v>
      </c>
      <c r="D460" s="3" t="s">
        <v>421</v>
      </c>
      <c r="E460" s="3" t="s">
        <v>2883</v>
      </c>
      <c r="F460" s="3" t="s">
        <v>2884</v>
      </c>
      <c r="H460" s="3" t="str">
        <f t="shared" si="85"/>
        <v xml:space="preserve"> IN</v>
      </c>
      <c r="I460" s="3" t="str">
        <f t="shared" si="86"/>
        <v xml:space="preserve"> IN</v>
      </c>
      <c r="J460" s="3" t="s">
        <v>421</v>
      </c>
      <c r="K460" s="3" t="s">
        <v>2883</v>
      </c>
      <c r="L460" s="3" t="s">
        <v>2884</v>
      </c>
      <c r="M460" s="3" t="str">
        <f t="shared" si="87"/>
        <v xml:space="preserve"> IN</v>
      </c>
      <c r="N460" s="3">
        <v>1996</v>
      </c>
      <c r="O460" s="3">
        <f t="shared" si="88"/>
        <v>1996</v>
      </c>
      <c r="P460" s="3">
        <f t="shared" si="89"/>
        <v>24</v>
      </c>
      <c r="Q460" s="4">
        <v>-1</v>
      </c>
      <c r="R460" s="4" t="str">
        <f t="shared" si="90"/>
        <v>Not Available</v>
      </c>
      <c r="S460" s="3" t="s">
        <v>104</v>
      </c>
      <c r="T460" s="3" t="str">
        <f t="shared" si="91"/>
        <v>5001 to 10000 employees</v>
      </c>
      <c r="U460" s="3" t="s">
        <v>21</v>
      </c>
      <c r="V460" s="3" t="str">
        <f t="shared" si="92"/>
        <v>Company - Private</v>
      </c>
      <c r="W460" s="3" t="s">
        <v>273</v>
      </c>
      <c r="X460" s="3" t="str">
        <f t="shared" si="93"/>
        <v>Consumer Products Manufacturing</v>
      </c>
      <c r="Y460" s="3" t="s">
        <v>185</v>
      </c>
      <c r="Z460" s="3" t="str">
        <f t="shared" si="94"/>
        <v>Manufacturing</v>
      </c>
      <c r="AA460" s="3" t="s">
        <v>113</v>
      </c>
      <c r="AB460" s="3" t="str">
        <f t="shared" si="95"/>
        <v>$10+ billion (USD)</v>
      </c>
    </row>
    <row r="461" spans="1:28" ht="64" x14ac:dyDescent="0.2">
      <c r="A461" s="3">
        <v>460</v>
      </c>
      <c r="B461" s="3">
        <v>3.4</v>
      </c>
      <c r="C461" s="3" t="str">
        <f t="shared" si="84"/>
        <v>3.4</v>
      </c>
      <c r="D461" s="3" t="s">
        <v>758</v>
      </c>
      <c r="E461" s="3" t="s">
        <v>3027</v>
      </c>
      <c r="F461" s="3" t="s">
        <v>2859</v>
      </c>
      <c r="H461" s="3" t="str">
        <f t="shared" si="85"/>
        <v xml:space="preserve"> FL</v>
      </c>
      <c r="I461" s="3" t="str">
        <f t="shared" si="86"/>
        <v xml:space="preserve"> FL</v>
      </c>
      <c r="J461" s="3" t="s">
        <v>758</v>
      </c>
      <c r="K461" s="3" t="s">
        <v>3027</v>
      </c>
      <c r="L461" s="3" t="s">
        <v>2859</v>
      </c>
      <c r="M461" s="3" t="str">
        <f t="shared" si="87"/>
        <v xml:space="preserve"> FL</v>
      </c>
      <c r="N461" s="3">
        <v>1977</v>
      </c>
      <c r="O461" s="3">
        <f t="shared" si="88"/>
        <v>1977</v>
      </c>
      <c r="P461" s="3">
        <f t="shared" si="89"/>
        <v>43</v>
      </c>
      <c r="Q461" s="4" t="s">
        <v>2090</v>
      </c>
      <c r="R461" s="4" t="str">
        <f t="shared" si="90"/>
        <v>eClinicalWorks, NextGen Healthcare, athenahealth</v>
      </c>
      <c r="S461" s="3" t="s">
        <v>20</v>
      </c>
      <c r="T461" s="3" t="str">
        <f t="shared" si="91"/>
        <v>501 to 1000 employees</v>
      </c>
      <c r="U461" s="3" t="s">
        <v>21</v>
      </c>
      <c r="V461" s="3" t="str">
        <f t="shared" si="92"/>
        <v>Company - Private</v>
      </c>
      <c r="W461" s="3" t="s">
        <v>155</v>
      </c>
      <c r="X461" s="3" t="str">
        <f t="shared" si="93"/>
        <v>Insurance Carriers</v>
      </c>
      <c r="Y461" s="3" t="s">
        <v>156</v>
      </c>
      <c r="Z461" s="3" t="str">
        <f t="shared" si="94"/>
        <v>Insurance</v>
      </c>
      <c r="AA461" s="3" t="s">
        <v>50</v>
      </c>
      <c r="AB461" s="3" t="str">
        <f t="shared" si="95"/>
        <v>$500 million to $1 billion (USD)</v>
      </c>
    </row>
    <row r="462" spans="1:28" ht="64" x14ac:dyDescent="0.2">
      <c r="A462" s="3">
        <v>461</v>
      </c>
      <c r="B462" s="3">
        <v>4.4000000000000004</v>
      </c>
      <c r="C462" s="3" t="str">
        <f t="shared" si="84"/>
        <v>4.4</v>
      </c>
      <c r="D462" s="3" t="s">
        <v>55</v>
      </c>
      <c r="E462" s="3" t="s">
        <v>2833</v>
      </c>
      <c r="F462" s="3" t="s">
        <v>2828</v>
      </c>
      <c r="H462" s="3" t="str">
        <f t="shared" si="85"/>
        <v xml:space="preserve"> NY</v>
      </c>
      <c r="I462" s="3" t="str">
        <f t="shared" si="86"/>
        <v xml:space="preserve"> NY</v>
      </c>
      <c r="J462" s="3" t="s">
        <v>55</v>
      </c>
      <c r="K462" s="3" t="s">
        <v>2833</v>
      </c>
      <c r="L462" s="3" t="s">
        <v>2828</v>
      </c>
      <c r="M462" s="3" t="str">
        <f t="shared" si="87"/>
        <v xml:space="preserve"> NY</v>
      </c>
      <c r="N462" s="3">
        <v>2002</v>
      </c>
      <c r="O462" s="3">
        <f t="shared" si="88"/>
        <v>2002</v>
      </c>
      <c r="P462" s="3">
        <f t="shared" si="89"/>
        <v>18</v>
      </c>
      <c r="Q462" s="4" t="s">
        <v>1110</v>
      </c>
      <c r="R462" s="4" t="str">
        <f t="shared" si="90"/>
        <v>Expedia Group, Orbitz Worldwide, Priceline.com</v>
      </c>
      <c r="S462" s="3" t="s">
        <v>30</v>
      </c>
      <c r="T462" s="3" t="str">
        <f t="shared" si="91"/>
        <v>10000+ employees</v>
      </c>
      <c r="U462" s="3" t="s">
        <v>65</v>
      </c>
      <c r="V462" s="3" t="str">
        <f t="shared" si="92"/>
        <v>Company - Public</v>
      </c>
      <c r="W462" s="3" t="s">
        <v>124</v>
      </c>
      <c r="X462" s="3" t="str">
        <f t="shared" si="93"/>
        <v>Biotech &amp; Pharmaceuticals</v>
      </c>
      <c r="Y462" s="3" t="s">
        <v>124</v>
      </c>
      <c r="Z462" s="3" t="str">
        <f t="shared" si="94"/>
        <v>Biotech &amp; Pharmaceuticals</v>
      </c>
      <c r="AA462" s="3" t="s">
        <v>113</v>
      </c>
      <c r="AB462" s="3" t="str">
        <f t="shared" si="95"/>
        <v>$10+ billion (USD)</v>
      </c>
    </row>
    <row r="463" spans="1:28" ht="16" x14ac:dyDescent="0.2">
      <c r="A463" s="3">
        <v>462</v>
      </c>
      <c r="B463" s="3">
        <v>3.3</v>
      </c>
      <c r="C463" s="3" t="str">
        <f t="shared" si="84"/>
        <v>3.3</v>
      </c>
      <c r="D463" s="3" t="s">
        <v>170</v>
      </c>
      <c r="E463" s="3" t="s">
        <v>2851</v>
      </c>
      <c r="F463" s="3" t="s">
        <v>2837</v>
      </c>
      <c r="H463" s="3" t="str">
        <f t="shared" si="85"/>
        <v xml:space="preserve"> IL</v>
      </c>
      <c r="I463" s="3" t="str">
        <f t="shared" si="86"/>
        <v xml:space="preserve"> IL</v>
      </c>
      <c r="J463" s="3" t="s">
        <v>170</v>
      </c>
      <c r="K463" s="3" t="s">
        <v>2851</v>
      </c>
      <c r="L463" s="3" t="s">
        <v>2837</v>
      </c>
      <c r="M463" s="3" t="str">
        <f t="shared" si="87"/>
        <v xml:space="preserve"> IL</v>
      </c>
      <c r="N463" s="3">
        <v>1968</v>
      </c>
      <c r="O463" s="3">
        <f t="shared" si="88"/>
        <v>1968</v>
      </c>
      <c r="P463" s="3">
        <f t="shared" si="89"/>
        <v>52</v>
      </c>
      <c r="Q463" s="4">
        <v>-1</v>
      </c>
      <c r="R463" s="4" t="str">
        <f t="shared" si="90"/>
        <v>Not Available</v>
      </c>
      <c r="S463" s="3" t="s">
        <v>56</v>
      </c>
      <c r="T463" s="3" t="str">
        <f t="shared" si="91"/>
        <v>51 to 200 employees</v>
      </c>
      <c r="U463" s="3" t="s">
        <v>21</v>
      </c>
      <c r="V463" s="3" t="str">
        <f t="shared" si="92"/>
        <v>Company - Private</v>
      </c>
      <c r="W463" s="3" t="s">
        <v>79</v>
      </c>
      <c r="X463" s="3" t="str">
        <f t="shared" si="93"/>
        <v>Consulting</v>
      </c>
      <c r="Y463" s="3" t="s">
        <v>40</v>
      </c>
      <c r="Z463" s="3" t="str">
        <f t="shared" si="94"/>
        <v>Business Services</v>
      </c>
      <c r="AA463" s="3" t="s">
        <v>80</v>
      </c>
      <c r="AB463" s="3" t="str">
        <f t="shared" si="95"/>
        <v>$25 to $50 million (USD)</v>
      </c>
    </row>
    <row r="464" spans="1:28" ht="32" x14ac:dyDescent="0.2">
      <c r="A464" s="3">
        <v>463</v>
      </c>
      <c r="B464" s="3">
        <v>3.2</v>
      </c>
      <c r="C464" s="3" t="str">
        <f t="shared" si="84"/>
        <v>3.2</v>
      </c>
      <c r="D464" s="3" t="s">
        <v>1565</v>
      </c>
      <c r="E464" s="3" t="s">
        <v>2981</v>
      </c>
      <c r="F464" s="3" t="s">
        <v>2853</v>
      </c>
      <c r="H464" s="3" t="str">
        <f t="shared" si="85"/>
        <v xml:space="preserve"> VA</v>
      </c>
      <c r="I464" s="3" t="str">
        <f t="shared" si="86"/>
        <v xml:space="preserve"> VA</v>
      </c>
      <c r="J464" s="3" t="s">
        <v>542</v>
      </c>
      <c r="K464" s="3" t="s">
        <v>2998</v>
      </c>
      <c r="L464" s="3" t="s">
        <v>2864</v>
      </c>
      <c r="M464" s="3" t="str">
        <f t="shared" si="87"/>
        <v xml:space="preserve"> MA</v>
      </c>
      <c r="N464" s="3">
        <v>1958</v>
      </c>
      <c r="O464" s="3">
        <f t="shared" si="88"/>
        <v>1958</v>
      </c>
      <c r="P464" s="3">
        <f t="shared" si="89"/>
        <v>62</v>
      </c>
      <c r="Q464" s="4" t="s">
        <v>544</v>
      </c>
      <c r="R464" s="4" t="str">
        <f t="shared" si="90"/>
        <v>Battelle, General Atomics, SAIC</v>
      </c>
      <c r="S464" s="3" t="s">
        <v>104</v>
      </c>
      <c r="T464" s="3" t="str">
        <f t="shared" si="91"/>
        <v>5001 to 10000 employees</v>
      </c>
      <c r="U464" s="3" t="s">
        <v>65</v>
      </c>
      <c r="V464" s="3" t="str">
        <f t="shared" si="92"/>
        <v>Company - Public</v>
      </c>
      <c r="W464" s="3" t="s">
        <v>515</v>
      </c>
      <c r="X464" s="3" t="str">
        <f t="shared" si="93"/>
        <v>Financial Analytics &amp; Research</v>
      </c>
      <c r="Y464" s="3" t="s">
        <v>73</v>
      </c>
      <c r="Z464" s="3" t="str">
        <f t="shared" si="94"/>
        <v>Finance</v>
      </c>
      <c r="AA464" s="3" t="s">
        <v>67</v>
      </c>
      <c r="AB464" s="3" t="str">
        <f t="shared" si="95"/>
        <v>$1 to $2 billion (USD)</v>
      </c>
    </row>
    <row r="465" spans="1:28" ht="64" x14ac:dyDescent="0.2">
      <c r="A465" s="3">
        <v>464</v>
      </c>
      <c r="B465" s="3">
        <v>4.0999999999999996</v>
      </c>
      <c r="C465" s="3" t="str">
        <f t="shared" si="84"/>
        <v>4.1</v>
      </c>
      <c r="D465" s="3" t="s">
        <v>731</v>
      </c>
      <c r="E465" s="3" t="s">
        <v>2982</v>
      </c>
      <c r="F465" s="3" t="s">
        <v>2826</v>
      </c>
      <c r="H465" s="3" t="str">
        <f t="shared" si="85"/>
        <v xml:space="preserve"> CA</v>
      </c>
      <c r="I465" s="3" t="str">
        <f t="shared" si="86"/>
        <v xml:space="preserve"> CA</v>
      </c>
      <c r="J465" s="3" t="s">
        <v>732</v>
      </c>
      <c r="K465" s="3" t="s">
        <v>3091</v>
      </c>
      <c r="L465" s="3" t="s">
        <v>2826</v>
      </c>
      <c r="M465" s="3" t="str">
        <f t="shared" si="87"/>
        <v xml:space="preserve"> CA</v>
      </c>
      <c r="N465" s="3">
        <v>1971</v>
      </c>
      <c r="O465" s="3">
        <f t="shared" si="88"/>
        <v>1971</v>
      </c>
      <c r="P465" s="3">
        <f t="shared" si="89"/>
        <v>49</v>
      </c>
      <c r="Q465" s="4" t="s">
        <v>733</v>
      </c>
      <c r="R465" s="4" t="str">
        <f t="shared" si="90"/>
        <v>The Nature's Bounty Co., Schiff Nutrition International</v>
      </c>
      <c r="S465" s="3" t="s">
        <v>104</v>
      </c>
      <c r="T465" s="3" t="str">
        <f t="shared" si="91"/>
        <v>5001 to 10000 employees</v>
      </c>
      <c r="U465" s="3" t="s">
        <v>154</v>
      </c>
      <c r="V465" s="3" t="str">
        <f t="shared" si="92"/>
        <v>Nonprofit Organization</v>
      </c>
      <c r="W465" s="3" t="s">
        <v>543</v>
      </c>
      <c r="X465" s="3" t="str">
        <f t="shared" si="93"/>
        <v>Federal Agencies</v>
      </c>
      <c r="Y465" s="3" t="s">
        <v>47</v>
      </c>
      <c r="Z465" s="3" t="str">
        <f t="shared" si="94"/>
        <v>Government</v>
      </c>
      <c r="AA465" s="3" t="s">
        <v>67</v>
      </c>
      <c r="AB465" s="3" t="str">
        <f t="shared" si="95"/>
        <v>$1 to $2 billion (USD)</v>
      </c>
    </row>
    <row r="466" spans="1:28" ht="16" x14ac:dyDescent="0.2">
      <c r="A466" s="3">
        <v>465</v>
      </c>
      <c r="B466" s="3">
        <v>3.8</v>
      </c>
      <c r="C466" s="3" t="str">
        <f t="shared" si="84"/>
        <v>3.8</v>
      </c>
      <c r="D466" s="3" t="s">
        <v>122</v>
      </c>
      <c r="E466" s="3" t="s">
        <v>2863</v>
      </c>
      <c r="F466" s="3" t="s">
        <v>2864</v>
      </c>
      <c r="H466" s="3" t="str">
        <f t="shared" si="85"/>
        <v xml:space="preserve"> MA</v>
      </c>
      <c r="I466" s="3" t="str">
        <f t="shared" si="86"/>
        <v xml:space="preserve"> MA</v>
      </c>
      <c r="J466" s="3" t="s">
        <v>122</v>
      </c>
      <c r="K466" s="3" t="s">
        <v>2863</v>
      </c>
      <c r="L466" s="3" t="s">
        <v>2864</v>
      </c>
      <c r="M466" s="3" t="str">
        <f t="shared" si="87"/>
        <v xml:space="preserve"> MA</v>
      </c>
      <c r="N466" s="3">
        <v>1976</v>
      </c>
      <c r="O466" s="3">
        <f t="shared" si="88"/>
        <v>1976</v>
      </c>
      <c r="P466" s="3">
        <f t="shared" si="89"/>
        <v>44</v>
      </c>
      <c r="Q466" s="4">
        <v>-1</v>
      </c>
      <c r="R466" s="4" t="str">
        <f t="shared" si="90"/>
        <v>Not Available</v>
      </c>
      <c r="S466" s="3" t="s">
        <v>263</v>
      </c>
      <c r="T466" s="3" t="str">
        <f t="shared" si="91"/>
        <v>1 to 50 employees</v>
      </c>
      <c r="U466" s="3" t="s">
        <v>21</v>
      </c>
      <c r="V466" s="3" t="str">
        <f t="shared" si="92"/>
        <v>Company - Private</v>
      </c>
      <c r="W466" s="3" t="s">
        <v>1396</v>
      </c>
      <c r="X466" s="3" t="str">
        <f t="shared" si="93"/>
        <v>Construction</v>
      </c>
      <c r="Y466" s="3" t="s">
        <v>1397</v>
      </c>
      <c r="Z466" s="3" t="str">
        <f t="shared" si="94"/>
        <v>Construction, Repair &amp; Maintenance</v>
      </c>
      <c r="AA466" s="3" t="s">
        <v>58</v>
      </c>
      <c r="AB466" s="3" t="str">
        <f t="shared" si="95"/>
        <v>Unknown / Non-Applicable</v>
      </c>
    </row>
    <row r="467" spans="1:28" ht="16" x14ac:dyDescent="0.2">
      <c r="A467" s="3">
        <v>466</v>
      </c>
      <c r="B467" s="3">
        <v>2.9</v>
      </c>
      <c r="C467" s="3" t="str">
        <f t="shared" si="84"/>
        <v>2.9</v>
      </c>
      <c r="D467" s="3" t="s">
        <v>1464</v>
      </c>
      <c r="E467" s="3" t="s">
        <v>2979</v>
      </c>
      <c r="F467" s="3" t="s">
        <v>2914</v>
      </c>
      <c r="H467" s="3" t="str">
        <f t="shared" si="85"/>
        <v xml:space="preserve"> NC</v>
      </c>
      <c r="I467" s="3" t="str">
        <f t="shared" si="86"/>
        <v xml:space="preserve"> NC</v>
      </c>
      <c r="J467" s="3" t="s">
        <v>1464</v>
      </c>
      <c r="K467" s="3" t="s">
        <v>2979</v>
      </c>
      <c r="L467" s="3" t="s">
        <v>2914</v>
      </c>
      <c r="M467" s="3" t="str">
        <f t="shared" si="87"/>
        <v xml:space="preserve"> NC</v>
      </c>
      <c r="N467" s="3">
        <v>1875</v>
      </c>
      <c r="O467" s="3">
        <f t="shared" si="88"/>
        <v>1875</v>
      </c>
      <c r="P467" s="3">
        <f t="shared" si="89"/>
        <v>145</v>
      </c>
      <c r="Q467" s="4">
        <v>-1</v>
      </c>
      <c r="R467" s="4" t="str">
        <f t="shared" si="90"/>
        <v>Not Available</v>
      </c>
      <c r="S467" s="3" t="s">
        <v>46</v>
      </c>
      <c r="T467" s="3" t="str">
        <f t="shared" si="91"/>
        <v>1001 to 5000 employees</v>
      </c>
      <c r="U467" s="3" t="s">
        <v>21</v>
      </c>
      <c r="V467" s="3" t="str">
        <f t="shared" si="92"/>
        <v>Company - Private</v>
      </c>
      <c r="W467" s="3" t="s">
        <v>273</v>
      </c>
      <c r="X467" s="3" t="str">
        <f t="shared" si="93"/>
        <v>Consumer Products Manufacturing</v>
      </c>
      <c r="Y467" s="3" t="s">
        <v>185</v>
      </c>
      <c r="Z467" s="3" t="str">
        <f t="shared" si="94"/>
        <v>Manufacturing</v>
      </c>
      <c r="AA467" s="3" t="s">
        <v>67</v>
      </c>
      <c r="AB467" s="3" t="str">
        <f t="shared" si="95"/>
        <v>$1 to $2 billion (USD)</v>
      </c>
    </row>
    <row r="468" spans="1:28" ht="16" x14ac:dyDescent="0.2">
      <c r="A468" s="3">
        <v>467</v>
      </c>
      <c r="B468" s="3">
        <v>5</v>
      </c>
      <c r="C468" s="3" t="str">
        <f t="shared" si="84"/>
        <v>5</v>
      </c>
      <c r="D468" s="3" t="s">
        <v>343</v>
      </c>
      <c r="E468" s="3" t="s">
        <v>2922</v>
      </c>
      <c r="F468" s="3" t="s">
        <v>2826</v>
      </c>
      <c r="H468" s="3" t="str">
        <f t="shared" si="85"/>
        <v xml:space="preserve"> CA</v>
      </c>
      <c r="I468" s="3" t="str">
        <f t="shared" si="86"/>
        <v xml:space="preserve"> CA</v>
      </c>
      <c r="J468" s="3" t="s">
        <v>343</v>
      </c>
      <c r="K468" s="3" t="s">
        <v>2922</v>
      </c>
      <c r="L468" s="3" t="s">
        <v>2826</v>
      </c>
      <c r="M468" s="3" t="str">
        <f t="shared" si="87"/>
        <v xml:space="preserve"> CA</v>
      </c>
      <c r="N468" s="3">
        <v>2006</v>
      </c>
      <c r="O468" s="3">
        <f t="shared" si="88"/>
        <v>2006</v>
      </c>
      <c r="P468" s="3">
        <f t="shared" si="89"/>
        <v>14</v>
      </c>
      <c r="Q468" s="4">
        <v>-1</v>
      </c>
      <c r="R468" s="4" t="str">
        <f t="shared" si="90"/>
        <v>Not Available</v>
      </c>
      <c r="S468" s="3" t="s">
        <v>104</v>
      </c>
      <c r="T468" s="3" t="str">
        <f t="shared" si="91"/>
        <v>5001 to 10000 employees</v>
      </c>
      <c r="U468" s="3" t="s">
        <v>21</v>
      </c>
      <c r="V468" s="3" t="str">
        <f t="shared" si="92"/>
        <v>Company - Private</v>
      </c>
      <c r="W468" s="3" t="s">
        <v>273</v>
      </c>
      <c r="X468" s="3" t="str">
        <f t="shared" si="93"/>
        <v>Consumer Products Manufacturing</v>
      </c>
      <c r="Y468" s="3" t="s">
        <v>185</v>
      </c>
      <c r="Z468" s="3" t="str">
        <f t="shared" si="94"/>
        <v>Manufacturing</v>
      </c>
      <c r="AA468" s="3" t="s">
        <v>113</v>
      </c>
      <c r="AB468" s="3" t="str">
        <f t="shared" si="95"/>
        <v>$10+ billion (USD)</v>
      </c>
    </row>
    <row r="469" spans="1:28" ht="16" x14ac:dyDescent="0.2">
      <c r="A469" s="3">
        <v>468</v>
      </c>
      <c r="B469" s="3">
        <v>2.7</v>
      </c>
      <c r="C469" s="3" t="str">
        <f t="shared" si="84"/>
        <v>2.7</v>
      </c>
      <c r="D469" s="3" t="s">
        <v>1587</v>
      </c>
      <c r="E469" s="3" t="s">
        <v>2983</v>
      </c>
      <c r="F469" s="3" t="s">
        <v>2828</v>
      </c>
      <c r="H469" s="3" t="str">
        <f t="shared" si="85"/>
        <v xml:space="preserve"> NY</v>
      </c>
      <c r="I469" s="3" t="str">
        <f t="shared" si="86"/>
        <v xml:space="preserve"> NY</v>
      </c>
      <c r="J469" s="3" t="s">
        <v>1588</v>
      </c>
      <c r="K469" s="3" t="s">
        <v>3092</v>
      </c>
      <c r="L469" s="3" t="s">
        <v>2914</v>
      </c>
      <c r="M469" s="3" t="str">
        <f t="shared" si="87"/>
        <v xml:space="preserve"> NC</v>
      </c>
      <c r="N469" s="3">
        <v>2015</v>
      </c>
      <c r="O469" s="3">
        <f t="shared" si="88"/>
        <v>2015</v>
      </c>
      <c r="P469" s="3">
        <f t="shared" si="89"/>
        <v>5</v>
      </c>
      <c r="Q469" s="4">
        <v>-1</v>
      </c>
      <c r="R469" s="4" t="str">
        <f t="shared" si="90"/>
        <v>Not Available</v>
      </c>
      <c r="S469" s="3" t="s">
        <v>20</v>
      </c>
      <c r="T469" s="3" t="str">
        <f t="shared" si="91"/>
        <v>501 to 1000 employees</v>
      </c>
      <c r="U469" s="3" t="s">
        <v>21</v>
      </c>
      <c r="V469" s="3" t="str">
        <f t="shared" si="92"/>
        <v>Company - Private</v>
      </c>
      <c r="W469" s="3" t="s">
        <v>124</v>
      </c>
      <c r="X469" s="3" t="str">
        <f t="shared" si="93"/>
        <v>Biotech &amp; Pharmaceuticals</v>
      </c>
      <c r="Y469" s="3" t="s">
        <v>124</v>
      </c>
      <c r="Z469" s="3" t="str">
        <f t="shared" si="94"/>
        <v>Biotech &amp; Pharmaceuticals</v>
      </c>
      <c r="AA469" s="3" t="s">
        <v>23</v>
      </c>
      <c r="AB469" s="3" t="str">
        <f t="shared" si="95"/>
        <v>$50 to $100 million (USD)</v>
      </c>
    </row>
    <row r="470" spans="1:28" ht="16" x14ac:dyDescent="0.2">
      <c r="A470" s="3">
        <v>469</v>
      </c>
      <c r="B470" s="3">
        <v>3.6</v>
      </c>
      <c r="C470" s="3" t="str">
        <f t="shared" si="84"/>
        <v>3.6</v>
      </c>
      <c r="D470" s="3" t="s">
        <v>96</v>
      </c>
      <c r="E470" s="3" t="s">
        <v>2825</v>
      </c>
      <c r="F470" s="3" t="s">
        <v>2826</v>
      </c>
      <c r="H470" s="3" t="str">
        <f t="shared" si="85"/>
        <v xml:space="preserve"> CA</v>
      </c>
      <c r="I470" s="3" t="str">
        <f t="shared" si="86"/>
        <v xml:space="preserve"> CA</v>
      </c>
      <c r="J470" s="3" t="s">
        <v>96</v>
      </c>
      <c r="K470" s="3" t="s">
        <v>2825</v>
      </c>
      <c r="L470" s="3" t="s">
        <v>2826</v>
      </c>
      <c r="M470" s="3" t="str">
        <f t="shared" si="87"/>
        <v xml:space="preserve"> CA</v>
      </c>
      <c r="N470" s="3">
        <v>2011</v>
      </c>
      <c r="O470" s="3">
        <f t="shared" si="88"/>
        <v>2011</v>
      </c>
      <c r="P470" s="3">
        <f t="shared" si="89"/>
        <v>9</v>
      </c>
      <c r="Q470" s="4">
        <v>-1</v>
      </c>
      <c r="R470" s="4" t="str">
        <f t="shared" si="90"/>
        <v>Not Available</v>
      </c>
      <c r="S470" s="3" t="s">
        <v>56</v>
      </c>
      <c r="T470" s="3" t="str">
        <f t="shared" si="91"/>
        <v>51 to 200 employees</v>
      </c>
      <c r="U470" s="3" t="s">
        <v>21</v>
      </c>
      <c r="V470" s="3" t="str">
        <f t="shared" si="92"/>
        <v>Company - Private</v>
      </c>
      <c r="W470" s="3" t="s">
        <v>235</v>
      </c>
      <c r="X470" s="3" t="str">
        <f t="shared" si="93"/>
        <v>Computer Hardware &amp; Software</v>
      </c>
      <c r="Y470" s="3" t="s">
        <v>91</v>
      </c>
      <c r="Z470" s="3" t="str">
        <f t="shared" si="94"/>
        <v>Information Technology</v>
      </c>
      <c r="AA470" s="3" t="s">
        <v>80</v>
      </c>
      <c r="AB470" s="3" t="str">
        <f t="shared" si="95"/>
        <v>$25 to $50 million (USD)</v>
      </c>
    </row>
    <row r="471" spans="1:28" ht="16" x14ac:dyDescent="0.2">
      <c r="A471" s="3">
        <v>470</v>
      </c>
      <c r="B471" s="3">
        <v>3.1</v>
      </c>
      <c r="C471" s="3" t="str">
        <f t="shared" si="84"/>
        <v>3.1</v>
      </c>
      <c r="D471" s="3" t="s">
        <v>1592</v>
      </c>
      <c r="E471" s="3" t="s">
        <v>2984</v>
      </c>
      <c r="F471" s="3" t="s">
        <v>2841</v>
      </c>
      <c r="H471" s="3" t="str">
        <f t="shared" si="85"/>
        <v xml:space="preserve"> GA</v>
      </c>
      <c r="I471" s="3" t="str">
        <f t="shared" si="86"/>
        <v xml:space="preserve"> GA</v>
      </c>
      <c r="J471" s="3" t="s">
        <v>1588</v>
      </c>
      <c r="K471" s="3" t="s">
        <v>3092</v>
      </c>
      <c r="L471" s="3" t="s">
        <v>2914</v>
      </c>
      <c r="M471" s="3" t="str">
        <f t="shared" si="87"/>
        <v xml:space="preserve"> NC</v>
      </c>
      <c r="N471" s="3">
        <v>2015</v>
      </c>
      <c r="O471" s="3">
        <f t="shared" si="88"/>
        <v>2015</v>
      </c>
      <c r="P471" s="3">
        <f t="shared" si="89"/>
        <v>5</v>
      </c>
      <c r="Q471" s="4">
        <v>-1</v>
      </c>
      <c r="R471" s="4" t="str">
        <f t="shared" si="90"/>
        <v>Not Available</v>
      </c>
      <c r="S471" s="3" t="s">
        <v>46</v>
      </c>
      <c r="T471" s="3" t="str">
        <f t="shared" si="91"/>
        <v>1001 to 5000 employees</v>
      </c>
      <c r="U471" s="3" t="s">
        <v>21</v>
      </c>
      <c r="V471" s="3" t="str">
        <f t="shared" si="92"/>
        <v>Company - Private</v>
      </c>
      <c r="W471" s="3" t="s">
        <v>124</v>
      </c>
      <c r="X471" s="3" t="str">
        <f t="shared" si="93"/>
        <v>Biotech &amp; Pharmaceuticals</v>
      </c>
      <c r="Y471" s="3" t="s">
        <v>124</v>
      </c>
      <c r="Z471" s="3" t="str">
        <f t="shared" si="94"/>
        <v>Biotech &amp; Pharmaceuticals</v>
      </c>
      <c r="AA471" s="3" t="s">
        <v>58</v>
      </c>
      <c r="AB471" s="3" t="str">
        <f t="shared" si="95"/>
        <v>Unknown / Non-Applicable</v>
      </c>
    </row>
    <row r="472" spans="1:28" ht="16" x14ac:dyDescent="0.2">
      <c r="A472" s="3">
        <v>471</v>
      </c>
      <c r="B472" s="3">
        <v>4.2</v>
      </c>
      <c r="C472" s="3" t="str">
        <f t="shared" si="84"/>
        <v>4.2</v>
      </c>
      <c r="D472" s="3" t="s">
        <v>396</v>
      </c>
      <c r="E472" s="3" t="s">
        <v>2862</v>
      </c>
      <c r="F472" s="3" t="s">
        <v>2841</v>
      </c>
      <c r="H472" s="3" t="str">
        <f t="shared" si="85"/>
        <v xml:space="preserve"> GA</v>
      </c>
      <c r="I472" s="3" t="str">
        <f t="shared" si="86"/>
        <v xml:space="preserve"> GA</v>
      </c>
      <c r="J472" s="3" t="s">
        <v>396</v>
      </c>
      <c r="K472" s="3" t="s">
        <v>2862</v>
      </c>
      <c r="L472" s="3" t="s">
        <v>2841</v>
      </c>
      <c r="M472" s="3" t="str">
        <f t="shared" si="87"/>
        <v xml:space="preserve"> GA</v>
      </c>
      <c r="N472" s="3">
        <v>2003</v>
      </c>
      <c r="O472" s="3">
        <f t="shared" si="88"/>
        <v>2003</v>
      </c>
      <c r="P472" s="3">
        <f t="shared" si="89"/>
        <v>17</v>
      </c>
      <c r="Q472" s="4">
        <v>-1</v>
      </c>
      <c r="R472" s="4" t="str">
        <f t="shared" si="90"/>
        <v>Not Available</v>
      </c>
      <c r="S472" s="3" t="s">
        <v>46</v>
      </c>
      <c r="T472" s="3" t="str">
        <f t="shared" si="91"/>
        <v>1001 to 5000 employees</v>
      </c>
      <c r="U472" s="3" t="s">
        <v>21</v>
      </c>
      <c r="V472" s="3" t="str">
        <f t="shared" si="92"/>
        <v>Company - Private</v>
      </c>
      <c r="W472" s="3" t="s">
        <v>124</v>
      </c>
      <c r="X472" s="3" t="str">
        <f t="shared" si="93"/>
        <v>Biotech &amp; Pharmaceuticals</v>
      </c>
      <c r="Y472" s="3" t="s">
        <v>124</v>
      </c>
      <c r="Z472" s="3" t="str">
        <f t="shared" si="94"/>
        <v>Biotech &amp; Pharmaceuticals</v>
      </c>
      <c r="AA472" s="3" t="s">
        <v>58</v>
      </c>
      <c r="AB472" s="3" t="str">
        <f t="shared" si="95"/>
        <v>Unknown / Non-Applicable</v>
      </c>
    </row>
    <row r="473" spans="1:28" ht="16" x14ac:dyDescent="0.2">
      <c r="A473" s="3">
        <v>472</v>
      </c>
      <c r="B473" s="3">
        <v>3.3</v>
      </c>
      <c r="C473" s="3" t="str">
        <f t="shared" si="84"/>
        <v>3.3</v>
      </c>
      <c r="D473" s="3" t="s">
        <v>144</v>
      </c>
      <c r="E473" s="3" t="s">
        <v>2829</v>
      </c>
      <c r="F473" s="3" t="s">
        <v>2826</v>
      </c>
      <c r="H473" s="3" t="str">
        <f t="shared" si="85"/>
        <v xml:space="preserve"> CA</v>
      </c>
      <c r="I473" s="3" t="str">
        <f t="shared" si="86"/>
        <v xml:space="preserve"> CA</v>
      </c>
      <c r="J473" s="3" t="s">
        <v>144</v>
      </c>
      <c r="K473" s="3" t="s">
        <v>2829</v>
      </c>
      <c r="L473" s="3" t="s">
        <v>2826</v>
      </c>
      <c r="M473" s="3" t="str">
        <f t="shared" si="87"/>
        <v xml:space="preserve"> CA</v>
      </c>
      <c r="N473" s="3">
        <v>2014</v>
      </c>
      <c r="O473" s="3">
        <f t="shared" si="88"/>
        <v>2014</v>
      </c>
      <c r="P473" s="3">
        <f t="shared" si="89"/>
        <v>6</v>
      </c>
      <c r="Q473" s="4">
        <v>-1</v>
      </c>
      <c r="R473" s="4" t="str">
        <f t="shared" si="90"/>
        <v>Not Available</v>
      </c>
      <c r="S473" s="3" t="s">
        <v>46</v>
      </c>
      <c r="T473" s="3" t="str">
        <f t="shared" si="91"/>
        <v>1001 to 5000 employees</v>
      </c>
      <c r="U473" s="3" t="s">
        <v>21</v>
      </c>
      <c r="V473" s="3" t="str">
        <f t="shared" si="92"/>
        <v>Company - Private</v>
      </c>
      <c r="W473" s="3" t="s">
        <v>155</v>
      </c>
      <c r="X473" s="3" t="str">
        <f t="shared" si="93"/>
        <v>Insurance Carriers</v>
      </c>
      <c r="Y473" s="3" t="s">
        <v>156</v>
      </c>
      <c r="Z473" s="3" t="str">
        <f t="shared" si="94"/>
        <v>Insurance</v>
      </c>
      <c r="AA473" s="3" t="s">
        <v>41</v>
      </c>
      <c r="AB473" s="3" t="str">
        <f t="shared" si="95"/>
        <v>$100 to $500 million (USD)</v>
      </c>
    </row>
    <row r="474" spans="1:28" ht="16" x14ac:dyDescent="0.2">
      <c r="A474" s="3">
        <v>473</v>
      </c>
      <c r="B474" s="3">
        <v>3.8</v>
      </c>
      <c r="C474" s="3" t="str">
        <f t="shared" si="84"/>
        <v>3.8</v>
      </c>
      <c r="D474" s="3" t="s">
        <v>1597</v>
      </c>
      <c r="E474" s="3" t="s">
        <v>2985</v>
      </c>
      <c r="F474" s="3" t="s">
        <v>2864</v>
      </c>
      <c r="H474" s="3" t="str">
        <f t="shared" si="85"/>
        <v xml:space="preserve"> MA</v>
      </c>
      <c r="I474" s="3" t="str">
        <f t="shared" si="86"/>
        <v xml:space="preserve"> MA</v>
      </c>
      <c r="J474" s="3" t="s">
        <v>1597</v>
      </c>
      <c r="K474" s="3" t="s">
        <v>2985</v>
      </c>
      <c r="L474" s="3" t="s">
        <v>2864</v>
      </c>
      <c r="M474" s="3" t="str">
        <f t="shared" si="87"/>
        <v xml:space="preserve"> MA</v>
      </c>
      <c r="N474" s="3">
        <v>1988</v>
      </c>
      <c r="O474" s="3">
        <f t="shared" si="88"/>
        <v>1988</v>
      </c>
      <c r="P474" s="3">
        <f t="shared" si="89"/>
        <v>32</v>
      </c>
      <c r="Q474" s="4">
        <v>-1</v>
      </c>
      <c r="R474" s="4" t="str">
        <f t="shared" si="90"/>
        <v>Not Available</v>
      </c>
      <c r="S474" s="3" t="s">
        <v>289</v>
      </c>
      <c r="T474" s="3" t="str">
        <f t="shared" si="91"/>
        <v>Unknown</v>
      </c>
      <c r="U474" s="3" t="s">
        <v>21</v>
      </c>
      <c r="V474" s="3" t="str">
        <f t="shared" si="92"/>
        <v>Company - Private</v>
      </c>
      <c r="W474" s="3">
        <v>-1</v>
      </c>
      <c r="X474" s="3" t="str">
        <f t="shared" si="93"/>
        <v>Not Available</v>
      </c>
      <c r="Y474" s="3">
        <v>-1</v>
      </c>
      <c r="Z474" s="3" t="str">
        <f t="shared" si="94"/>
        <v>Not Available</v>
      </c>
      <c r="AA474" s="3" t="s">
        <v>58</v>
      </c>
      <c r="AB474" s="3" t="str">
        <f t="shared" si="95"/>
        <v>Unknown / Non-Applicable</v>
      </c>
    </row>
    <row r="475" spans="1:28" ht="16" x14ac:dyDescent="0.2">
      <c r="A475" s="3">
        <v>474</v>
      </c>
      <c r="B475" s="3">
        <v>3.7</v>
      </c>
      <c r="C475" s="3" t="str">
        <f t="shared" si="84"/>
        <v>3.7</v>
      </c>
      <c r="D475" s="3" t="s">
        <v>122</v>
      </c>
      <c r="E475" s="3" t="s">
        <v>2863</v>
      </c>
      <c r="F475" s="3" t="s">
        <v>2864</v>
      </c>
      <c r="H475" s="3" t="str">
        <f t="shared" si="85"/>
        <v xml:space="preserve"> MA</v>
      </c>
      <c r="I475" s="3" t="str">
        <f t="shared" si="86"/>
        <v xml:space="preserve"> MA</v>
      </c>
      <c r="J475" s="3" t="s">
        <v>1126</v>
      </c>
      <c r="K475" s="3" t="s">
        <v>2865</v>
      </c>
      <c r="L475" s="3" t="s">
        <v>2826</v>
      </c>
      <c r="M475" s="3" t="str">
        <f t="shared" si="87"/>
        <v xml:space="preserve"> CA</v>
      </c>
      <c r="N475" s="3">
        <v>-1</v>
      </c>
      <c r="O475" s="3" t="str">
        <f t="shared" si="88"/>
        <v>Not Available</v>
      </c>
      <c r="P475" s="3" t="str">
        <f t="shared" si="89"/>
        <v>Not Available</v>
      </c>
      <c r="Q475" s="4">
        <v>-1</v>
      </c>
      <c r="R475" s="4" t="str">
        <f t="shared" si="90"/>
        <v>Not Available</v>
      </c>
      <c r="S475" s="3" t="s">
        <v>20</v>
      </c>
      <c r="T475" s="3" t="str">
        <f t="shared" si="91"/>
        <v>501 to 1000 employees</v>
      </c>
      <c r="U475" s="3" t="s">
        <v>790</v>
      </c>
      <c r="V475" s="3" t="str">
        <f t="shared" si="92"/>
        <v>College / University</v>
      </c>
      <c r="W475" s="3" t="s">
        <v>791</v>
      </c>
      <c r="X475" s="3" t="str">
        <f t="shared" si="93"/>
        <v>Colleges &amp; Universities</v>
      </c>
      <c r="Y475" s="3" t="s">
        <v>581</v>
      </c>
      <c r="Z475" s="3" t="str">
        <f t="shared" si="94"/>
        <v>Education</v>
      </c>
      <c r="AA475" s="3" t="s">
        <v>58</v>
      </c>
      <c r="AB475" s="3" t="str">
        <f t="shared" si="95"/>
        <v>Unknown / Non-Applicable</v>
      </c>
    </row>
    <row r="476" spans="1:28" ht="16" x14ac:dyDescent="0.2">
      <c r="A476" s="3">
        <v>475</v>
      </c>
      <c r="B476" s="3">
        <v>4.5</v>
      </c>
      <c r="C476" s="3" t="str">
        <f t="shared" si="84"/>
        <v>4.5</v>
      </c>
      <c r="D476" s="3" t="s">
        <v>96</v>
      </c>
      <c r="E476" s="3" t="s">
        <v>2825</v>
      </c>
      <c r="F476" s="3" t="s">
        <v>2826</v>
      </c>
      <c r="H476" s="3" t="str">
        <f t="shared" si="85"/>
        <v xml:space="preserve"> CA</v>
      </c>
      <c r="I476" s="3" t="str">
        <f t="shared" si="86"/>
        <v xml:space="preserve"> CA</v>
      </c>
      <c r="J476" s="3" t="s">
        <v>96</v>
      </c>
      <c r="K476" s="3" t="s">
        <v>2825</v>
      </c>
      <c r="L476" s="3" t="s">
        <v>2826</v>
      </c>
      <c r="M476" s="3" t="str">
        <f t="shared" si="87"/>
        <v xml:space="preserve"> CA</v>
      </c>
      <c r="N476" s="3">
        <v>2008</v>
      </c>
      <c r="O476" s="3">
        <f t="shared" si="88"/>
        <v>2008</v>
      </c>
      <c r="P476" s="3">
        <f t="shared" si="89"/>
        <v>12</v>
      </c>
      <c r="Q476" s="4">
        <v>-1</v>
      </c>
      <c r="R476" s="4" t="str">
        <f t="shared" si="90"/>
        <v>Not Available</v>
      </c>
      <c r="S476" s="3" t="s">
        <v>64</v>
      </c>
      <c r="T476" s="3" t="str">
        <f t="shared" si="91"/>
        <v>201 to 500 employees</v>
      </c>
      <c r="U476" s="3" t="s">
        <v>21</v>
      </c>
      <c r="V476" s="3" t="str">
        <f t="shared" si="92"/>
        <v>Company - Private</v>
      </c>
      <c r="W476" s="3" t="s">
        <v>230</v>
      </c>
      <c r="X476" s="3" t="str">
        <f t="shared" si="93"/>
        <v>IT Services</v>
      </c>
      <c r="Y476" s="3" t="s">
        <v>91</v>
      </c>
      <c r="Z476" s="3" t="str">
        <f t="shared" si="94"/>
        <v>Information Technology</v>
      </c>
      <c r="AA476" s="3" t="s">
        <v>80</v>
      </c>
      <c r="AB476" s="3" t="str">
        <f t="shared" si="95"/>
        <v>$25 to $50 million (USD)</v>
      </c>
    </row>
    <row r="477" spans="1:28" ht="48" x14ac:dyDescent="0.2">
      <c r="A477" s="3">
        <v>476</v>
      </c>
      <c r="B477" s="3">
        <v>3</v>
      </c>
      <c r="C477" s="3" t="str">
        <f t="shared" si="84"/>
        <v>3</v>
      </c>
      <c r="D477" s="3" t="s">
        <v>2105</v>
      </c>
      <c r="E477" s="3" t="s">
        <v>3028</v>
      </c>
      <c r="F477" s="3" t="s">
        <v>2839</v>
      </c>
      <c r="H477" s="3" t="str">
        <f t="shared" si="85"/>
        <v xml:space="preserve"> PA</v>
      </c>
      <c r="I477" s="3" t="str">
        <f t="shared" si="86"/>
        <v xml:space="preserve"> PA</v>
      </c>
      <c r="J477" s="3" t="s">
        <v>1639</v>
      </c>
      <c r="K477" s="3" t="s">
        <v>2989</v>
      </c>
      <c r="L477" s="3" t="s">
        <v>2914</v>
      </c>
      <c r="M477" s="3" t="str">
        <f t="shared" si="87"/>
        <v xml:space="preserve"> NC</v>
      </c>
      <c r="N477" s="3">
        <v>2017</v>
      </c>
      <c r="O477" s="3">
        <f t="shared" si="88"/>
        <v>2017</v>
      </c>
      <c r="P477" s="3">
        <f t="shared" si="89"/>
        <v>3</v>
      </c>
      <c r="Q477" s="4" t="s">
        <v>2106</v>
      </c>
      <c r="R477" s="4" t="str">
        <f t="shared" si="90"/>
        <v>PPD, INC Research, PRA Health Sciences</v>
      </c>
      <c r="S477" s="3" t="s">
        <v>56</v>
      </c>
      <c r="T477" s="3" t="str">
        <f t="shared" si="91"/>
        <v>51 to 200 employees</v>
      </c>
      <c r="U477" s="3" t="s">
        <v>21</v>
      </c>
      <c r="V477" s="3" t="str">
        <f t="shared" si="92"/>
        <v>Company - Private</v>
      </c>
      <c r="W477" s="3" t="s">
        <v>90</v>
      </c>
      <c r="X477" s="3" t="str">
        <f t="shared" si="93"/>
        <v>Internet</v>
      </c>
      <c r="Y477" s="3" t="s">
        <v>91</v>
      </c>
      <c r="Z477" s="3" t="str">
        <f t="shared" si="94"/>
        <v>Information Technology</v>
      </c>
      <c r="AA477" s="3" t="s">
        <v>58</v>
      </c>
      <c r="AB477" s="3" t="str">
        <f t="shared" si="95"/>
        <v>Unknown / Non-Applicable</v>
      </c>
    </row>
    <row r="478" spans="1:28" ht="16" x14ac:dyDescent="0.2">
      <c r="A478" s="3">
        <v>477</v>
      </c>
      <c r="B478" s="3">
        <v>3.8</v>
      </c>
      <c r="C478" s="3" t="str">
        <f t="shared" si="84"/>
        <v>3.8</v>
      </c>
      <c r="D478" s="3" t="s">
        <v>328</v>
      </c>
      <c r="E478" s="3" t="s">
        <v>2869</v>
      </c>
      <c r="F478" s="3" t="s">
        <v>2864</v>
      </c>
      <c r="H478" s="3" t="str">
        <f t="shared" si="85"/>
        <v xml:space="preserve"> MA</v>
      </c>
      <c r="I478" s="3" t="str">
        <f t="shared" si="86"/>
        <v xml:space="preserve"> MA</v>
      </c>
      <c r="J478" s="3" t="s">
        <v>836</v>
      </c>
      <c r="K478" s="3" t="s">
        <v>2937</v>
      </c>
      <c r="L478" s="3" t="s">
        <v>2864</v>
      </c>
      <c r="M478" s="3" t="str">
        <f t="shared" si="87"/>
        <v xml:space="preserve"> MA</v>
      </c>
      <c r="N478" s="3">
        <v>1851</v>
      </c>
      <c r="O478" s="3">
        <f t="shared" si="88"/>
        <v>1851</v>
      </c>
      <c r="P478" s="3">
        <f t="shared" si="89"/>
        <v>169</v>
      </c>
      <c r="Q478" s="4">
        <v>-1</v>
      </c>
      <c r="R478" s="4" t="str">
        <f t="shared" si="90"/>
        <v>Not Available</v>
      </c>
      <c r="S478" s="3" t="s">
        <v>20</v>
      </c>
      <c r="T478" s="3" t="str">
        <f t="shared" si="91"/>
        <v>501 to 1000 employees</v>
      </c>
      <c r="U478" s="3" t="s">
        <v>131</v>
      </c>
      <c r="V478" s="3" t="str">
        <f t="shared" si="92"/>
        <v>Subsidiary or Business Segment</v>
      </c>
      <c r="W478" s="3" t="s">
        <v>57</v>
      </c>
      <c r="X478" s="3" t="str">
        <f t="shared" si="93"/>
        <v>Advertising &amp; Marketing</v>
      </c>
      <c r="Y478" s="3" t="s">
        <v>40</v>
      </c>
      <c r="Z478" s="3" t="str">
        <f t="shared" si="94"/>
        <v>Business Services</v>
      </c>
      <c r="AA478" s="3" t="s">
        <v>58</v>
      </c>
      <c r="AB478" s="3" t="str">
        <f t="shared" si="95"/>
        <v>Unknown / Non-Applicable</v>
      </c>
    </row>
    <row r="479" spans="1:28" ht="48" x14ac:dyDescent="0.2">
      <c r="A479" s="3">
        <v>478</v>
      </c>
      <c r="B479" s="3">
        <v>3.9</v>
      </c>
      <c r="C479" s="3" t="str">
        <f t="shared" si="84"/>
        <v>3.9</v>
      </c>
      <c r="D479" s="3" t="s">
        <v>122</v>
      </c>
      <c r="E479" s="3" t="s">
        <v>2863</v>
      </c>
      <c r="F479" s="3" t="s">
        <v>2864</v>
      </c>
      <c r="H479" s="3" t="str">
        <f t="shared" si="85"/>
        <v xml:space="preserve"> MA</v>
      </c>
      <c r="I479" s="3" t="str">
        <f t="shared" si="86"/>
        <v xml:space="preserve"> MA</v>
      </c>
      <c r="J479" s="3" t="s">
        <v>2048</v>
      </c>
      <c r="K479" s="3" t="s">
        <v>3124</v>
      </c>
      <c r="L479" s="3" t="s">
        <v>3089</v>
      </c>
      <c r="M479" s="3" t="str">
        <f t="shared" si="87"/>
        <v xml:space="preserve"> United Kingdom</v>
      </c>
      <c r="N479" s="3">
        <v>1830</v>
      </c>
      <c r="O479" s="3">
        <f t="shared" si="88"/>
        <v>1830</v>
      </c>
      <c r="P479" s="3">
        <f t="shared" si="89"/>
        <v>190</v>
      </c>
      <c r="Q479" s="4" t="s">
        <v>2049</v>
      </c>
      <c r="R479" s="4" t="str">
        <f t="shared" si="90"/>
        <v>Pfizer, AstraZeneca, Merck</v>
      </c>
      <c r="S479" s="3" t="s">
        <v>289</v>
      </c>
      <c r="T479" s="3" t="str">
        <f t="shared" si="91"/>
        <v>Unknown</v>
      </c>
      <c r="U479" s="3" t="s">
        <v>21</v>
      </c>
      <c r="V479" s="3" t="str">
        <f t="shared" si="92"/>
        <v>Company - Private</v>
      </c>
      <c r="W479" s="3" t="s">
        <v>145</v>
      </c>
      <c r="X479" s="3" t="str">
        <f t="shared" si="93"/>
        <v>Enterprise Software &amp; Network Solutions</v>
      </c>
      <c r="Y479" s="3" t="s">
        <v>91</v>
      </c>
      <c r="Z479" s="3" t="str">
        <f t="shared" si="94"/>
        <v>Information Technology</v>
      </c>
      <c r="AA479" s="3" t="s">
        <v>58</v>
      </c>
      <c r="AB479" s="3" t="str">
        <f t="shared" si="95"/>
        <v>Unknown / Non-Applicable</v>
      </c>
    </row>
    <row r="480" spans="1:28" ht="48" x14ac:dyDescent="0.2">
      <c r="A480" s="3">
        <v>479</v>
      </c>
      <c r="B480" s="3">
        <v>3.2</v>
      </c>
      <c r="C480" s="3" t="str">
        <f t="shared" si="84"/>
        <v>3.2</v>
      </c>
      <c r="D480" s="3" t="s">
        <v>1181</v>
      </c>
      <c r="E480" s="3" t="s">
        <v>2892</v>
      </c>
      <c r="F480" s="3" t="s">
        <v>2844</v>
      </c>
      <c r="H480" s="3" t="str">
        <f t="shared" si="85"/>
        <v xml:space="preserve"> TN</v>
      </c>
      <c r="I480" s="3" t="str">
        <f t="shared" si="86"/>
        <v xml:space="preserve"> TN</v>
      </c>
      <c r="J480" s="3" t="s">
        <v>96</v>
      </c>
      <c r="K480" s="3" t="s">
        <v>2825</v>
      </c>
      <c r="L480" s="3" t="s">
        <v>2826</v>
      </c>
      <c r="M480" s="3" t="str">
        <f t="shared" si="87"/>
        <v xml:space="preserve"> CA</v>
      </c>
      <c r="N480" s="3">
        <v>2006</v>
      </c>
      <c r="O480" s="3">
        <f t="shared" si="88"/>
        <v>2006</v>
      </c>
      <c r="P480" s="3">
        <f t="shared" si="89"/>
        <v>14</v>
      </c>
      <c r="Q480" s="4" t="s">
        <v>1182</v>
      </c>
      <c r="R480" s="4" t="str">
        <f t="shared" si="90"/>
        <v>See Tickets, TicketWeb, Vendini</v>
      </c>
      <c r="S480" s="3" t="s">
        <v>64</v>
      </c>
      <c r="T480" s="3" t="str">
        <f t="shared" si="91"/>
        <v>201 to 500 employees</v>
      </c>
      <c r="U480" s="3" t="s">
        <v>21</v>
      </c>
      <c r="V480" s="3" t="str">
        <f t="shared" si="92"/>
        <v>Company - Private</v>
      </c>
      <c r="W480" s="3" t="s">
        <v>145</v>
      </c>
      <c r="X480" s="3" t="str">
        <f t="shared" si="93"/>
        <v>Enterprise Software &amp; Network Solutions</v>
      </c>
      <c r="Y480" s="3" t="s">
        <v>91</v>
      </c>
      <c r="Z480" s="3" t="str">
        <f t="shared" si="94"/>
        <v>Information Technology</v>
      </c>
      <c r="AA480" s="3" t="s">
        <v>58</v>
      </c>
      <c r="AB480" s="3" t="str">
        <f t="shared" si="95"/>
        <v>Unknown / Non-Applicable</v>
      </c>
    </row>
    <row r="481" spans="1:28" ht="16" x14ac:dyDescent="0.2">
      <c r="A481" s="3">
        <v>480</v>
      </c>
      <c r="B481" s="3">
        <v>2.9</v>
      </c>
      <c r="C481" s="3" t="str">
        <f t="shared" si="84"/>
        <v>2.9</v>
      </c>
      <c r="D481" s="3" t="s">
        <v>443</v>
      </c>
      <c r="E481" s="3" t="s">
        <v>2838</v>
      </c>
      <c r="F481" s="3" t="s">
        <v>2839</v>
      </c>
      <c r="H481" s="3" t="str">
        <f t="shared" si="85"/>
        <v xml:space="preserve"> PA</v>
      </c>
      <c r="I481" s="3" t="str">
        <f t="shared" si="86"/>
        <v xml:space="preserve"> PA</v>
      </c>
      <c r="J481" s="3" t="s">
        <v>443</v>
      </c>
      <c r="K481" s="3" t="s">
        <v>2838</v>
      </c>
      <c r="L481" s="3" t="s">
        <v>2839</v>
      </c>
      <c r="M481" s="3" t="str">
        <f t="shared" si="87"/>
        <v xml:space="preserve"> PA</v>
      </c>
      <c r="N481" s="3">
        <v>1984</v>
      </c>
      <c r="O481" s="3">
        <f t="shared" si="88"/>
        <v>1984</v>
      </c>
      <c r="P481" s="3">
        <f t="shared" si="89"/>
        <v>36</v>
      </c>
      <c r="Q481" s="4">
        <v>-1</v>
      </c>
      <c r="R481" s="4" t="str">
        <f t="shared" si="90"/>
        <v>Not Available</v>
      </c>
      <c r="S481" s="3" t="s">
        <v>104</v>
      </c>
      <c r="T481" s="3" t="str">
        <f t="shared" si="91"/>
        <v>5001 to 10000 employees</v>
      </c>
      <c r="U481" s="3" t="s">
        <v>21</v>
      </c>
      <c r="V481" s="3" t="str">
        <f t="shared" si="92"/>
        <v>Company - Private</v>
      </c>
      <c r="W481" s="3" t="s">
        <v>155</v>
      </c>
      <c r="X481" s="3" t="str">
        <f t="shared" si="93"/>
        <v>Insurance Carriers</v>
      </c>
      <c r="Y481" s="3" t="s">
        <v>156</v>
      </c>
      <c r="Z481" s="3" t="str">
        <f t="shared" si="94"/>
        <v>Insurance</v>
      </c>
      <c r="AA481" s="3" t="s">
        <v>113</v>
      </c>
      <c r="AB481" s="3" t="str">
        <f t="shared" si="95"/>
        <v>$10+ billion (USD)</v>
      </c>
    </row>
    <row r="482" spans="1:28" ht="16" x14ac:dyDescent="0.2">
      <c r="A482" s="3">
        <v>481</v>
      </c>
      <c r="B482" s="3">
        <v>3.3</v>
      </c>
      <c r="C482" s="3" t="str">
        <f t="shared" si="84"/>
        <v>3.3</v>
      </c>
      <c r="D482" s="3" t="s">
        <v>953</v>
      </c>
      <c r="E482" s="3" t="s">
        <v>2900</v>
      </c>
      <c r="F482" s="3" t="s">
        <v>2831</v>
      </c>
      <c r="H482" s="3" t="str">
        <f t="shared" si="85"/>
        <v xml:space="preserve"> TX</v>
      </c>
      <c r="I482" s="3" t="str">
        <f t="shared" si="86"/>
        <v xml:space="preserve"> TX</v>
      </c>
      <c r="J482" s="3" t="s">
        <v>1191</v>
      </c>
      <c r="K482" s="3" t="s">
        <v>2893</v>
      </c>
      <c r="L482" s="3" t="s">
        <v>2894</v>
      </c>
      <c r="M482" s="3" t="str">
        <f t="shared" si="87"/>
        <v xml:space="preserve"> OR</v>
      </c>
      <c r="N482" s="3">
        <v>2015</v>
      </c>
      <c r="O482" s="3">
        <f t="shared" si="88"/>
        <v>2015</v>
      </c>
      <c r="P482" s="3">
        <f t="shared" si="89"/>
        <v>5</v>
      </c>
      <c r="Q482" s="4" t="s">
        <v>1607</v>
      </c>
      <c r="R482" s="4" t="str">
        <f t="shared" si="90"/>
        <v>Slalom</v>
      </c>
      <c r="S482" s="3" t="s">
        <v>56</v>
      </c>
      <c r="T482" s="3" t="str">
        <f t="shared" si="91"/>
        <v>51 to 200 employees</v>
      </c>
      <c r="U482" s="3" t="s">
        <v>21</v>
      </c>
      <c r="V482" s="3" t="str">
        <f t="shared" si="92"/>
        <v>Company - Private</v>
      </c>
      <c r="W482" s="3" t="s">
        <v>959</v>
      </c>
      <c r="X482" s="3" t="str">
        <f t="shared" si="93"/>
        <v>Lending</v>
      </c>
      <c r="Y482" s="3" t="s">
        <v>73</v>
      </c>
      <c r="Z482" s="3" t="str">
        <f t="shared" si="94"/>
        <v>Finance</v>
      </c>
      <c r="AA482" s="3" t="s">
        <v>58</v>
      </c>
      <c r="AB482" s="3" t="str">
        <f t="shared" si="95"/>
        <v>Unknown / Non-Applicable</v>
      </c>
    </row>
    <row r="483" spans="1:28" ht="16" x14ac:dyDescent="0.2">
      <c r="A483" s="3">
        <v>482</v>
      </c>
      <c r="B483" s="3">
        <v>3.1</v>
      </c>
      <c r="C483" s="3" t="str">
        <f t="shared" si="84"/>
        <v>3.1</v>
      </c>
      <c r="D483" s="3" t="s">
        <v>306</v>
      </c>
      <c r="E483" s="3" t="s">
        <v>3029</v>
      </c>
      <c r="F483" s="3" t="s">
        <v>2868</v>
      </c>
      <c r="H483" s="3" t="str">
        <f t="shared" si="85"/>
        <v xml:space="preserve"> OH</v>
      </c>
      <c r="I483" s="3" t="str">
        <f t="shared" si="86"/>
        <v xml:space="preserve"> OH</v>
      </c>
      <c r="J483" s="3" t="s">
        <v>483</v>
      </c>
      <c r="K483" s="3" t="s">
        <v>2960</v>
      </c>
      <c r="L483" s="3" t="s">
        <v>2853</v>
      </c>
      <c r="M483" s="3" t="str">
        <f t="shared" si="87"/>
        <v xml:space="preserve"> VA</v>
      </c>
      <c r="N483" s="3">
        <v>1967</v>
      </c>
      <c r="O483" s="3">
        <f t="shared" si="88"/>
        <v>1967</v>
      </c>
      <c r="P483" s="3">
        <f t="shared" si="89"/>
        <v>53</v>
      </c>
      <c r="Q483" s="4">
        <v>-1</v>
      </c>
      <c r="R483" s="4" t="str">
        <f t="shared" si="90"/>
        <v>Not Available</v>
      </c>
      <c r="S483" s="3" t="s">
        <v>56</v>
      </c>
      <c r="T483" s="3" t="str">
        <f t="shared" si="91"/>
        <v>51 to 200 employees</v>
      </c>
      <c r="U483" s="3" t="s">
        <v>21</v>
      </c>
      <c r="V483" s="3" t="str">
        <f t="shared" si="92"/>
        <v>Company - Private</v>
      </c>
      <c r="W483" s="3" t="s">
        <v>1619</v>
      </c>
      <c r="X483" s="3" t="str">
        <f t="shared" si="93"/>
        <v>Publishing</v>
      </c>
      <c r="Y483" s="3" t="s">
        <v>133</v>
      </c>
      <c r="Z483" s="3" t="str">
        <f t="shared" si="94"/>
        <v>Media</v>
      </c>
      <c r="AA483" s="3" t="s">
        <v>58</v>
      </c>
      <c r="AB483" s="3" t="str">
        <f t="shared" si="95"/>
        <v>Unknown / Non-Applicable</v>
      </c>
    </row>
    <row r="484" spans="1:28" ht="16" x14ac:dyDescent="0.2">
      <c r="A484" s="3">
        <v>483</v>
      </c>
      <c r="B484" s="3">
        <v>2.4</v>
      </c>
      <c r="C484" s="3" t="str">
        <f t="shared" si="84"/>
        <v>2.4</v>
      </c>
      <c r="D484" s="3" t="s">
        <v>2121</v>
      </c>
      <c r="E484" s="3" t="s">
        <v>3030</v>
      </c>
      <c r="F484" s="3" t="s">
        <v>2839</v>
      </c>
      <c r="H484" s="3" t="str">
        <f t="shared" si="85"/>
        <v xml:space="preserve"> PA</v>
      </c>
      <c r="I484" s="3" t="str">
        <f t="shared" si="86"/>
        <v xml:space="preserve"> PA</v>
      </c>
      <c r="J484" s="3" t="s">
        <v>410</v>
      </c>
      <c r="K484" s="3" t="s">
        <v>3067</v>
      </c>
      <c r="L484" s="3" t="s">
        <v>2839</v>
      </c>
      <c r="M484" s="3" t="str">
        <f t="shared" si="87"/>
        <v xml:space="preserve"> PA</v>
      </c>
      <c r="N484" s="3">
        <v>-1</v>
      </c>
      <c r="O484" s="3" t="str">
        <f t="shared" si="88"/>
        <v>Not Available</v>
      </c>
      <c r="P484" s="3" t="str">
        <f t="shared" si="89"/>
        <v>Not Available</v>
      </c>
      <c r="Q484" s="4">
        <v>-1</v>
      </c>
      <c r="R484" s="4" t="str">
        <f t="shared" si="90"/>
        <v>Not Available</v>
      </c>
      <c r="S484" s="3" t="s">
        <v>30</v>
      </c>
      <c r="T484" s="3" t="str">
        <f t="shared" si="91"/>
        <v>10000+ employees</v>
      </c>
      <c r="U484" s="3" t="s">
        <v>65</v>
      </c>
      <c r="V484" s="3" t="str">
        <f t="shared" si="92"/>
        <v>Company - Public</v>
      </c>
      <c r="W484" s="3" t="s">
        <v>124</v>
      </c>
      <c r="X484" s="3" t="str">
        <f t="shared" si="93"/>
        <v>Biotech &amp; Pharmaceuticals</v>
      </c>
      <c r="Y484" s="3" t="s">
        <v>124</v>
      </c>
      <c r="Z484" s="3" t="str">
        <f t="shared" si="94"/>
        <v>Biotech &amp; Pharmaceuticals</v>
      </c>
      <c r="AA484" s="3" t="s">
        <v>113</v>
      </c>
      <c r="AB484" s="3" t="str">
        <f t="shared" si="95"/>
        <v>$10+ billion (USD)</v>
      </c>
    </row>
    <row r="485" spans="1:28" ht="16" x14ac:dyDescent="0.2">
      <c r="A485" s="3">
        <v>484</v>
      </c>
      <c r="B485" s="3">
        <v>2.9</v>
      </c>
      <c r="C485" s="3" t="str">
        <f t="shared" si="84"/>
        <v>2.9</v>
      </c>
      <c r="D485" s="3" t="s">
        <v>96</v>
      </c>
      <c r="E485" s="3" t="s">
        <v>2825</v>
      </c>
      <c r="F485" s="3" t="s">
        <v>2826</v>
      </c>
      <c r="H485" s="3" t="str">
        <f t="shared" si="85"/>
        <v xml:space="preserve"> CA</v>
      </c>
      <c r="I485" s="3" t="str">
        <f t="shared" si="86"/>
        <v xml:space="preserve"> CA</v>
      </c>
      <c r="J485" s="3" t="s">
        <v>96</v>
      </c>
      <c r="K485" s="3" t="s">
        <v>2825</v>
      </c>
      <c r="L485" s="3" t="s">
        <v>2826</v>
      </c>
      <c r="M485" s="3" t="str">
        <f t="shared" si="87"/>
        <v xml:space="preserve"> CA</v>
      </c>
      <c r="N485" s="3">
        <v>2012</v>
      </c>
      <c r="O485" s="3">
        <f t="shared" si="88"/>
        <v>2012</v>
      </c>
      <c r="P485" s="3">
        <f t="shared" si="89"/>
        <v>8</v>
      </c>
      <c r="Q485" s="4">
        <v>-1</v>
      </c>
      <c r="R485" s="4" t="str">
        <f t="shared" si="90"/>
        <v>Not Available</v>
      </c>
      <c r="S485" s="3" t="s">
        <v>46</v>
      </c>
      <c r="T485" s="3" t="str">
        <f t="shared" si="91"/>
        <v>1001 to 5000 employees</v>
      </c>
      <c r="U485" s="3" t="s">
        <v>65</v>
      </c>
      <c r="V485" s="3" t="str">
        <f t="shared" si="92"/>
        <v>Company - Public</v>
      </c>
      <c r="W485" s="3" t="s">
        <v>72</v>
      </c>
      <c r="X485" s="3" t="str">
        <f t="shared" si="93"/>
        <v>Banks &amp; Credit Unions</v>
      </c>
      <c r="Y485" s="3" t="s">
        <v>73</v>
      </c>
      <c r="Z485" s="3" t="str">
        <f t="shared" si="94"/>
        <v>Finance</v>
      </c>
      <c r="AA485" s="3" t="s">
        <v>67</v>
      </c>
      <c r="AB485" s="3" t="str">
        <f t="shared" si="95"/>
        <v>$1 to $2 billion (USD)</v>
      </c>
    </row>
    <row r="486" spans="1:28" ht="16" x14ac:dyDescent="0.2">
      <c r="A486" s="3">
        <v>485</v>
      </c>
      <c r="B486" s="3">
        <v>4.8</v>
      </c>
      <c r="C486" s="3" t="str">
        <f t="shared" si="84"/>
        <v>4.8</v>
      </c>
      <c r="D486" s="3" t="s">
        <v>778</v>
      </c>
      <c r="E486" s="3" t="s">
        <v>2959</v>
      </c>
      <c r="F486" s="3" t="s">
        <v>2824</v>
      </c>
      <c r="H486" s="3" t="str">
        <f t="shared" si="85"/>
        <v xml:space="preserve"> UT</v>
      </c>
      <c r="I486" s="3" t="str">
        <f t="shared" si="86"/>
        <v xml:space="preserve"> UT</v>
      </c>
      <c r="J486" s="3" t="s">
        <v>778</v>
      </c>
      <c r="K486" s="3" t="s">
        <v>2959</v>
      </c>
      <c r="L486" s="3" t="s">
        <v>2824</v>
      </c>
      <c r="M486" s="3" t="str">
        <f t="shared" si="87"/>
        <v xml:space="preserve"> UT</v>
      </c>
      <c r="N486" s="3">
        <v>-1</v>
      </c>
      <c r="O486" s="3" t="str">
        <f t="shared" si="88"/>
        <v>Not Available</v>
      </c>
      <c r="P486" s="3" t="str">
        <f t="shared" si="89"/>
        <v>Not Available</v>
      </c>
      <c r="Q486" s="4">
        <v>-1</v>
      </c>
      <c r="R486" s="4" t="str">
        <f t="shared" si="90"/>
        <v>Not Available</v>
      </c>
      <c r="S486" s="3" t="s">
        <v>56</v>
      </c>
      <c r="T486" s="3" t="str">
        <f t="shared" si="91"/>
        <v>51 to 200 employees</v>
      </c>
      <c r="U486" s="3" t="s">
        <v>21</v>
      </c>
      <c r="V486" s="3" t="str">
        <f t="shared" si="92"/>
        <v>Company - Private</v>
      </c>
      <c r="W486" s="3" t="s">
        <v>79</v>
      </c>
      <c r="X486" s="3" t="str">
        <f t="shared" si="93"/>
        <v>Consulting</v>
      </c>
      <c r="Y486" s="3" t="s">
        <v>40</v>
      </c>
      <c r="Z486" s="3" t="str">
        <f t="shared" si="94"/>
        <v>Business Services</v>
      </c>
      <c r="AA486" s="3" t="s">
        <v>58</v>
      </c>
      <c r="AB486" s="3" t="str">
        <f t="shared" si="95"/>
        <v>Unknown / Non-Applicable</v>
      </c>
    </row>
    <row r="487" spans="1:28" ht="16" x14ac:dyDescent="0.2">
      <c r="A487" s="3">
        <v>486</v>
      </c>
      <c r="B487" s="3">
        <v>2.9</v>
      </c>
      <c r="C487" s="3" t="str">
        <f t="shared" si="84"/>
        <v>2.9</v>
      </c>
      <c r="D487" s="3" t="s">
        <v>328</v>
      </c>
      <c r="E487" s="3" t="s">
        <v>2869</v>
      </c>
      <c r="F487" s="3" t="s">
        <v>2864</v>
      </c>
      <c r="H487" s="3" t="str">
        <f t="shared" si="85"/>
        <v xml:space="preserve"> MA</v>
      </c>
      <c r="I487" s="3" t="str">
        <f t="shared" si="86"/>
        <v xml:space="preserve"> MA</v>
      </c>
      <c r="J487" s="3" t="s">
        <v>836</v>
      </c>
      <c r="K487" s="3" t="s">
        <v>2937</v>
      </c>
      <c r="L487" s="3" t="s">
        <v>2864</v>
      </c>
      <c r="M487" s="3" t="str">
        <f t="shared" si="87"/>
        <v xml:space="preserve"> MA</v>
      </c>
      <c r="N487" s="3">
        <v>1851</v>
      </c>
      <c r="O487" s="3">
        <f t="shared" si="88"/>
        <v>1851</v>
      </c>
      <c r="P487" s="3">
        <f t="shared" si="89"/>
        <v>169</v>
      </c>
      <c r="Q487" s="4">
        <v>-1</v>
      </c>
      <c r="R487" s="4" t="str">
        <f t="shared" si="90"/>
        <v>Not Available</v>
      </c>
      <c r="S487" s="3" t="s">
        <v>56</v>
      </c>
      <c r="T487" s="3" t="str">
        <f t="shared" si="91"/>
        <v>51 to 200 employees</v>
      </c>
      <c r="U487" s="3" t="s">
        <v>21</v>
      </c>
      <c r="V487" s="3" t="str">
        <f t="shared" si="92"/>
        <v>Company - Private</v>
      </c>
      <c r="W487" s="3" t="s">
        <v>515</v>
      </c>
      <c r="X487" s="3" t="str">
        <f t="shared" si="93"/>
        <v>Financial Analytics &amp; Research</v>
      </c>
      <c r="Y487" s="3" t="s">
        <v>73</v>
      </c>
      <c r="Z487" s="3" t="str">
        <f t="shared" si="94"/>
        <v>Finance</v>
      </c>
      <c r="AA487" s="3" t="s">
        <v>23</v>
      </c>
      <c r="AB487" s="3" t="str">
        <f t="shared" si="95"/>
        <v>$50 to $100 million (USD)</v>
      </c>
    </row>
    <row r="488" spans="1:28" ht="16" x14ac:dyDescent="0.2">
      <c r="A488" s="3">
        <v>487</v>
      </c>
      <c r="B488" s="3">
        <v>4.7</v>
      </c>
      <c r="C488" s="3" t="str">
        <f t="shared" si="84"/>
        <v>4.7</v>
      </c>
      <c r="D488" s="3" t="s">
        <v>55</v>
      </c>
      <c r="E488" s="3" t="s">
        <v>2833</v>
      </c>
      <c r="F488" s="3" t="s">
        <v>2828</v>
      </c>
      <c r="H488" s="3" t="str">
        <f t="shared" si="85"/>
        <v xml:space="preserve"> NY</v>
      </c>
      <c r="I488" s="3" t="str">
        <f t="shared" si="86"/>
        <v xml:space="preserve"> NY</v>
      </c>
      <c r="J488" s="3" t="s">
        <v>144</v>
      </c>
      <c r="K488" s="3" t="s">
        <v>2829</v>
      </c>
      <c r="L488" s="3" t="s">
        <v>2826</v>
      </c>
      <c r="M488" s="3" t="str">
        <f t="shared" si="87"/>
        <v xml:space="preserve"> CA</v>
      </c>
      <c r="N488" s="3">
        <v>2011</v>
      </c>
      <c r="O488" s="3">
        <f t="shared" si="88"/>
        <v>2011</v>
      </c>
      <c r="P488" s="3">
        <f t="shared" si="89"/>
        <v>9</v>
      </c>
      <c r="Q488" s="4">
        <v>-1</v>
      </c>
      <c r="R488" s="4" t="str">
        <f t="shared" si="90"/>
        <v>Not Available</v>
      </c>
      <c r="S488" s="3" t="s">
        <v>46</v>
      </c>
      <c r="T488" s="3" t="str">
        <f t="shared" si="91"/>
        <v>1001 to 5000 employees</v>
      </c>
      <c r="U488" s="3" t="s">
        <v>21</v>
      </c>
      <c r="V488" s="3" t="str">
        <f t="shared" si="92"/>
        <v>Company - Private</v>
      </c>
      <c r="W488" s="3" t="s">
        <v>769</v>
      </c>
      <c r="X488" s="3" t="str">
        <f t="shared" si="93"/>
        <v>Travel Agencies</v>
      </c>
      <c r="Y488" s="3" t="s">
        <v>770</v>
      </c>
      <c r="Z488" s="3" t="str">
        <f t="shared" si="94"/>
        <v>Travel &amp; Tourism</v>
      </c>
      <c r="AA488" s="3" t="s">
        <v>34</v>
      </c>
      <c r="AB488" s="3" t="str">
        <f t="shared" si="95"/>
        <v>$2 to $5 billion (USD)</v>
      </c>
    </row>
    <row r="489" spans="1:28" ht="16" x14ac:dyDescent="0.2">
      <c r="A489" s="3">
        <v>488</v>
      </c>
      <c r="B489" s="3">
        <v>4.7</v>
      </c>
      <c r="C489" s="3" t="str">
        <f t="shared" si="84"/>
        <v>4.7</v>
      </c>
      <c r="D489" s="3" t="s">
        <v>55</v>
      </c>
      <c r="E489" s="3" t="s">
        <v>2833</v>
      </c>
      <c r="F489" s="3" t="s">
        <v>2828</v>
      </c>
      <c r="H489" s="3" t="str">
        <f t="shared" si="85"/>
        <v xml:space="preserve"> NY</v>
      </c>
      <c r="I489" s="3" t="str">
        <f t="shared" si="86"/>
        <v xml:space="preserve"> NY</v>
      </c>
      <c r="J489" s="3" t="s">
        <v>55</v>
      </c>
      <c r="K489" s="3" t="s">
        <v>2833</v>
      </c>
      <c r="L489" s="3" t="s">
        <v>2828</v>
      </c>
      <c r="M489" s="3" t="str">
        <f t="shared" si="87"/>
        <v xml:space="preserve"> NY</v>
      </c>
      <c r="N489" s="3">
        <v>2014</v>
      </c>
      <c r="O489" s="3">
        <f t="shared" si="88"/>
        <v>2014</v>
      </c>
      <c r="P489" s="3">
        <f t="shared" si="89"/>
        <v>6</v>
      </c>
      <c r="Q489" s="4">
        <v>-1</v>
      </c>
      <c r="R489" s="4" t="str">
        <f t="shared" si="90"/>
        <v>Not Available</v>
      </c>
      <c r="S489" s="3" t="s">
        <v>104</v>
      </c>
      <c r="T489" s="3" t="str">
        <f t="shared" si="91"/>
        <v>5001 to 10000 employees</v>
      </c>
      <c r="U489" s="3" t="s">
        <v>21</v>
      </c>
      <c r="V489" s="3" t="str">
        <f t="shared" si="92"/>
        <v>Company - Private</v>
      </c>
      <c r="W489" s="3" t="s">
        <v>235</v>
      </c>
      <c r="X489" s="3" t="str">
        <f t="shared" si="93"/>
        <v>Computer Hardware &amp; Software</v>
      </c>
      <c r="Y489" s="3" t="s">
        <v>91</v>
      </c>
      <c r="Z489" s="3" t="str">
        <f t="shared" si="94"/>
        <v>Information Technology</v>
      </c>
      <c r="AA489" s="3" t="s">
        <v>67</v>
      </c>
      <c r="AB489" s="3" t="str">
        <f t="shared" si="95"/>
        <v>$1 to $2 billion (USD)</v>
      </c>
    </row>
    <row r="490" spans="1:28" ht="48" x14ac:dyDescent="0.2">
      <c r="A490" s="3">
        <v>489</v>
      </c>
      <c r="B490" s="3">
        <v>3.4</v>
      </c>
      <c r="C490" s="3" t="str">
        <f t="shared" si="84"/>
        <v>3.4</v>
      </c>
      <c r="D490" s="3" t="s">
        <v>2128</v>
      </c>
      <c r="E490" s="3" t="s">
        <v>3031</v>
      </c>
      <c r="F490" s="3" t="s">
        <v>2824</v>
      </c>
      <c r="H490" s="3" t="str">
        <f t="shared" si="85"/>
        <v xml:space="preserve"> UT</v>
      </c>
      <c r="I490" s="3" t="str">
        <f t="shared" si="86"/>
        <v xml:space="preserve"> UT</v>
      </c>
      <c r="J490" s="3" t="s">
        <v>2128</v>
      </c>
      <c r="K490" s="3" t="s">
        <v>3031</v>
      </c>
      <c r="L490" s="3" t="s">
        <v>2824</v>
      </c>
      <c r="M490" s="3" t="str">
        <f t="shared" si="87"/>
        <v xml:space="preserve"> UT</v>
      </c>
      <c r="N490" s="3">
        <v>1977</v>
      </c>
      <c r="O490" s="3">
        <f t="shared" si="88"/>
        <v>1977</v>
      </c>
      <c r="P490" s="3">
        <f t="shared" si="89"/>
        <v>43</v>
      </c>
      <c r="Q490" s="4" t="s">
        <v>2129</v>
      </c>
      <c r="R490" s="4" t="str">
        <f t="shared" si="90"/>
        <v>Life Fitness, Brooks Running, Under Armour</v>
      </c>
      <c r="S490" s="3" t="s">
        <v>64</v>
      </c>
      <c r="T490" s="3" t="str">
        <f t="shared" si="91"/>
        <v>201 to 500 employees</v>
      </c>
      <c r="U490" s="3" t="s">
        <v>21</v>
      </c>
      <c r="V490" s="3" t="str">
        <f t="shared" si="92"/>
        <v>Company - Private</v>
      </c>
      <c r="W490" s="3" t="s">
        <v>112</v>
      </c>
      <c r="X490" s="3" t="str">
        <f t="shared" si="93"/>
        <v>Department, Clothing, &amp; Shoe Stores</v>
      </c>
      <c r="Y490" s="3" t="s">
        <v>98</v>
      </c>
      <c r="Z490" s="3" t="str">
        <f t="shared" si="94"/>
        <v>Retail</v>
      </c>
      <c r="AA490" s="3" t="s">
        <v>41</v>
      </c>
      <c r="AB490" s="3" t="str">
        <f t="shared" si="95"/>
        <v>$100 to $500 million (USD)</v>
      </c>
    </row>
    <row r="491" spans="1:28" ht="16" x14ac:dyDescent="0.2">
      <c r="A491" s="3">
        <v>490</v>
      </c>
      <c r="B491" s="3">
        <v>-1</v>
      </c>
      <c r="C491" s="3" t="str">
        <f t="shared" si="84"/>
        <v>NOT AVAILABLE</v>
      </c>
      <c r="D491" s="3" t="s">
        <v>2133</v>
      </c>
      <c r="E491" s="3" t="s">
        <v>3032</v>
      </c>
      <c r="F491" s="3" t="s">
        <v>2946</v>
      </c>
      <c r="H491" s="3" t="str">
        <f t="shared" si="85"/>
        <v xml:space="preserve"> AL</v>
      </c>
      <c r="I491" s="3" t="str">
        <f t="shared" si="86"/>
        <v xml:space="preserve"> AL</v>
      </c>
      <c r="J491" s="3" t="s">
        <v>2133</v>
      </c>
      <c r="K491" s="3" t="s">
        <v>3032</v>
      </c>
      <c r="L491" s="3" t="s">
        <v>2946</v>
      </c>
      <c r="M491" s="3" t="str">
        <f t="shared" si="87"/>
        <v xml:space="preserve"> AL</v>
      </c>
      <c r="N491" s="3">
        <v>2014</v>
      </c>
      <c r="O491" s="3">
        <f t="shared" si="88"/>
        <v>2014</v>
      </c>
      <c r="P491" s="3">
        <f t="shared" si="89"/>
        <v>6</v>
      </c>
      <c r="Q491" s="4">
        <v>-1</v>
      </c>
      <c r="R491" s="4" t="str">
        <f t="shared" si="90"/>
        <v>Not Available</v>
      </c>
      <c r="S491" s="3" t="s">
        <v>30</v>
      </c>
      <c r="T491" s="3" t="str">
        <f t="shared" si="91"/>
        <v>10000+ employees</v>
      </c>
      <c r="U491" s="3" t="s">
        <v>21</v>
      </c>
      <c r="V491" s="3" t="str">
        <f t="shared" si="92"/>
        <v>Company - Private</v>
      </c>
      <c r="W491" s="3" t="s">
        <v>155</v>
      </c>
      <c r="X491" s="3" t="str">
        <f t="shared" si="93"/>
        <v>Insurance Carriers</v>
      </c>
      <c r="Y491" s="3" t="s">
        <v>156</v>
      </c>
      <c r="Z491" s="3" t="str">
        <f t="shared" si="94"/>
        <v>Insurance</v>
      </c>
      <c r="AA491" s="3" t="s">
        <v>113</v>
      </c>
      <c r="AB491" s="3" t="str">
        <f t="shared" si="95"/>
        <v>$10+ billion (USD)</v>
      </c>
    </row>
    <row r="492" spans="1:28" ht="16" x14ac:dyDescent="0.2">
      <c r="A492" s="3">
        <v>491</v>
      </c>
      <c r="B492" s="3">
        <v>3.9</v>
      </c>
      <c r="C492" s="3" t="str">
        <f t="shared" si="84"/>
        <v>3.9</v>
      </c>
      <c r="D492" s="3" t="s">
        <v>409</v>
      </c>
      <c r="E492" s="3" t="s">
        <v>2987</v>
      </c>
      <c r="F492" s="3" t="s">
        <v>2839</v>
      </c>
      <c r="H492" s="3" t="str">
        <f t="shared" si="85"/>
        <v xml:space="preserve"> PA</v>
      </c>
      <c r="I492" s="3" t="str">
        <f t="shared" si="86"/>
        <v xml:space="preserve"> PA</v>
      </c>
      <c r="J492" s="3" t="s">
        <v>409</v>
      </c>
      <c r="K492" s="3" t="s">
        <v>2987</v>
      </c>
      <c r="L492" s="3" t="s">
        <v>2839</v>
      </c>
      <c r="M492" s="3" t="str">
        <f t="shared" si="87"/>
        <v xml:space="preserve"> PA</v>
      </c>
      <c r="N492" s="3">
        <v>2009</v>
      </c>
      <c r="O492" s="3">
        <f t="shared" si="88"/>
        <v>2009</v>
      </c>
      <c r="P492" s="3">
        <f t="shared" si="89"/>
        <v>11</v>
      </c>
      <c r="Q492" s="4">
        <v>-1</v>
      </c>
      <c r="R492" s="4" t="str">
        <f t="shared" si="90"/>
        <v>Not Available</v>
      </c>
      <c r="S492" s="3" t="s">
        <v>56</v>
      </c>
      <c r="T492" s="3" t="str">
        <f t="shared" si="91"/>
        <v>51 to 200 employees</v>
      </c>
      <c r="U492" s="3" t="s">
        <v>21</v>
      </c>
      <c r="V492" s="3" t="str">
        <f t="shared" si="92"/>
        <v>Company - Private</v>
      </c>
      <c r="W492" s="3" t="s">
        <v>695</v>
      </c>
      <c r="X492" s="3" t="str">
        <f t="shared" si="93"/>
        <v>Architectural &amp; Engineering Services</v>
      </c>
      <c r="Y492" s="3" t="s">
        <v>40</v>
      </c>
      <c r="Z492" s="3" t="str">
        <f t="shared" si="94"/>
        <v>Business Services</v>
      </c>
      <c r="AA492" s="3" t="s">
        <v>179</v>
      </c>
      <c r="AB492" s="3" t="str">
        <f t="shared" si="95"/>
        <v>$10 to $25 million (USD)</v>
      </c>
    </row>
    <row r="493" spans="1:28" ht="48" x14ac:dyDescent="0.2">
      <c r="A493" s="3">
        <v>492</v>
      </c>
      <c r="B493" s="3">
        <v>3.6</v>
      </c>
      <c r="C493" s="3" t="str">
        <f t="shared" si="84"/>
        <v>3.6</v>
      </c>
      <c r="D493" s="3" t="s">
        <v>1627</v>
      </c>
      <c r="E493" s="3" t="s">
        <v>2988</v>
      </c>
      <c r="F493" s="3" t="s">
        <v>2848</v>
      </c>
      <c r="H493" s="3" t="str">
        <f t="shared" si="85"/>
        <v xml:space="preserve"> WI</v>
      </c>
      <c r="I493" s="3" t="str">
        <f t="shared" si="86"/>
        <v xml:space="preserve"> WI</v>
      </c>
      <c r="J493" s="3" t="s">
        <v>1627</v>
      </c>
      <c r="K493" s="3" t="s">
        <v>2988</v>
      </c>
      <c r="L493" s="3" t="s">
        <v>2848</v>
      </c>
      <c r="M493" s="3" t="str">
        <f t="shared" si="87"/>
        <v xml:space="preserve"> WI</v>
      </c>
      <c r="N493" s="3">
        <v>1870</v>
      </c>
      <c r="O493" s="3">
        <f t="shared" si="88"/>
        <v>1870</v>
      </c>
      <c r="P493" s="3">
        <f t="shared" si="89"/>
        <v>150</v>
      </c>
      <c r="Q493" s="4" t="s">
        <v>1628</v>
      </c>
      <c r="R493" s="4" t="str">
        <f t="shared" si="90"/>
        <v>Wells Fargo, BMO Harris Bank, U.S. Bank</v>
      </c>
      <c r="S493" s="3" t="s">
        <v>30</v>
      </c>
      <c r="T493" s="3" t="str">
        <f t="shared" si="91"/>
        <v>10000+ employees</v>
      </c>
      <c r="U493" s="3" t="s">
        <v>21</v>
      </c>
      <c r="V493" s="3" t="str">
        <f t="shared" si="92"/>
        <v>Company - Private</v>
      </c>
      <c r="W493" s="3" t="s">
        <v>72</v>
      </c>
      <c r="X493" s="3" t="str">
        <f t="shared" si="93"/>
        <v>Banks &amp; Credit Unions</v>
      </c>
      <c r="Y493" s="3" t="s">
        <v>73</v>
      </c>
      <c r="Z493" s="3" t="str">
        <f t="shared" si="94"/>
        <v>Finance</v>
      </c>
      <c r="AA493" s="3" t="s">
        <v>113</v>
      </c>
      <c r="AB493" s="3" t="str">
        <f t="shared" si="95"/>
        <v>$10+ billion (USD)</v>
      </c>
    </row>
    <row r="494" spans="1:28" ht="16" x14ac:dyDescent="0.2">
      <c r="A494" s="3">
        <v>493</v>
      </c>
      <c r="B494" s="3">
        <v>3.6</v>
      </c>
      <c r="C494" s="3" t="str">
        <f t="shared" si="84"/>
        <v>3.6</v>
      </c>
      <c r="D494" s="3" t="s">
        <v>55</v>
      </c>
      <c r="E494" s="3" t="s">
        <v>2833</v>
      </c>
      <c r="F494" s="3" t="s">
        <v>2828</v>
      </c>
      <c r="H494" s="3" t="str">
        <f t="shared" si="85"/>
        <v xml:space="preserve"> NY</v>
      </c>
      <c r="I494" s="3" t="str">
        <f t="shared" si="86"/>
        <v xml:space="preserve"> NY</v>
      </c>
      <c r="J494" s="3" t="s">
        <v>55</v>
      </c>
      <c r="K494" s="3" t="s">
        <v>2833</v>
      </c>
      <c r="L494" s="3" t="s">
        <v>2828</v>
      </c>
      <c r="M494" s="3" t="str">
        <f t="shared" si="87"/>
        <v xml:space="preserve"> NY</v>
      </c>
      <c r="N494" s="3">
        <v>1849</v>
      </c>
      <c r="O494" s="3">
        <f t="shared" si="88"/>
        <v>1849</v>
      </c>
      <c r="P494" s="3">
        <f t="shared" si="89"/>
        <v>171</v>
      </c>
      <c r="Q494" s="4">
        <v>-1</v>
      </c>
      <c r="R494" s="4" t="str">
        <f t="shared" si="90"/>
        <v>Not Available</v>
      </c>
      <c r="S494" s="3" t="s">
        <v>20</v>
      </c>
      <c r="T494" s="3" t="str">
        <f t="shared" si="91"/>
        <v>501 to 1000 employees</v>
      </c>
      <c r="U494" s="3" t="s">
        <v>65</v>
      </c>
      <c r="V494" s="3" t="str">
        <f t="shared" si="92"/>
        <v>Company - Public</v>
      </c>
      <c r="W494" s="3" t="s">
        <v>32</v>
      </c>
      <c r="X494" s="3" t="str">
        <f t="shared" si="93"/>
        <v>Health Care Services &amp; Hospitals</v>
      </c>
      <c r="Y494" s="3" t="s">
        <v>33</v>
      </c>
      <c r="Z494" s="3" t="str">
        <f t="shared" si="94"/>
        <v>Health Care</v>
      </c>
      <c r="AA494" s="3" t="s">
        <v>58</v>
      </c>
      <c r="AB494" s="3" t="str">
        <f t="shared" si="95"/>
        <v>Unknown / Non-Applicable</v>
      </c>
    </row>
    <row r="495" spans="1:28" ht="64" x14ac:dyDescent="0.2">
      <c r="A495" s="3">
        <v>494</v>
      </c>
      <c r="B495" s="3">
        <v>3.9</v>
      </c>
      <c r="C495" s="3" t="str">
        <f t="shared" si="84"/>
        <v>3.9</v>
      </c>
      <c r="D495" s="3" t="s">
        <v>55</v>
      </c>
      <c r="E495" s="3" t="s">
        <v>2833</v>
      </c>
      <c r="F495" s="3" t="s">
        <v>2828</v>
      </c>
      <c r="H495" s="3" t="str">
        <f t="shared" si="85"/>
        <v xml:space="preserve"> NY</v>
      </c>
      <c r="I495" s="3" t="str">
        <f t="shared" si="86"/>
        <v xml:space="preserve"> NY</v>
      </c>
      <c r="J495" s="3" t="s">
        <v>55</v>
      </c>
      <c r="K495" s="3" t="s">
        <v>2833</v>
      </c>
      <c r="L495" s="3" t="s">
        <v>2828</v>
      </c>
      <c r="M495" s="3" t="str">
        <f t="shared" si="87"/>
        <v xml:space="preserve"> NY</v>
      </c>
      <c r="N495" s="3">
        <v>2002</v>
      </c>
      <c r="O495" s="3">
        <f t="shared" si="88"/>
        <v>2002</v>
      </c>
      <c r="P495" s="3">
        <f t="shared" si="89"/>
        <v>18</v>
      </c>
      <c r="Q495" s="4" t="s">
        <v>1110</v>
      </c>
      <c r="R495" s="4" t="str">
        <f t="shared" si="90"/>
        <v>Expedia Group, Orbitz Worldwide, Priceline.com</v>
      </c>
      <c r="S495" s="3" t="s">
        <v>56</v>
      </c>
      <c r="T495" s="3" t="str">
        <f t="shared" si="91"/>
        <v>51 to 200 employees</v>
      </c>
      <c r="U495" s="3" t="s">
        <v>21</v>
      </c>
      <c r="V495" s="3" t="str">
        <f t="shared" si="92"/>
        <v>Company - Private</v>
      </c>
      <c r="W495" s="3" t="s">
        <v>230</v>
      </c>
      <c r="X495" s="3" t="str">
        <f t="shared" si="93"/>
        <v>IT Services</v>
      </c>
      <c r="Y495" s="3" t="s">
        <v>91</v>
      </c>
      <c r="Z495" s="3" t="str">
        <f t="shared" si="94"/>
        <v>Information Technology</v>
      </c>
      <c r="AA495" s="3" t="s">
        <v>58</v>
      </c>
      <c r="AB495" s="3" t="str">
        <f t="shared" si="95"/>
        <v>Unknown / Non-Applicable</v>
      </c>
    </row>
    <row r="496" spans="1:28" ht="16" x14ac:dyDescent="0.2">
      <c r="A496" s="3">
        <v>495</v>
      </c>
      <c r="B496" s="3">
        <v>4.4000000000000004</v>
      </c>
      <c r="C496" s="3" t="str">
        <f t="shared" si="84"/>
        <v>4.4</v>
      </c>
      <c r="D496" s="3" t="s">
        <v>102</v>
      </c>
      <c r="E496" s="3" t="s">
        <v>2873</v>
      </c>
      <c r="F496" s="3" t="s">
        <v>2853</v>
      </c>
      <c r="H496" s="3" t="str">
        <f t="shared" si="85"/>
        <v xml:space="preserve"> VA</v>
      </c>
      <c r="I496" s="3" t="str">
        <f t="shared" si="86"/>
        <v xml:space="preserve"> VA</v>
      </c>
      <c r="J496" s="3" t="s">
        <v>437</v>
      </c>
      <c r="K496" s="3" t="s">
        <v>3044</v>
      </c>
      <c r="L496" s="3" t="s">
        <v>2853</v>
      </c>
      <c r="M496" s="3" t="str">
        <f t="shared" si="87"/>
        <v xml:space="preserve"> VA</v>
      </c>
      <c r="N496" s="3">
        <v>2008</v>
      </c>
      <c r="O496" s="3">
        <f t="shared" si="88"/>
        <v>2008</v>
      </c>
      <c r="P496" s="3">
        <f t="shared" si="89"/>
        <v>12</v>
      </c>
      <c r="Q496" s="4">
        <v>-1</v>
      </c>
      <c r="R496" s="4" t="str">
        <f t="shared" si="90"/>
        <v>Not Available</v>
      </c>
      <c r="S496" s="3" t="s">
        <v>64</v>
      </c>
      <c r="T496" s="3" t="str">
        <f t="shared" si="91"/>
        <v>201 to 500 employees</v>
      </c>
      <c r="U496" s="3" t="s">
        <v>21</v>
      </c>
      <c r="V496" s="3" t="str">
        <f t="shared" si="92"/>
        <v>Company - Private</v>
      </c>
      <c r="W496" s="3" t="s">
        <v>235</v>
      </c>
      <c r="X496" s="3" t="str">
        <f t="shared" si="93"/>
        <v>Computer Hardware &amp; Software</v>
      </c>
      <c r="Y496" s="3" t="s">
        <v>91</v>
      </c>
      <c r="Z496" s="3" t="str">
        <f t="shared" si="94"/>
        <v>Information Technology</v>
      </c>
      <c r="AA496" s="3" t="s">
        <v>58</v>
      </c>
      <c r="AB496" s="3" t="str">
        <f t="shared" si="95"/>
        <v>Unknown / Non-Applicable</v>
      </c>
    </row>
    <row r="497" spans="1:28" ht="64" x14ac:dyDescent="0.2">
      <c r="A497" s="3">
        <v>496</v>
      </c>
      <c r="B497" s="3">
        <v>2.6</v>
      </c>
      <c r="C497" s="3" t="str">
        <f t="shared" si="84"/>
        <v>2.6</v>
      </c>
      <c r="D497" s="3" t="s">
        <v>103</v>
      </c>
      <c r="E497" s="3" t="s">
        <v>2852</v>
      </c>
      <c r="F497" s="3" t="s">
        <v>2853</v>
      </c>
      <c r="H497" s="3" t="str">
        <f t="shared" si="85"/>
        <v xml:space="preserve"> VA</v>
      </c>
      <c r="I497" s="3" t="str">
        <f t="shared" si="86"/>
        <v xml:space="preserve"> VA</v>
      </c>
      <c r="J497" s="3" t="s">
        <v>183</v>
      </c>
      <c r="K497" s="3" t="s">
        <v>3054</v>
      </c>
      <c r="L497" s="3" t="s">
        <v>2853</v>
      </c>
      <c r="M497" s="3" t="str">
        <f t="shared" si="87"/>
        <v xml:space="preserve"> VA</v>
      </c>
      <c r="N497" s="3">
        <v>2012</v>
      </c>
      <c r="O497" s="3">
        <f t="shared" si="88"/>
        <v>2012</v>
      </c>
      <c r="P497" s="3">
        <f t="shared" si="89"/>
        <v>8</v>
      </c>
      <c r="Q497" s="4" t="s">
        <v>189</v>
      </c>
      <c r="R497" s="4" t="str">
        <f t="shared" si="90"/>
        <v>Leidos, CACI International, Booz Allen Hamilton</v>
      </c>
      <c r="S497" s="3" t="s">
        <v>20</v>
      </c>
      <c r="T497" s="3" t="str">
        <f t="shared" si="91"/>
        <v>501 to 1000 employees</v>
      </c>
      <c r="U497" s="3" t="s">
        <v>21</v>
      </c>
      <c r="V497" s="3" t="str">
        <f t="shared" si="92"/>
        <v>Company - Private</v>
      </c>
      <c r="W497" s="3" t="s">
        <v>145</v>
      </c>
      <c r="X497" s="3" t="str">
        <f t="shared" si="93"/>
        <v>Enterprise Software &amp; Network Solutions</v>
      </c>
      <c r="Y497" s="3" t="s">
        <v>91</v>
      </c>
      <c r="Z497" s="3" t="str">
        <f t="shared" si="94"/>
        <v>Information Technology</v>
      </c>
      <c r="AA497" s="3" t="s">
        <v>41</v>
      </c>
      <c r="AB497" s="3" t="str">
        <f t="shared" si="95"/>
        <v>$100 to $500 million (USD)</v>
      </c>
    </row>
    <row r="498" spans="1:28" ht="80" x14ac:dyDescent="0.2">
      <c r="A498" s="3">
        <v>497</v>
      </c>
      <c r="B498" s="3">
        <v>4.8</v>
      </c>
      <c r="C498" s="3" t="str">
        <f t="shared" si="84"/>
        <v>4.8</v>
      </c>
      <c r="D498" s="3" t="s">
        <v>55</v>
      </c>
      <c r="E498" s="3" t="s">
        <v>2833</v>
      </c>
      <c r="F498" s="3" t="s">
        <v>2828</v>
      </c>
      <c r="H498" s="3" t="str">
        <f t="shared" si="85"/>
        <v xml:space="preserve"> NY</v>
      </c>
      <c r="I498" s="3" t="str">
        <f t="shared" si="86"/>
        <v xml:space="preserve"> NY</v>
      </c>
      <c r="J498" s="3" t="s">
        <v>55</v>
      </c>
      <c r="K498" s="3" t="s">
        <v>2833</v>
      </c>
      <c r="L498" s="3" t="s">
        <v>2828</v>
      </c>
      <c r="M498" s="3" t="str">
        <f t="shared" si="87"/>
        <v xml:space="preserve"> NY</v>
      </c>
      <c r="N498" s="3">
        <v>2010</v>
      </c>
      <c r="O498" s="3">
        <f t="shared" si="88"/>
        <v>2010</v>
      </c>
      <c r="P498" s="3">
        <f t="shared" si="89"/>
        <v>10</v>
      </c>
      <c r="Q498" s="4" t="s">
        <v>1644</v>
      </c>
      <c r="R498" s="4" t="str">
        <f t="shared" si="90"/>
        <v>YOOX NET-A-PORTER GROUP, Farfetch, MATCHESFASHION</v>
      </c>
      <c r="S498" s="3" t="s">
        <v>46</v>
      </c>
      <c r="T498" s="3" t="str">
        <f t="shared" si="91"/>
        <v>1001 to 5000 employees</v>
      </c>
      <c r="U498" s="3" t="s">
        <v>21</v>
      </c>
      <c r="V498" s="3" t="str">
        <f t="shared" si="92"/>
        <v>Company - Private</v>
      </c>
      <c r="W498" s="3" t="s">
        <v>959</v>
      </c>
      <c r="X498" s="3" t="str">
        <f t="shared" si="93"/>
        <v>Lending</v>
      </c>
      <c r="Y498" s="3" t="s">
        <v>73</v>
      </c>
      <c r="Z498" s="3" t="str">
        <f t="shared" si="94"/>
        <v>Finance</v>
      </c>
      <c r="AA498" s="3" t="s">
        <v>58</v>
      </c>
      <c r="AB498" s="3" t="str">
        <f t="shared" si="95"/>
        <v>Unknown / Non-Applicable</v>
      </c>
    </row>
    <row r="499" spans="1:28" ht="64" x14ac:dyDescent="0.2">
      <c r="A499" s="3">
        <v>498</v>
      </c>
      <c r="B499" s="3">
        <v>3.6</v>
      </c>
      <c r="C499" s="3" t="str">
        <f t="shared" si="84"/>
        <v>3.6</v>
      </c>
      <c r="D499" s="3" t="s">
        <v>438</v>
      </c>
      <c r="E499" s="3" t="s">
        <v>3033</v>
      </c>
      <c r="F499" s="3" t="s">
        <v>2853</v>
      </c>
      <c r="H499" s="3" t="str">
        <f t="shared" si="85"/>
        <v xml:space="preserve"> VA</v>
      </c>
      <c r="I499" s="3" t="str">
        <f t="shared" si="86"/>
        <v xml:space="preserve"> VA</v>
      </c>
      <c r="J499" s="3" t="s">
        <v>183</v>
      </c>
      <c r="K499" s="3" t="s">
        <v>3054</v>
      </c>
      <c r="L499" s="3" t="s">
        <v>2853</v>
      </c>
      <c r="M499" s="3" t="str">
        <f t="shared" si="87"/>
        <v xml:space="preserve"> VA</v>
      </c>
      <c r="N499" s="3">
        <v>2012</v>
      </c>
      <c r="O499" s="3">
        <f t="shared" si="88"/>
        <v>2012</v>
      </c>
      <c r="P499" s="3">
        <f t="shared" si="89"/>
        <v>8</v>
      </c>
      <c r="Q499" s="4" t="s">
        <v>189</v>
      </c>
      <c r="R499" s="4" t="str">
        <f t="shared" si="90"/>
        <v>Leidos, CACI International, Booz Allen Hamilton</v>
      </c>
      <c r="S499" s="3" t="s">
        <v>56</v>
      </c>
      <c r="T499" s="3" t="str">
        <f t="shared" si="91"/>
        <v>51 to 200 employees</v>
      </c>
      <c r="U499" s="3" t="s">
        <v>21</v>
      </c>
      <c r="V499" s="3" t="str">
        <f t="shared" si="92"/>
        <v>Company - Private</v>
      </c>
      <c r="W499" s="3" t="s">
        <v>39</v>
      </c>
      <c r="X499" s="3" t="str">
        <f t="shared" si="93"/>
        <v>Security Services</v>
      </c>
      <c r="Y499" s="3" t="s">
        <v>40</v>
      </c>
      <c r="Z499" s="3" t="str">
        <f t="shared" si="94"/>
        <v>Business Services</v>
      </c>
      <c r="AA499" s="3" t="s">
        <v>179</v>
      </c>
      <c r="AB499" s="3" t="str">
        <f t="shared" si="95"/>
        <v>$10 to $25 million (USD)</v>
      </c>
    </row>
    <row r="500" spans="1:28" ht="32" x14ac:dyDescent="0.2">
      <c r="A500" s="3">
        <v>499</v>
      </c>
      <c r="B500" s="3">
        <v>3.2</v>
      </c>
      <c r="C500" s="3" t="str">
        <f t="shared" si="84"/>
        <v>3.2</v>
      </c>
      <c r="D500" s="3" t="s">
        <v>1639</v>
      </c>
      <c r="E500" s="3" t="s">
        <v>2989</v>
      </c>
      <c r="F500" s="3" t="s">
        <v>2914</v>
      </c>
      <c r="H500" s="3" t="str">
        <f t="shared" si="85"/>
        <v xml:space="preserve"> NC</v>
      </c>
      <c r="I500" s="3" t="str">
        <f t="shared" si="86"/>
        <v xml:space="preserve"> NC</v>
      </c>
      <c r="J500" s="3" t="s">
        <v>1640</v>
      </c>
      <c r="K500" s="3" t="s">
        <v>3093</v>
      </c>
      <c r="L500" s="3" t="s">
        <v>2826</v>
      </c>
      <c r="M500" s="3" t="str">
        <f t="shared" si="87"/>
        <v xml:space="preserve"> CA</v>
      </c>
      <c r="N500" s="3">
        <v>1990</v>
      </c>
      <c r="O500" s="3">
        <f t="shared" si="88"/>
        <v>1990</v>
      </c>
      <c r="P500" s="3">
        <f t="shared" si="89"/>
        <v>30</v>
      </c>
      <c r="Q500" s="4" t="s">
        <v>1641</v>
      </c>
      <c r="R500" s="4" t="str">
        <f t="shared" si="90"/>
        <v>Avaya, Five9, Salesforce</v>
      </c>
      <c r="S500" s="3" t="s">
        <v>46</v>
      </c>
      <c r="T500" s="3" t="str">
        <f t="shared" si="91"/>
        <v>1001 to 5000 employees</v>
      </c>
      <c r="U500" s="3" t="s">
        <v>21</v>
      </c>
      <c r="V500" s="3" t="str">
        <f t="shared" si="92"/>
        <v>Company - Private</v>
      </c>
      <c r="W500" s="3" t="s">
        <v>79</v>
      </c>
      <c r="X500" s="3" t="str">
        <f t="shared" si="93"/>
        <v>Consulting</v>
      </c>
      <c r="Y500" s="3" t="s">
        <v>40</v>
      </c>
      <c r="Z500" s="3" t="str">
        <f t="shared" si="94"/>
        <v>Business Services</v>
      </c>
      <c r="AA500" s="3" t="s">
        <v>41</v>
      </c>
      <c r="AB500" s="3" t="str">
        <f t="shared" si="95"/>
        <v>$100 to $500 million (USD)</v>
      </c>
    </row>
    <row r="501" spans="1:28" ht="16" x14ac:dyDescent="0.2">
      <c r="A501" s="3">
        <v>500</v>
      </c>
      <c r="B501" s="3">
        <v>4.5999999999999996</v>
      </c>
      <c r="C501" s="3" t="str">
        <f t="shared" si="84"/>
        <v>4.6</v>
      </c>
      <c r="D501" s="3" t="s">
        <v>560</v>
      </c>
      <c r="E501" s="3" t="s">
        <v>2870</v>
      </c>
      <c r="F501" s="3" t="s">
        <v>2826</v>
      </c>
      <c r="H501" s="3" t="str">
        <f t="shared" si="85"/>
        <v xml:space="preserve"> CA</v>
      </c>
      <c r="I501" s="3" t="str">
        <f t="shared" si="86"/>
        <v xml:space="preserve"> CA</v>
      </c>
      <c r="J501" s="3" t="s">
        <v>560</v>
      </c>
      <c r="K501" s="3" t="s">
        <v>2870</v>
      </c>
      <c r="L501" s="3" t="s">
        <v>2826</v>
      </c>
      <c r="M501" s="3" t="str">
        <f t="shared" si="87"/>
        <v xml:space="preserve"> CA</v>
      </c>
      <c r="N501" s="3">
        <v>2016</v>
      </c>
      <c r="O501" s="3">
        <f t="shared" si="88"/>
        <v>2016</v>
      </c>
      <c r="P501" s="3">
        <f t="shared" si="89"/>
        <v>4</v>
      </c>
      <c r="Q501" s="4">
        <v>-1</v>
      </c>
      <c r="R501" s="4" t="str">
        <f t="shared" si="90"/>
        <v>Not Available</v>
      </c>
      <c r="S501" s="3" t="s">
        <v>20</v>
      </c>
      <c r="T501" s="3" t="str">
        <f t="shared" si="91"/>
        <v>501 to 1000 employees</v>
      </c>
      <c r="U501" s="3" t="s">
        <v>65</v>
      </c>
      <c r="V501" s="3" t="str">
        <f t="shared" si="92"/>
        <v>Company - Public</v>
      </c>
      <c r="W501" s="3" t="s">
        <v>124</v>
      </c>
      <c r="X501" s="3" t="str">
        <f t="shared" si="93"/>
        <v>Biotech &amp; Pharmaceuticals</v>
      </c>
      <c r="Y501" s="3" t="s">
        <v>124</v>
      </c>
      <c r="Z501" s="3" t="str">
        <f t="shared" si="94"/>
        <v>Biotech &amp; Pharmaceuticals</v>
      </c>
      <c r="AA501" s="3" t="s">
        <v>23</v>
      </c>
      <c r="AB501" s="3" t="str">
        <f t="shared" si="95"/>
        <v>$50 to $100 million (USD)</v>
      </c>
    </row>
    <row r="502" spans="1:28" ht="16" x14ac:dyDescent="0.2">
      <c r="A502" s="3">
        <v>501</v>
      </c>
      <c r="B502" s="3">
        <v>4.2</v>
      </c>
      <c r="C502" s="3" t="str">
        <f t="shared" si="84"/>
        <v>4.2</v>
      </c>
      <c r="D502" s="3" t="s">
        <v>328</v>
      </c>
      <c r="E502" s="3" t="s">
        <v>2869</v>
      </c>
      <c r="F502" s="3" t="s">
        <v>2864</v>
      </c>
      <c r="H502" s="3" t="str">
        <f t="shared" si="85"/>
        <v xml:space="preserve"> MA</v>
      </c>
      <c r="I502" s="3" t="str">
        <f t="shared" si="86"/>
        <v xml:space="preserve"> MA</v>
      </c>
      <c r="J502" s="3" t="s">
        <v>836</v>
      </c>
      <c r="K502" s="3" t="s">
        <v>2937</v>
      </c>
      <c r="L502" s="3" t="s">
        <v>2864</v>
      </c>
      <c r="M502" s="3" t="str">
        <f t="shared" si="87"/>
        <v xml:space="preserve"> MA</v>
      </c>
      <c r="N502" s="3">
        <v>1851</v>
      </c>
      <c r="O502" s="3">
        <f t="shared" si="88"/>
        <v>1851</v>
      </c>
      <c r="P502" s="3">
        <f t="shared" si="89"/>
        <v>169</v>
      </c>
      <c r="Q502" s="4">
        <v>-1</v>
      </c>
      <c r="R502" s="4" t="str">
        <f t="shared" si="90"/>
        <v>Not Available</v>
      </c>
      <c r="S502" s="3" t="s">
        <v>64</v>
      </c>
      <c r="T502" s="3" t="str">
        <f t="shared" si="91"/>
        <v>201 to 500 employees</v>
      </c>
      <c r="U502" s="3" t="s">
        <v>21</v>
      </c>
      <c r="V502" s="3" t="str">
        <f t="shared" si="92"/>
        <v>Company - Private</v>
      </c>
      <c r="W502" s="3" t="s">
        <v>124</v>
      </c>
      <c r="X502" s="3" t="str">
        <f t="shared" si="93"/>
        <v>Biotech &amp; Pharmaceuticals</v>
      </c>
      <c r="Y502" s="3" t="s">
        <v>124</v>
      </c>
      <c r="Z502" s="3" t="str">
        <f t="shared" si="94"/>
        <v>Biotech &amp; Pharmaceuticals</v>
      </c>
      <c r="AA502" s="3" t="s">
        <v>80</v>
      </c>
      <c r="AB502" s="3" t="str">
        <f t="shared" si="95"/>
        <v>$25 to $50 million (USD)</v>
      </c>
    </row>
    <row r="503" spans="1:28" ht="48" x14ac:dyDescent="0.2">
      <c r="A503" s="3">
        <v>502</v>
      </c>
      <c r="B503" s="3">
        <v>3.6</v>
      </c>
      <c r="C503" s="3" t="str">
        <f t="shared" si="84"/>
        <v>3.6</v>
      </c>
      <c r="D503" s="3" t="s">
        <v>421</v>
      </c>
      <c r="E503" s="3" t="s">
        <v>2883</v>
      </c>
      <c r="F503" s="3" t="s">
        <v>2884</v>
      </c>
      <c r="H503" s="3" t="str">
        <f t="shared" si="85"/>
        <v xml:space="preserve"> IN</v>
      </c>
      <c r="I503" s="3" t="str">
        <f t="shared" si="86"/>
        <v xml:space="preserve"> IN</v>
      </c>
      <c r="J503" s="3" t="s">
        <v>328</v>
      </c>
      <c r="K503" s="3" t="s">
        <v>2869</v>
      </c>
      <c r="L503" s="3" t="s">
        <v>2864</v>
      </c>
      <c r="M503" s="3" t="str">
        <f t="shared" si="87"/>
        <v xml:space="preserve"> MA</v>
      </c>
      <c r="N503" s="3">
        <v>1912</v>
      </c>
      <c r="O503" s="3">
        <f t="shared" si="88"/>
        <v>1912</v>
      </c>
      <c r="P503" s="3">
        <f t="shared" si="89"/>
        <v>108</v>
      </c>
      <c r="Q503" s="4" t="s">
        <v>329</v>
      </c>
      <c r="R503" s="4" t="str">
        <f t="shared" si="90"/>
        <v>Travelers, Allstate, State Farm</v>
      </c>
      <c r="S503" s="3" t="s">
        <v>104</v>
      </c>
      <c r="T503" s="3" t="str">
        <f t="shared" si="91"/>
        <v>5001 to 10000 employees</v>
      </c>
      <c r="U503" s="3" t="s">
        <v>21</v>
      </c>
      <c r="V503" s="3" t="str">
        <f t="shared" si="92"/>
        <v>Company - Private</v>
      </c>
      <c r="W503" s="3" t="s">
        <v>273</v>
      </c>
      <c r="X503" s="3" t="str">
        <f t="shared" si="93"/>
        <v>Consumer Products Manufacturing</v>
      </c>
      <c r="Y503" s="3" t="s">
        <v>185</v>
      </c>
      <c r="Z503" s="3" t="str">
        <f t="shared" si="94"/>
        <v>Manufacturing</v>
      </c>
      <c r="AA503" s="3" t="s">
        <v>113</v>
      </c>
      <c r="AB503" s="3" t="str">
        <f t="shared" si="95"/>
        <v>$10+ billion (USD)</v>
      </c>
    </row>
    <row r="504" spans="1:28" ht="16" x14ac:dyDescent="0.2">
      <c r="A504" s="3">
        <v>503</v>
      </c>
      <c r="B504" s="3">
        <v>4.3</v>
      </c>
      <c r="C504" s="3" t="str">
        <f t="shared" si="84"/>
        <v>4.3</v>
      </c>
      <c r="D504" s="3" t="s">
        <v>122</v>
      </c>
      <c r="E504" s="3" t="s">
        <v>2863</v>
      </c>
      <c r="F504" s="3" t="s">
        <v>2864</v>
      </c>
      <c r="H504" s="3" t="str">
        <f t="shared" si="85"/>
        <v xml:space="preserve"> MA</v>
      </c>
      <c r="I504" s="3" t="str">
        <f t="shared" si="86"/>
        <v xml:space="preserve"> MA</v>
      </c>
      <c r="J504" s="3" t="s">
        <v>214</v>
      </c>
      <c r="K504" s="3" t="s">
        <v>3083</v>
      </c>
      <c r="L504" s="3" t="s">
        <v>3079</v>
      </c>
      <c r="M504" s="3" t="str">
        <f t="shared" si="87"/>
        <v xml:space="preserve"> Switzerland</v>
      </c>
      <c r="N504" s="3">
        <v>1996</v>
      </c>
      <c r="O504" s="3">
        <f t="shared" si="88"/>
        <v>1996</v>
      </c>
      <c r="P504" s="3">
        <f t="shared" si="89"/>
        <v>24</v>
      </c>
      <c r="Q504" s="4">
        <v>-1</v>
      </c>
      <c r="R504" s="4" t="str">
        <f t="shared" si="90"/>
        <v>Not Available</v>
      </c>
      <c r="S504" s="3" t="s">
        <v>46</v>
      </c>
      <c r="T504" s="3" t="str">
        <f t="shared" si="91"/>
        <v>1001 to 5000 employees</v>
      </c>
      <c r="U504" s="3" t="s">
        <v>65</v>
      </c>
      <c r="V504" s="3" t="str">
        <f t="shared" si="92"/>
        <v>Company - Public</v>
      </c>
      <c r="W504" s="3" t="s">
        <v>1095</v>
      </c>
      <c r="X504" s="3" t="str">
        <f t="shared" si="93"/>
        <v>Transportation Management</v>
      </c>
      <c r="Y504" s="3" t="s">
        <v>173</v>
      </c>
      <c r="Z504" s="3" t="str">
        <f t="shared" si="94"/>
        <v>Transportation &amp; Logistics</v>
      </c>
      <c r="AA504" s="3" t="s">
        <v>34</v>
      </c>
      <c r="AB504" s="3" t="str">
        <f t="shared" si="95"/>
        <v>$2 to $5 billion (USD)</v>
      </c>
    </row>
    <row r="505" spans="1:28" ht="16" x14ac:dyDescent="0.2">
      <c r="A505" s="3">
        <v>504</v>
      </c>
      <c r="B505" s="3">
        <v>4.2</v>
      </c>
      <c r="C505" s="3" t="str">
        <f t="shared" si="84"/>
        <v>4.2</v>
      </c>
      <c r="D505" s="3" t="s">
        <v>55</v>
      </c>
      <c r="E505" s="3" t="s">
        <v>2833</v>
      </c>
      <c r="F505" s="3" t="s">
        <v>2828</v>
      </c>
      <c r="H505" s="3" t="str">
        <f t="shared" si="85"/>
        <v xml:space="preserve"> NY</v>
      </c>
      <c r="I505" s="3" t="str">
        <f t="shared" si="86"/>
        <v xml:space="preserve"> NY</v>
      </c>
      <c r="J505" s="3" t="s">
        <v>55</v>
      </c>
      <c r="K505" s="3" t="s">
        <v>2833</v>
      </c>
      <c r="L505" s="3" t="s">
        <v>2828</v>
      </c>
      <c r="M505" s="3" t="str">
        <f t="shared" si="87"/>
        <v xml:space="preserve"> NY</v>
      </c>
      <c r="N505" s="3">
        <v>2011</v>
      </c>
      <c r="O505" s="3">
        <f t="shared" si="88"/>
        <v>2011</v>
      </c>
      <c r="P505" s="3">
        <f t="shared" si="89"/>
        <v>9</v>
      </c>
      <c r="Q505" s="4">
        <v>-1</v>
      </c>
      <c r="R505" s="4" t="str">
        <f t="shared" si="90"/>
        <v>Not Available</v>
      </c>
      <c r="S505" s="3" t="s">
        <v>289</v>
      </c>
      <c r="T505" s="3" t="str">
        <f t="shared" si="91"/>
        <v>Unknown</v>
      </c>
      <c r="U505" s="3" t="s">
        <v>289</v>
      </c>
      <c r="V505" s="3" t="str">
        <f t="shared" si="92"/>
        <v>Unknown</v>
      </c>
      <c r="W505" s="3">
        <v>-1</v>
      </c>
      <c r="X505" s="3" t="str">
        <f t="shared" si="93"/>
        <v>Not Available</v>
      </c>
      <c r="Y505" s="3">
        <v>-1</v>
      </c>
      <c r="Z505" s="3" t="str">
        <f t="shared" si="94"/>
        <v>Not Available</v>
      </c>
      <c r="AA505" s="3" t="s">
        <v>58</v>
      </c>
      <c r="AB505" s="3" t="str">
        <f t="shared" si="95"/>
        <v>Unknown / Non-Applicable</v>
      </c>
    </row>
    <row r="506" spans="1:28" ht="16" x14ac:dyDescent="0.2">
      <c r="A506" s="3">
        <v>505</v>
      </c>
      <c r="B506" s="3">
        <v>3.1</v>
      </c>
      <c r="C506" s="3" t="str">
        <f t="shared" si="84"/>
        <v>3.1</v>
      </c>
      <c r="D506" s="3" t="s">
        <v>1252</v>
      </c>
      <c r="E506" s="3" t="s">
        <v>2918</v>
      </c>
      <c r="F506" s="3" t="s">
        <v>2839</v>
      </c>
      <c r="H506" s="3" t="str">
        <f t="shared" si="85"/>
        <v xml:space="preserve"> PA</v>
      </c>
      <c r="I506" s="3" t="str">
        <f t="shared" si="86"/>
        <v xml:space="preserve"> PA</v>
      </c>
      <c r="J506" s="3" t="s">
        <v>410</v>
      </c>
      <c r="K506" s="3" t="s">
        <v>3067</v>
      </c>
      <c r="L506" s="3" t="s">
        <v>2839</v>
      </c>
      <c r="M506" s="3" t="str">
        <f t="shared" si="87"/>
        <v xml:space="preserve"> PA</v>
      </c>
      <c r="N506" s="3">
        <v>-1</v>
      </c>
      <c r="O506" s="3" t="str">
        <f t="shared" si="88"/>
        <v>Not Available</v>
      </c>
      <c r="P506" s="3" t="str">
        <f t="shared" si="89"/>
        <v>Not Available</v>
      </c>
      <c r="Q506" s="4">
        <v>-1</v>
      </c>
      <c r="R506" s="4" t="str">
        <f t="shared" si="90"/>
        <v>Not Available</v>
      </c>
      <c r="S506" s="3" t="s">
        <v>30</v>
      </c>
      <c r="T506" s="3" t="str">
        <f t="shared" si="91"/>
        <v>10000+ employees</v>
      </c>
      <c r="U506" s="3" t="s">
        <v>154</v>
      </c>
      <c r="V506" s="3" t="str">
        <f t="shared" si="92"/>
        <v>Nonprofit Organization</v>
      </c>
      <c r="W506" s="3" t="s">
        <v>32</v>
      </c>
      <c r="X506" s="3" t="str">
        <f t="shared" si="93"/>
        <v>Health Care Services &amp; Hospitals</v>
      </c>
      <c r="Y506" s="3" t="s">
        <v>33</v>
      </c>
      <c r="Z506" s="3" t="str">
        <f t="shared" si="94"/>
        <v>Health Care</v>
      </c>
      <c r="AA506" s="3" t="s">
        <v>34</v>
      </c>
      <c r="AB506" s="3" t="str">
        <f t="shared" si="95"/>
        <v>$2 to $5 billion (USD)</v>
      </c>
    </row>
    <row r="507" spans="1:28" ht="16" x14ac:dyDescent="0.2">
      <c r="A507" s="3">
        <v>506</v>
      </c>
      <c r="B507" s="3">
        <v>3.8</v>
      </c>
      <c r="C507" s="3" t="str">
        <f t="shared" si="84"/>
        <v>3.8</v>
      </c>
      <c r="D507" s="3" t="s">
        <v>1652</v>
      </c>
      <c r="E507" s="3" t="s">
        <v>2990</v>
      </c>
      <c r="F507" s="3" t="s">
        <v>2826</v>
      </c>
      <c r="H507" s="3" t="str">
        <f t="shared" si="85"/>
        <v xml:space="preserve"> CA</v>
      </c>
      <c r="I507" s="3" t="str">
        <f t="shared" si="86"/>
        <v xml:space="preserve"> CA</v>
      </c>
      <c r="J507" s="3" t="s">
        <v>1653</v>
      </c>
      <c r="K507" s="3" t="s">
        <v>3094</v>
      </c>
      <c r="L507" s="3" t="s">
        <v>2826</v>
      </c>
      <c r="M507" s="3" t="str">
        <f t="shared" si="87"/>
        <v xml:space="preserve"> CA</v>
      </c>
      <c r="N507" s="3">
        <v>1972</v>
      </c>
      <c r="O507" s="3">
        <f t="shared" si="88"/>
        <v>1972</v>
      </c>
      <c r="P507" s="3">
        <f t="shared" si="89"/>
        <v>48</v>
      </c>
      <c r="Q507" s="4">
        <v>-1</v>
      </c>
      <c r="R507" s="4" t="str">
        <f t="shared" si="90"/>
        <v>Not Available</v>
      </c>
      <c r="S507" s="3" t="s">
        <v>46</v>
      </c>
      <c r="T507" s="3" t="str">
        <f t="shared" si="91"/>
        <v>1001 to 5000 employees</v>
      </c>
      <c r="U507" s="3" t="s">
        <v>21</v>
      </c>
      <c r="V507" s="3" t="str">
        <f t="shared" si="92"/>
        <v>Company - Private</v>
      </c>
      <c r="W507" s="3" t="s">
        <v>90</v>
      </c>
      <c r="X507" s="3" t="str">
        <f t="shared" si="93"/>
        <v>Internet</v>
      </c>
      <c r="Y507" s="3" t="s">
        <v>91</v>
      </c>
      <c r="Z507" s="3" t="str">
        <f t="shared" si="94"/>
        <v>Information Technology</v>
      </c>
      <c r="AA507" s="3" t="s">
        <v>58</v>
      </c>
      <c r="AB507" s="3" t="str">
        <f t="shared" si="95"/>
        <v>Unknown / Non-Applicable</v>
      </c>
    </row>
    <row r="508" spans="1:28" ht="16" x14ac:dyDescent="0.2">
      <c r="A508" s="3">
        <v>507</v>
      </c>
      <c r="B508" s="3">
        <v>4.8</v>
      </c>
      <c r="C508" s="3" t="str">
        <f t="shared" si="84"/>
        <v>4.8</v>
      </c>
      <c r="D508" s="3" t="s">
        <v>282</v>
      </c>
      <c r="E508" s="3" t="s">
        <v>2991</v>
      </c>
      <c r="F508" s="3" t="s">
        <v>2944</v>
      </c>
      <c r="H508" s="3" t="str">
        <f t="shared" si="85"/>
        <v xml:space="preserve"> AZ</v>
      </c>
      <c r="I508" s="3" t="str">
        <f t="shared" si="86"/>
        <v xml:space="preserve"> AZ</v>
      </c>
      <c r="J508" s="3" t="s">
        <v>1663</v>
      </c>
      <c r="K508" s="3" t="s">
        <v>3026</v>
      </c>
      <c r="L508" s="3" t="s">
        <v>2844</v>
      </c>
      <c r="M508" s="3" t="str">
        <f t="shared" si="87"/>
        <v xml:space="preserve"> TN</v>
      </c>
      <c r="N508" s="3">
        <v>1981</v>
      </c>
      <c r="O508" s="3">
        <f t="shared" si="88"/>
        <v>1981</v>
      </c>
      <c r="P508" s="3">
        <f t="shared" si="89"/>
        <v>39</v>
      </c>
      <c r="Q508" s="4">
        <v>-1</v>
      </c>
      <c r="R508" s="4" t="str">
        <f t="shared" si="90"/>
        <v>Not Available</v>
      </c>
      <c r="S508" s="3" t="s">
        <v>46</v>
      </c>
      <c r="T508" s="3" t="str">
        <f t="shared" si="91"/>
        <v>1001 to 5000 employees</v>
      </c>
      <c r="U508" s="3" t="s">
        <v>21</v>
      </c>
      <c r="V508" s="3" t="str">
        <f t="shared" si="92"/>
        <v>Company - Private</v>
      </c>
      <c r="W508" s="3" t="s">
        <v>235</v>
      </c>
      <c r="X508" s="3" t="str">
        <f t="shared" si="93"/>
        <v>Computer Hardware &amp; Software</v>
      </c>
      <c r="Y508" s="3" t="s">
        <v>91</v>
      </c>
      <c r="Z508" s="3" t="str">
        <f t="shared" si="94"/>
        <v>Information Technology</v>
      </c>
      <c r="AA508" s="3" t="s">
        <v>67</v>
      </c>
      <c r="AB508" s="3" t="str">
        <f t="shared" si="95"/>
        <v>$1 to $2 billion (USD)</v>
      </c>
    </row>
    <row r="509" spans="1:28" ht="16" x14ac:dyDescent="0.2">
      <c r="A509" s="3">
        <v>508</v>
      </c>
      <c r="B509" s="3">
        <v>3.8</v>
      </c>
      <c r="C509" s="3" t="str">
        <f t="shared" si="84"/>
        <v>3.8</v>
      </c>
      <c r="D509" s="3" t="s">
        <v>122</v>
      </c>
      <c r="E509" s="3" t="s">
        <v>2863</v>
      </c>
      <c r="F509" s="3" t="s">
        <v>2864</v>
      </c>
      <c r="H509" s="3" t="str">
        <f t="shared" si="85"/>
        <v xml:space="preserve"> MA</v>
      </c>
      <c r="I509" s="3" t="str">
        <f t="shared" si="86"/>
        <v xml:space="preserve"> MA</v>
      </c>
      <c r="J509" s="3" t="s">
        <v>214</v>
      </c>
      <c r="K509" s="3" t="s">
        <v>3083</v>
      </c>
      <c r="L509" s="3" t="s">
        <v>3079</v>
      </c>
      <c r="M509" s="3" t="str">
        <f t="shared" si="87"/>
        <v xml:space="preserve"> Switzerland</v>
      </c>
      <c r="N509" s="3">
        <v>1996</v>
      </c>
      <c r="O509" s="3">
        <f t="shared" si="88"/>
        <v>1996</v>
      </c>
      <c r="P509" s="3">
        <f t="shared" si="89"/>
        <v>24</v>
      </c>
      <c r="Q509" s="4">
        <v>-1</v>
      </c>
      <c r="R509" s="4" t="str">
        <f t="shared" si="90"/>
        <v>Not Available</v>
      </c>
      <c r="S509" s="3" t="s">
        <v>30</v>
      </c>
      <c r="T509" s="3" t="str">
        <f t="shared" si="91"/>
        <v>10000+ employees</v>
      </c>
      <c r="U509" s="3" t="s">
        <v>65</v>
      </c>
      <c r="V509" s="3" t="str">
        <f t="shared" si="92"/>
        <v>Company - Public</v>
      </c>
      <c r="W509" s="3" t="s">
        <v>155</v>
      </c>
      <c r="X509" s="3" t="str">
        <f t="shared" si="93"/>
        <v>Insurance Carriers</v>
      </c>
      <c r="Y509" s="3" t="s">
        <v>156</v>
      </c>
      <c r="Z509" s="3" t="str">
        <f t="shared" si="94"/>
        <v>Insurance</v>
      </c>
      <c r="AA509" s="3" t="s">
        <v>203</v>
      </c>
      <c r="AB509" s="3" t="str">
        <f t="shared" si="95"/>
        <v>$5 to $10 billion (USD)</v>
      </c>
    </row>
    <row r="510" spans="1:28" ht="48" x14ac:dyDescent="0.2">
      <c r="A510" s="3">
        <v>509</v>
      </c>
      <c r="B510" s="3">
        <v>4</v>
      </c>
      <c r="C510" s="3" t="str">
        <f t="shared" si="84"/>
        <v>4</v>
      </c>
      <c r="D510" s="3" t="s">
        <v>96</v>
      </c>
      <c r="E510" s="3" t="s">
        <v>2825</v>
      </c>
      <c r="F510" s="3" t="s">
        <v>2826</v>
      </c>
      <c r="H510" s="3" t="str">
        <f t="shared" si="85"/>
        <v xml:space="preserve"> CA</v>
      </c>
      <c r="I510" s="3" t="str">
        <f t="shared" si="86"/>
        <v xml:space="preserve"> CA</v>
      </c>
      <c r="J510" s="3" t="s">
        <v>96</v>
      </c>
      <c r="K510" s="3" t="s">
        <v>2825</v>
      </c>
      <c r="L510" s="3" t="s">
        <v>2826</v>
      </c>
      <c r="M510" s="3" t="str">
        <f t="shared" si="87"/>
        <v xml:space="preserve"> CA</v>
      </c>
      <c r="N510" s="3">
        <v>2006</v>
      </c>
      <c r="O510" s="3">
        <f t="shared" si="88"/>
        <v>2006</v>
      </c>
      <c r="P510" s="3">
        <f t="shared" si="89"/>
        <v>14</v>
      </c>
      <c r="Q510" s="4" t="s">
        <v>620</v>
      </c>
      <c r="R510" s="4" t="str">
        <f t="shared" si="90"/>
        <v>Engagio, Bombora, Terminus</v>
      </c>
      <c r="S510" s="3" t="s">
        <v>30</v>
      </c>
      <c r="T510" s="3" t="str">
        <f t="shared" si="91"/>
        <v>10000+ employees</v>
      </c>
      <c r="U510" s="3" t="s">
        <v>65</v>
      </c>
      <c r="V510" s="3" t="str">
        <f t="shared" si="92"/>
        <v>Company - Public</v>
      </c>
      <c r="W510" s="3" t="s">
        <v>314</v>
      </c>
      <c r="X510" s="3" t="str">
        <f t="shared" si="93"/>
        <v>Industrial Manufacturing</v>
      </c>
      <c r="Y510" s="3" t="s">
        <v>185</v>
      </c>
      <c r="Z510" s="3" t="str">
        <f t="shared" si="94"/>
        <v>Manufacturing</v>
      </c>
      <c r="AA510" s="3" t="s">
        <v>113</v>
      </c>
      <c r="AB510" s="3" t="str">
        <f t="shared" si="95"/>
        <v>$10+ billion (USD)</v>
      </c>
    </row>
    <row r="511" spans="1:28" ht="16" x14ac:dyDescent="0.2">
      <c r="A511" s="3">
        <v>510</v>
      </c>
      <c r="B511" s="3">
        <v>3.8</v>
      </c>
      <c r="C511" s="3" t="str">
        <f t="shared" si="84"/>
        <v>3.8</v>
      </c>
      <c r="D511" s="3" t="s">
        <v>328</v>
      </c>
      <c r="E511" s="3" t="s">
        <v>2869</v>
      </c>
      <c r="F511" s="3" t="s">
        <v>2864</v>
      </c>
      <c r="H511" s="3" t="str">
        <f t="shared" si="85"/>
        <v xml:space="preserve"> MA</v>
      </c>
      <c r="I511" s="3" t="str">
        <f t="shared" si="86"/>
        <v xml:space="preserve"> MA</v>
      </c>
      <c r="J511" s="3" t="s">
        <v>579</v>
      </c>
      <c r="K511" s="3" t="s">
        <v>2830</v>
      </c>
      <c r="L511" s="3" t="s">
        <v>2831</v>
      </c>
      <c r="M511" s="3" t="str">
        <f t="shared" si="87"/>
        <v xml:space="preserve"> TX</v>
      </c>
      <c r="N511" s="3">
        <v>1992</v>
      </c>
      <c r="O511" s="3">
        <f t="shared" si="88"/>
        <v>1992</v>
      </c>
      <c r="P511" s="3">
        <f t="shared" si="89"/>
        <v>28</v>
      </c>
      <c r="Q511" s="4">
        <v>-1</v>
      </c>
      <c r="R511" s="4" t="str">
        <f t="shared" si="90"/>
        <v>Not Available</v>
      </c>
      <c r="S511" s="3" t="s">
        <v>46</v>
      </c>
      <c r="T511" s="3" t="str">
        <f t="shared" si="91"/>
        <v>1001 to 5000 employees</v>
      </c>
      <c r="U511" s="3" t="s">
        <v>65</v>
      </c>
      <c r="V511" s="3" t="str">
        <f t="shared" si="92"/>
        <v>Company - Public</v>
      </c>
      <c r="W511" s="3" t="s">
        <v>66</v>
      </c>
      <c r="X511" s="3" t="str">
        <f t="shared" si="93"/>
        <v>Real Estate</v>
      </c>
      <c r="Y511" s="3" t="s">
        <v>66</v>
      </c>
      <c r="Z511" s="3" t="str">
        <f t="shared" si="94"/>
        <v>Real Estate</v>
      </c>
      <c r="AA511" s="3" t="s">
        <v>34</v>
      </c>
      <c r="AB511" s="3" t="str">
        <f t="shared" si="95"/>
        <v>$2 to $5 billion (USD)</v>
      </c>
    </row>
    <row r="512" spans="1:28" ht="16" x14ac:dyDescent="0.2">
      <c r="A512" s="3">
        <v>511</v>
      </c>
      <c r="B512" s="3">
        <v>3.6</v>
      </c>
      <c r="C512" s="3" t="str">
        <f t="shared" si="84"/>
        <v>3.6</v>
      </c>
      <c r="D512" s="3" t="s">
        <v>328</v>
      </c>
      <c r="E512" s="3" t="s">
        <v>2869</v>
      </c>
      <c r="F512" s="3" t="s">
        <v>2864</v>
      </c>
      <c r="H512" s="3" t="str">
        <f t="shared" si="85"/>
        <v xml:space="preserve"> MA</v>
      </c>
      <c r="I512" s="3" t="str">
        <f t="shared" si="86"/>
        <v xml:space="preserve"> MA</v>
      </c>
      <c r="J512" s="3" t="s">
        <v>1658</v>
      </c>
      <c r="K512" s="3" t="s">
        <v>3095</v>
      </c>
      <c r="L512" s="3" t="s">
        <v>3096</v>
      </c>
      <c r="M512" s="3" t="str">
        <f t="shared" si="87"/>
        <v xml:space="preserve"> Spain</v>
      </c>
      <c r="N512" s="3">
        <v>1856</v>
      </c>
      <c r="O512" s="3">
        <f t="shared" si="88"/>
        <v>1856</v>
      </c>
      <c r="P512" s="3">
        <f t="shared" si="89"/>
        <v>164</v>
      </c>
      <c r="Q512" s="4">
        <v>-1</v>
      </c>
      <c r="R512" s="4" t="str">
        <f t="shared" si="90"/>
        <v>Not Available</v>
      </c>
      <c r="S512" s="3" t="s">
        <v>64</v>
      </c>
      <c r="T512" s="3" t="str">
        <f t="shared" si="91"/>
        <v>201 to 500 employees</v>
      </c>
      <c r="U512" s="3" t="s">
        <v>131</v>
      </c>
      <c r="V512" s="3" t="str">
        <f t="shared" si="92"/>
        <v>Subsidiary or Business Segment</v>
      </c>
      <c r="W512" s="3" t="s">
        <v>155</v>
      </c>
      <c r="X512" s="3" t="str">
        <f t="shared" si="93"/>
        <v>Insurance Carriers</v>
      </c>
      <c r="Y512" s="3" t="s">
        <v>156</v>
      </c>
      <c r="Z512" s="3" t="str">
        <f t="shared" si="94"/>
        <v>Insurance</v>
      </c>
      <c r="AA512" s="3" t="s">
        <v>41</v>
      </c>
      <c r="AB512" s="3" t="str">
        <f t="shared" si="95"/>
        <v>$100 to $500 million (USD)</v>
      </c>
    </row>
    <row r="513" spans="1:28" ht="16" x14ac:dyDescent="0.2">
      <c r="A513" s="3">
        <v>512</v>
      </c>
      <c r="B513" s="3">
        <v>4</v>
      </c>
      <c r="C513" s="3" t="str">
        <f t="shared" si="84"/>
        <v>4</v>
      </c>
      <c r="D513" s="3" t="s">
        <v>122</v>
      </c>
      <c r="E513" s="3" t="s">
        <v>2863</v>
      </c>
      <c r="F513" s="3" t="s">
        <v>2864</v>
      </c>
      <c r="H513" s="3" t="str">
        <f t="shared" si="85"/>
        <v xml:space="preserve"> MA</v>
      </c>
      <c r="I513" s="3" t="str">
        <f t="shared" si="86"/>
        <v xml:space="preserve"> MA</v>
      </c>
      <c r="J513" s="3">
        <v>-1</v>
      </c>
      <c r="K513" s="3">
        <v>-1</v>
      </c>
      <c r="M513" s="3" t="str">
        <f t="shared" si="87"/>
        <v>Not Available</v>
      </c>
      <c r="N513" s="3">
        <v>-1</v>
      </c>
      <c r="O513" s="3" t="str">
        <f t="shared" si="88"/>
        <v>Not Available</v>
      </c>
      <c r="P513" s="3" t="str">
        <f t="shared" si="89"/>
        <v>Not Available</v>
      </c>
      <c r="Q513" s="4">
        <v>-1</v>
      </c>
      <c r="R513" s="4" t="str">
        <f t="shared" si="90"/>
        <v>Not Available</v>
      </c>
      <c r="S513" s="3" t="s">
        <v>56</v>
      </c>
      <c r="T513" s="3" t="str">
        <f t="shared" si="91"/>
        <v>51 to 200 employees</v>
      </c>
      <c r="U513" s="3" t="s">
        <v>21</v>
      </c>
      <c r="V513" s="3" t="str">
        <f t="shared" si="92"/>
        <v>Company - Private</v>
      </c>
      <c r="W513" s="3" t="s">
        <v>230</v>
      </c>
      <c r="X513" s="3" t="str">
        <f t="shared" si="93"/>
        <v>IT Services</v>
      </c>
      <c r="Y513" s="3" t="s">
        <v>91</v>
      </c>
      <c r="Z513" s="3" t="str">
        <f t="shared" si="94"/>
        <v>Information Technology</v>
      </c>
      <c r="AA513" s="3" t="s">
        <v>138</v>
      </c>
      <c r="AB513" s="3" t="str">
        <f t="shared" si="95"/>
        <v>$1 to $5 million (USD)</v>
      </c>
    </row>
    <row r="514" spans="1:28" ht="16" x14ac:dyDescent="0.2">
      <c r="A514" s="3">
        <v>513</v>
      </c>
      <c r="B514" s="3">
        <v>1.9</v>
      </c>
      <c r="C514" s="3" t="str">
        <f t="shared" si="84"/>
        <v>1.9</v>
      </c>
      <c r="D514" s="3" t="s">
        <v>1670</v>
      </c>
      <c r="E514" s="3" t="s">
        <v>2992</v>
      </c>
      <c r="F514" s="3" t="s">
        <v>2859</v>
      </c>
      <c r="H514" s="3" t="str">
        <f t="shared" si="85"/>
        <v xml:space="preserve"> FL</v>
      </c>
      <c r="I514" s="3" t="str">
        <f t="shared" si="86"/>
        <v xml:space="preserve"> FL</v>
      </c>
      <c r="J514" s="3" t="s">
        <v>1670</v>
      </c>
      <c r="K514" s="3" t="s">
        <v>2992</v>
      </c>
      <c r="L514" s="3" t="s">
        <v>2859</v>
      </c>
      <c r="M514" s="3" t="str">
        <f t="shared" si="87"/>
        <v xml:space="preserve"> FL</v>
      </c>
      <c r="N514" s="3">
        <v>2012</v>
      </c>
      <c r="O514" s="3">
        <f t="shared" si="88"/>
        <v>2012</v>
      </c>
      <c r="P514" s="3">
        <f t="shared" si="89"/>
        <v>8</v>
      </c>
      <c r="Q514" s="4">
        <v>-1</v>
      </c>
      <c r="R514" s="4" t="str">
        <f t="shared" si="90"/>
        <v>Not Available</v>
      </c>
      <c r="S514" s="3" t="s">
        <v>46</v>
      </c>
      <c r="T514" s="3" t="str">
        <f t="shared" si="91"/>
        <v>1001 to 5000 employees</v>
      </c>
      <c r="U514" s="3" t="s">
        <v>47</v>
      </c>
      <c r="V514" s="3" t="str">
        <f t="shared" si="92"/>
        <v>Government</v>
      </c>
      <c r="W514" s="3" t="s">
        <v>48</v>
      </c>
      <c r="X514" s="3" t="str">
        <f t="shared" si="93"/>
        <v>Energy</v>
      </c>
      <c r="Y514" s="3" t="s">
        <v>49</v>
      </c>
      <c r="Z514" s="3" t="str">
        <f t="shared" si="94"/>
        <v>Oil, Gas, Energy &amp; Utilities</v>
      </c>
      <c r="AA514" s="3" t="s">
        <v>50</v>
      </c>
      <c r="AB514" s="3" t="str">
        <f t="shared" si="95"/>
        <v>$500 million to $1 billion (USD)</v>
      </c>
    </row>
    <row r="515" spans="1:28" ht="16" x14ac:dyDescent="0.2">
      <c r="A515" s="3">
        <v>514</v>
      </c>
      <c r="B515" s="3">
        <v>4</v>
      </c>
      <c r="C515" s="3" t="str">
        <f t="shared" ref="C515:C578" si="96">SUBSTITUTE(B515, -1, "NOT AVAILABLE")</f>
        <v>4</v>
      </c>
      <c r="D515" s="3" t="s">
        <v>102</v>
      </c>
      <c r="E515" s="3" t="s">
        <v>2873</v>
      </c>
      <c r="F515" s="3" t="s">
        <v>2853</v>
      </c>
      <c r="H515" s="3" t="str">
        <f t="shared" ref="H515:H578" si="97">IF(F515="", "Not Available", F515)</f>
        <v xml:space="preserve"> VA</v>
      </c>
      <c r="I515" s="3" t="str">
        <f t="shared" ref="I515:I578" si="98">IF(H515="Los Angeles", "CA", H515)</f>
        <v xml:space="preserve"> VA</v>
      </c>
      <c r="J515" s="3" t="s">
        <v>287</v>
      </c>
      <c r="K515" s="3" t="s">
        <v>2910</v>
      </c>
      <c r="L515" s="3" t="s">
        <v>2911</v>
      </c>
      <c r="M515" s="3" t="str">
        <f t="shared" ref="M515:M578" si="99">IF(L515="", "Not Available", L515)</f>
        <v xml:space="preserve"> DC</v>
      </c>
      <c r="N515" s="3">
        <v>2004</v>
      </c>
      <c r="O515" s="3">
        <f t="shared" ref="O515:O578" si="100">IF(N515=-1, "Not Available", N515)</f>
        <v>2004</v>
      </c>
      <c r="P515" s="3">
        <f t="shared" ref="P515:P578" si="101">IF(O515=N515, 2020-O515, O515)</f>
        <v>16</v>
      </c>
      <c r="Q515" s="4">
        <v>-1</v>
      </c>
      <c r="R515" s="4" t="str">
        <f t="shared" ref="R515:R578" si="102">IF(Q515=-1, "Not Available", Q515)</f>
        <v>Not Available</v>
      </c>
      <c r="S515" s="3" t="s">
        <v>56</v>
      </c>
      <c r="T515" s="3" t="str">
        <f t="shared" ref="T515:T578" si="103">IF(S515=-1,"Not Available",S515)</f>
        <v>51 to 200 employees</v>
      </c>
      <c r="U515" s="3" t="s">
        <v>65</v>
      </c>
      <c r="V515" s="3" t="str">
        <f t="shared" ref="V515:V578" si="104">IF(U515=-1,"Not Available", U515)</f>
        <v>Company - Public</v>
      </c>
      <c r="W515" s="3">
        <v>-1</v>
      </c>
      <c r="X515" s="3" t="str">
        <f t="shared" ref="X515:X578" si="105">IF(W515=-1,"Not Available",W515)</f>
        <v>Not Available</v>
      </c>
      <c r="Y515" s="3">
        <v>-1</v>
      </c>
      <c r="Z515" s="3" t="str">
        <f t="shared" ref="Z515:Z578" si="106">IF(Y515=-1,"Not Available",Y515)</f>
        <v>Not Available</v>
      </c>
      <c r="AA515" s="3" t="s">
        <v>58</v>
      </c>
      <c r="AB515" s="3" t="str">
        <f t="shared" ref="AB515:AB578" si="107">IF(AA515=-1,"Not Available",AA515)</f>
        <v>Unknown / Non-Applicable</v>
      </c>
    </row>
    <row r="516" spans="1:28" ht="16" x14ac:dyDescent="0.2">
      <c r="A516" s="3">
        <v>515</v>
      </c>
      <c r="B516" s="3">
        <v>4.3</v>
      </c>
      <c r="C516" s="3" t="str">
        <f t="shared" si="96"/>
        <v>4.3</v>
      </c>
      <c r="D516" s="3" t="s">
        <v>2163</v>
      </c>
      <c r="E516" s="3" t="s">
        <v>3034</v>
      </c>
      <c r="F516" s="3" t="s">
        <v>2944</v>
      </c>
      <c r="H516" s="3" t="str">
        <f t="shared" si="97"/>
        <v xml:space="preserve"> AZ</v>
      </c>
      <c r="I516" s="3" t="str">
        <f t="shared" si="98"/>
        <v xml:space="preserve"> AZ</v>
      </c>
      <c r="J516" s="3" t="s">
        <v>282</v>
      </c>
      <c r="K516" s="3" t="s">
        <v>2991</v>
      </c>
      <c r="L516" s="3" t="s">
        <v>2944</v>
      </c>
      <c r="M516" s="3" t="str">
        <f t="shared" si="99"/>
        <v xml:space="preserve"> AZ</v>
      </c>
      <c r="N516" s="3">
        <v>2002</v>
      </c>
      <c r="O516" s="3">
        <f t="shared" si="100"/>
        <v>2002</v>
      </c>
      <c r="P516" s="3">
        <f t="shared" si="101"/>
        <v>18</v>
      </c>
      <c r="Q516" s="4">
        <v>-1</v>
      </c>
      <c r="R516" s="4" t="str">
        <f t="shared" si="102"/>
        <v>Not Available</v>
      </c>
      <c r="S516" s="3" t="s">
        <v>64</v>
      </c>
      <c r="T516" s="3" t="str">
        <f t="shared" si="103"/>
        <v>201 to 500 employees</v>
      </c>
      <c r="U516" s="3" t="s">
        <v>21</v>
      </c>
      <c r="V516" s="3" t="str">
        <f t="shared" si="104"/>
        <v>Company - Private</v>
      </c>
      <c r="W516" s="3" t="s">
        <v>72</v>
      </c>
      <c r="X516" s="3" t="str">
        <f t="shared" si="105"/>
        <v>Banks &amp; Credit Unions</v>
      </c>
      <c r="Y516" s="3" t="s">
        <v>73</v>
      </c>
      <c r="Z516" s="3" t="str">
        <f t="shared" si="106"/>
        <v>Finance</v>
      </c>
      <c r="AA516" s="3" t="s">
        <v>67</v>
      </c>
      <c r="AB516" s="3" t="str">
        <f t="shared" si="107"/>
        <v>$1 to $2 billion (USD)</v>
      </c>
    </row>
    <row r="517" spans="1:28" ht="16" x14ac:dyDescent="0.2">
      <c r="A517" s="3">
        <v>516</v>
      </c>
      <c r="B517" s="3">
        <v>3.5</v>
      </c>
      <c r="C517" s="3" t="str">
        <f t="shared" si="96"/>
        <v>3.5</v>
      </c>
      <c r="D517" s="3" t="s">
        <v>964</v>
      </c>
      <c r="E517" s="3" t="s">
        <v>2940</v>
      </c>
      <c r="F517" s="3" t="s">
        <v>2826</v>
      </c>
      <c r="H517" s="3" t="str">
        <f t="shared" si="97"/>
        <v xml:space="preserve"> CA</v>
      </c>
      <c r="I517" s="3" t="str">
        <f t="shared" si="98"/>
        <v xml:space="preserve"> CA</v>
      </c>
      <c r="J517" s="3" t="s">
        <v>964</v>
      </c>
      <c r="K517" s="3" t="s">
        <v>2940</v>
      </c>
      <c r="L517" s="3" t="s">
        <v>2826</v>
      </c>
      <c r="M517" s="3" t="str">
        <f t="shared" si="99"/>
        <v xml:space="preserve"> CA</v>
      </c>
      <c r="N517" s="3">
        <v>2009</v>
      </c>
      <c r="O517" s="3">
        <f t="shared" si="100"/>
        <v>2009</v>
      </c>
      <c r="P517" s="3">
        <f t="shared" si="101"/>
        <v>11</v>
      </c>
      <c r="Q517" s="4">
        <v>-1</v>
      </c>
      <c r="R517" s="4" t="str">
        <f t="shared" si="102"/>
        <v>Not Available</v>
      </c>
      <c r="S517" s="3" t="s">
        <v>30</v>
      </c>
      <c r="T517" s="3" t="str">
        <f t="shared" si="103"/>
        <v>10000+ employees</v>
      </c>
      <c r="U517" s="3" t="s">
        <v>65</v>
      </c>
      <c r="V517" s="3" t="str">
        <f t="shared" si="104"/>
        <v>Company - Public</v>
      </c>
      <c r="W517" s="3" t="s">
        <v>124</v>
      </c>
      <c r="X517" s="3" t="str">
        <f t="shared" si="105"/>
        <v>Biotech &amp; Pharmaceuticals</v>
      </c>
      <c r="Y517" s="3" t="s">
        <v>124</v>
      </c>
      <c r="Z517" s="3" t="str">
        <f t="shared" si="106"/>
        <v>Biotech &amp; Pharmaceuticals</v>
      </c>
      <c r="AA517" s="3" t="s">
        <v>113</v>
      </c>
      <c r="AB517" s="3" t="str">
        <f t="shared" si="107"/>
        <v>$10+ billion (USD)</v>
      </c>
    </row>
    <row r="518" spans="1:28" ht="16" x14ac:dyDescent="0.2">
      <c r="A518" s="3">
        <v>517</v>
      </c>
      <c r="B518" s="3">
        <v>3.6</v>
      </c>
      <c r="C518" s="3" t="str">
        <f t="shared" si="96"/>
        <v>3.6</v>
      </c>
      <c r="D518" s="3" t="s">
        <v>1679</v>
      </c>
      <c r="E518" s="3" t="s">
        <v>2880</v>
      </c>
      <c r="F518" s="3" t="s">
        <v>2905</v>
      </c>
      <c r="H518" s="3" t="str">
        <f t="shared" si="97"/>
        <v xml:space="preserve"> MO</v>
      </c>
      <c r="I518" s="3" t="str">
        <f t="shared" si="98"/>
        <v xml:space="preserve"> MO</v>
      </c>
      <c r="J518" s="3" t="s">
        <v>1679</v>
      </c>
      <c r="K518" s="3" t="s">
        <v>2880</v>
      </c>
      <c r="L518" s="3" t="s">
        <v>2905</v>
      </c>
      <c r="M518" s="3" t="str">
        <f t="shared" si="99"/>
        <v xml:space="preserve"> MO</v>
      </c>
      <c r="N518" s="3">
        <v>2002</v>
      </c>
      <c r="O518" s="3">
        <f t="shared" si="100"/>
        <v>2002</v>
      </c>
      <c r="P518" s="3">
        <f t="shared" si="101"/>
        <v>18</v>
      </c>
      <c r="Q518" s="4">
        <v>-1</v>
      </c>
      <c r="R518" s="4" t="str">
        <f t="shared" si="102"/>
        <v>Not Available</v>
      </c>
      <c r="S518" s="3" t="s">
        <v>20</v>
      </c>
      <c r="T518" s="3" t="str">
        <f t="shared" si="103"/>
        <v>501 to 1000 employees</v>
      </c>
      <c r="U518" s="3" t="s">
        <v>21</v>
      </c>
      <c r="V518" s="3" t="str">
        <f t="shared" si="104"/>
        <v>Company - Private</v>
      </c>
      <c r="W518" s="3" t="s">
        <v>959</v>
      </c>
      <c r="X518" s="3" t="str">
        <f t="shared" si="105"/>
        <v>Lending</v>
      </c>
      <c r="Y518" s="3" t="s">
        <v>73</v>
      </c>
      <c r="Z518" s="3" t="str">
        <f t="shared" si="106"/>
        <v>Finance</v>
      </c>
      <c r="AA518" s="3" t="s">
        <v>41</v>
      </c>
      <c r="AB518" s="3" t="str">
        <f t="shared" si="107"/>
        <v>$100 to $500 million (USD)</v>
      </c>
    </row>
    <row r="519" spans="1:28" ht="16" x14ac:dyDescent="0.2">
      <c r="A519" s="3">
        <v>518</v>
      </c>
      <c r="B519" s="3">
        <v>3.3</v>
      </c>
      <c r="C519" s="3" t="str">
        <f t="shared" si="96"/>
        <v>3.3</v>
      </c>
      <c r="D519" s="3" t="s">
        <v>102</v>
      </c>
      <c r="E519" s="3" t="s">
        <v>2873</v>
      </c>
      <c r="F519" s="3" t="s">
        <v>2853</v>
      </c>
      <c r="H519" s="3" t="str">
        <f t="shared" si="97"/>
        <v xml:space="preserve"> VA</v>
      </c>
      <c r="I519" s="3" t="str">
        <f t="shared" si="98"/>
        <v xml:space="preserve"> VA</v>
      </c>
      <c r="J519" s="3" t="s">
        <v>103</v>
      </c>
      <c r="K519" s="3" t="s">
        <v>2852</v>
      </c>
      <c r="L519" s="3" t="s">
        <v>2853</v>
      </c>
      <c r="M519" s="3" t="str">
        <f t="shared" si="99"/>
        <v xml:space="preserve"> VA</v>
      </c>
      <c r="N519" s="3">
        <v>2017</v>
      </c>
      <c r="O519" s="3">
        <f t="shared" si="100"/>
        <v>2017</v>
      </c>
      <c r="P519" s="3">
        <f t="shared" si="101"/>
        <v>3</v>
      </c>
      <c r="Q519" s="4">
        <v>-1</v>
      </c>
      <c r="R519" s="4" t="str">
        <f t="shared" si="102"/>
        <v>Not Available</v>
      </c>
      <c r="S519" s="3" t="s">
        <v>64</v>
      </c>
      <c r="T519" s="3" t="str">
        <f t="shared" si="103"/>
        <v>201 to 500 employees</v>
      </c>
      <c r="U519" s="3" t="s">
        <v>65</v>
      </c>
      <c r="V519" s="3" t="str">
        <f t="shared" si="104"/>
        <v>Company - Public</v>
      </c>
      <c r="W519" s="3" t="s">
        <v>124</v>
      </c>
      <c r="X519" s="3" t="str">
        <f t="shared" si="105"/>
        <v>Biotech &amp; Pharmaceuticals</v>
      </c>
      <c r="Y519" s="3" t="s">
        <v>124</v>
      </c>
      <c r="Z519" s="3" t="str">
        <f t="shared" si="106"/>
        <v>Biotech &amp; Pharmaceuticals</v>
      </c>
      <c r="AA519" s="3" t="s">
        <v>58</v>
      </c>
      <c r="AB519" s="3" t="str">
        <f t="shared" si="107"/>
        <v>Unknown / Non-Applicable</v>
      </c>
    </row>
    <row r="520" spans="1:28" ht="16" x14ac:dyDescent="0.2">
      <c r="A520" s="3">
        <v>519</v>
      </c>
      <c r="B520" s="3">
        <v>3.8</v>
      </c>
      <c r="C520" s="3" t="str">
        <f t="shared" si="96"/>
        <v>3.8</v>
      </c>
      <c r="D520" s="3" t="s">
        <v>170</v>
      </c>
      <c r="E520" s="3" t="s">
        <v>2851</v>
      </c>
      <c r="F520" s="3" t="s">
        <v>2837</v>
      </c>
      <c r="H520" s="3" t="str">
        <f t="shared" si="97"/>
        <v xml:space="preserve"> IL</v>
      </c>
      <c r="I520" s="3" t="str">
        <f t="shared" si="98"/>
        <v xml:space="preserve"> IL</v>
      </c>
      <c r="J520" s="3" t="s">
        <v>1674</v>
      </c>
      <c r="K520" s="3" t="s">
        <v>3097</v>
      </c>
      <c r="L520" s="3" t="s">
        <v>2859</v>
      </c>
      <c r="M520" s="3" t="str">
        <f t="shared" si="99"/>
        <v xml:space="preserve"> FL</v>
      </c>
      <c r="N520" s="3">
        <v>1995</v>
      </c>
      <c r="O520" s="3">
        <f t="shared" si="100"/>
        <v>1995</v>
      </c>
      <c r="P520" s="3">
        <f t="shared" si="101"/>
        <v>25</v>
      </c>
      <c r="Q520" s="4">
        <v>-1</v>
      </c>
      <c r="R520" s="4" t="str">
        <f t="shared" si="102"/>
        <v>Not Available</v>
      </c>
      <c r="S520" s="3" t="s">
        <v>289</v>
      </c>
      <c r="T520" s="3" t="str">
        <f t="shared" si="103"/>
        <v>Unknown</v>
      </c>
      <c r="U520" s="3" t="s">
        <v>21</v>
      </c>
      <c r="V520" s="3" t="str">
        <f t="shared" si="104"/>
        <v>Company - Private</v>
      </c>
      <c r="W520" s="3">
        <v>-1</v>
      </c>
      <c r="X520" s="3" t="str">
        <f t="shared" si="105"/>
        <v>Not Available</v>
      </c>
      <c r="Y520" s="3">
        <v>-1</v>
      </c>
      <c r="Z520" s="3" t="str">
        <f t="shared" si="106"/>
        <v>Not Available</v>
      </c>
      <c r="AA520" s="3" t="s">
        <v>58</v>
      </c>
      <c r="AB520" s="3" t="str">
        <f t="shared" si="107"/>
        <v>Unknown / Non-Applicable</v>
      </c>
    </row>
    <row r="521" spans="1:28" ht="64" x14ac:dyDescent="0.2">
      <c r="A521" s="3">
        <v>520</v>
      </c>
      <c r="B521" s="3">
        <v>4.3</v>
      </c>
      <c r="C521" s="3" t="str">
        <f t="shared" si="96"/>
        <v>4.3</v>
      </c>
      <c r="D521" s="3" t="s">
        <v>328</v>
      </c>
      <c r="E521" s="3" t="s">
        <v>2869</v>
      </c>
      <c r="F521" s="3" t="s">
        <v>2864</v>
      </c>
      <c r="H521" s="3" t="str">
        <f t="shared" si="97"/>
        <v xml:space="preserve"> MA</v>
      </c>
      <c r="I521" s="3" t="str">
        <f t="shared" si="98"/>
        <v xml:space="preserve"> MA</v>
      </c>
      <c r="J521" s="3" t="s">
        <v>319</v>
      </c>
      <c r="K521" s="3" t="s">
        <v>3090</v>
      </c>
      <c r="L521" s="3" t="s">
        <v>3089</v>
      </c>
      <c r="M521" s="3" t="str">
        <f t="shared" si="99"/>
        <v xml:space="preserve"> United Kingdom</v>
      </c>
      <c r="N521" s="3">
        <v>1943</v>
      </c>
      <c r="O521" s="3">
        <f t="shared" si="100"/>
        <v>1943</v>
      </c>
      <c r="P521" s="3">
        <f t="shared" si="101"/>
        <v>77</v>
      </c>
      <c r="Q521" s="4" t="s">
        <v>750</v>
      </c>
      <c r="R521" s="4" t="str">
        <f t="shared" si="102"/>
        <v>McKinsey &amp; Company, Accenture, Deloitte</v>
      </c>
      <c r="S521" s="3" t="s">
        <v>104</v>
      </c>
      <c r="T521" s="3" t="str">
        <f t="shared" si="103"/>
        <v>5001 to 10000 employees</v>
      </c>
      <c r="U521" s="3" t="s">
        <v>21</v>
      </c>
      <c r="V521" s="3" t="str">
        <f t="shared" si="104"/>
        <v>Company - Private</v>
      </c>
      <c r="W521" s="3" t="s">
        <v>155</v>
      </c>
      <c r="X521" s="3" t="str">
        <f t="shared" si="105"/>
        <v>Insurance Carriers</v>
      </c>
      <c r="Y521" s="3" t="s">
        <v>156</v>
      </c>
      <c r="Z521" s="3" t="str">
        <f t="shared" si="106"/>
        <v>Insurance</v>
      </c>
      <c r="AA521" s="3" t="s">
        <v>203</v>
      </c>
      <c r="AB521" s="3" t="str">
        <f t="shared" si="107"/>
        <v>$5 to $10 billion (USD)</v>
      </c>
    </row>
    <row r="522" spans="1:28" ht="16" x14ac:dyDescent="0.2">
      <c r="A522" s="3">
        <v>521</v>
      </c>
      <c r="B522" s="3">
        <v>3.2</v>
      </c>
      <c r="C522" s="3" t="str">
        <f t="shared" si="96"/>
        <v>3.2</v>
      </c>
      <c r="D522" s="3" t="s">
        <v>953</v>
      </c>
      <c r="E522" s="3" t="s">
        <v>2900</v>
      </c>
      <c r="F522" s="3" t="s">
        <v>2831</v>
      </c>
      <c r="H522" s="3" t="str">
        <f t="shared" si="97"/>
        <v xml:space="preserve"> TX</v>
      </c>
      <c r="I522" s="3" t="str">
        <f t="shared" si="98"/>
        <v xml:space="preserve"> TX</v>
      </c>
      <c r="J522" s="3" t="s">
        <v>953</v>
      </c>
      <c r="K522" s="3" t="s">
        <v>2900</v>
      </c>
      <c r="L522" s="3" t="s">
        <v>2831</v>
      </c>
      <c r="M522" s="3" t="str">
        <f t="shared" si="99"/>
        <v xml:space="preserve"> TX</v>
      </c>
      <c r="N522" s="3">
        <v>2010</v>
      </c>
      <c r="O522" s="3">
        <f t="shared" si="100"/>
        <v>2010</v>
      </c>
      <c r="P522" s="3">
        <f t="shared" si="101"/>
        <v>10</v>
      </c>
      <c r="Q522" s="4">
        <v>-1</v>
      </c>
      <c r="R522" s="4" t="str">
        <f t="shared" si="102"/>
        <v>Not Available</v>
      </c>
      <c r="S522" s="3" t="s">
        <v>56</v>
      </c>
      <c r="T522" s="3" t="str">
        <f t="shared" si="103"/>
        <v>51 to 200 employees</v>
      </c>
      <c r="U522" s="3" t="s">
        <v>21</v>
      </c>
      <c r="V522" s="3" t="str">
        <f t="shared" si="104"/>
        <v>Company - Private</v>
      </c>
      <c r="W522" s="3" t="s">
        <v>320</v>
      </c>
      <c r="X522" s="3" t="str">
        <f t="shared" si="105"/>
        <v>Staffing &amp; Outsourcing</v>
      </c>
      <c r="Y522" s="3" t="s">
        <v>40</v>
      </c>
      <c r="Z522" s="3" t="str">
        <f t="shared" si="106"/>
        <v>Business Services</v>
      </c>
      <c r="AA522" s="3" t="s">
        <v>138</v>
      </c>
      <c r="AB522" s="3" t="str">
        <f t="shared" si="107"/>
        <v>$1 to $5 million (USD)</v>
      </c>
    </row>
    <row r="523" spans="1:28" ht="16" x14ac:dyDescent="0.2">
      <c r="A523" s="3">
        <v>522</v>
      </c>
      <c r="B523" s="3">
        <v>4.7</v>
      </c>
      <c r="C523" s="3" t="str">
        <f t="shared" si="96"/>
        <v>4.7</v>
      </c>
      <c r="D523" s="3" t="s">
        <v>643</v>
      </c>
      <c r="E523" s="3" t="s">
        <v>2849</v>
      </c>
      <c r="F523" s="3" t="s">
        <v>2850</v>
      </c>
      <c r="H523" s="3" t="str">
        <f t="shared" si="97"/>
        <v xml:space="preserve"> MD</v>
      </c>
      <c r="I523" s="3" t="str">
        <f t="shared" si="98"/>
        <v xml:space="preserve"> MD</v>
      </c>
      <c r="J523" s="3" t="s">
        <v>643</v>
      </c>
      <c r="K523" s="3" t="s">
        <v>2849</v>
      </c>
      <c r="L523" s="3" t="s">
        <v>2850</v>
      </c>
      <c r="M523" s="3" t="str">
        <f t="shared" si="99"/>
        <v xml:space="preserve"> MD</v>
      </c>
      <c r="N523" s="3">
        <v>1961</v>
      </c>
      <c r="O523" s="3">
        <f t="shared" si="100"/>
        <v>1961</v>
      </c>
      <c r="P523" s="3">
        <f t="shared" si="101"/>
        <v>59</v>
      </c>
      <c r="Q523" s="4">
        <v>-1</v>
      </c>
      <c r="R523" s="4" t="str">
        <f t="shared" si="102"/>
        <v>Not Available</v>
      </c>
      <c r="S523" s="3" t="s">
        <v>46</v>
      </c>
      <c r="T523" s="3" t="str">
        <f t="shared" si="103"/>
        <v>1001 to 5000 employees</v>
      </c>
      <c r="U523" s="3" t="s">
        <v>47</v>
      </c>
      <c r="V523" s="3" t="str">
        <f t="shared" si="104"/>
        <v>Government</v>
      </c>
      <c r="W523" s="3" t="s">
        <v>48</v>
      </c>
      <c r="X523" s="3" t="str">
        <f t="shared" si="105"/>
        <v>Energy</v>
      </c>
      <c r="Y523" s="3" t="s">
        <v>49</v>
      </c>
      <c r="Z523" s="3" t="str">
        <f t="shared" si="106"/>
        <v>Oil, Gas, Energy &amp; Utilities</v>
      </c>
      <c r="AA523" s="3" t="s">
        <v>50</v>
      </c>
      <c r="AB523" s="3" t="str">
        <f t="shared" si="107"/>
        <v>$500 million to $1 billion (USD)</v>
      </c>
    </row>
    <row r="524" spans="1:28" ht="80" x14ac:dyDescent="0.2">
      <c r="A524" s="3">
        <v>523</v>
      </c>
      <c r="B524" s="3">
        <v>3.4</v>
      </c>
      <c r="C524" s="3" t="str">
        <f t="shared" si="96"/>
        <v>3.4</v>
      </c>
      <c r="D524" s="3" t="s">
        <v>2170</v>
      </c>
      <c r="E524" s="3" t="s">
        <v>2921</v>
      </c>
      <c r="F524" s="3" t="s">
        <v>2837</v>
      </c>
      <c r="H524" s="3" t="str">
        <f t="shared" si="97"/>
        <v xml:space="preserve"> IL</v>
      </c>
      <c r="I524" s="3" t="str">
        <f t="shared" si="98"/>
        <v xml:space="preserve"> IL</v>
      </c>
      <c r="J524" s="3" t="s">
        <v>2170</v>
      </c>
      <c r="K524" s="3" t="s">
        <v>2921</v>
      </c>
      <c r="L524" s="3" t="s">
        <v>2837</v>
      </c>
      <c r="M524" s="3" t="str">
        <f t="shared" si="99"/>
        <v xml:space="preserve"> IL</v>
      </c>
      <c r="N524" s="3">
        <v>1925</v>
      </c>
      <c r="O524" s="3">
        <f t="shared" si="100"/>
        <v>1925</v>
      </c>
      <c r="P524" s="3">
        <f t="shared" si="101"/>
        <v>95</v>
      </c>
      <c r="Q524" s="4" t="s">
        <v>2171</v>
      </c>
      <c r="R524" s="4" t="str">
        <f t="shared" si="102"/>
        <v>Northwestern Mutual, American Family Insurance, MetLife</v>
      </c>
      <c r="S524" s="3" t="s">
        <v>30</v>
      </c>
      <c r="T524" s="3" t="str">
        <f t="shared" si="103"/>
        <v>10000+ employees</v>
      </c>
      <c r="U524" s="3" t="s">
        <v>154</v>
      </c>
      <c r="V524" s="3" t="str">
        <f t="shared" si="104"/>
        <v>Nonprofit Organization</v>
      </c>
      <c r="W524" s="3" t="s">
        <v>32</v>
      </c>
      <c r="X524" s="3" t="str">
        <f t="shared" si="105"/>
        <v>Health Care Services &amp; Hospitals</v>
      </c>
      <c r="Y524" s="3" t="s">
        <v>33</v>
      </c>
      <c r="Z524" s="3" t="str">
        <f t="shared" si="106"/>
        <v>Health Care</v>
      </c>
      <c r="AA524" s="3" t="s">
        <v>113</v>
      </c>
      <c r="AB524" s="3" t="str">
        <f t="shared" si="107"/>
        <v>$10+ billion (USD)</v>
      </c>
    </row>
    <row r="525" spans="1:28" ht="64" x14ac:dyDescent="0.2">
      <c r="A525" s="3">
        <v>524</v>
      </c>
      <c r="B525" s="3">
        <v>3.8</v>
      </c>
      <c r="C525" s="3" t="str">
        <f t="shared" si="96"/>
        <v>3.8</v>
      </c>
      <c r="D525" s="3" t="s">
        <v>170</v>
      </c>
      <c r="E525" s="3" t="s">
        <v>2851</v>
      </c>
      <c r="F525" s="3" t="s">
        <v>2837</v>
      </c>
      <c r="H525" s="3" t="str">
        <f t="shared" si="97"/>
        <v xml:space="preserve"> IL</v>
      </c>
      <c r="I525" s="3" t="str">
        <f t="shared" si="98"/>
        <v xml:space="preserve"> IL</v>
      </c>
      <c r="J525" s="3" t="s">
        <v>170</v>
      </c>
      <c r="K525" s="3" t="s">
        <v>2851</v>
      </c>
      <c r="L525" s="3" t="s">
        <v>2837</v>
      </c>
      <c r="M525" s="3" t="str">
        <f t="shared" si="99"/>
        <v xml:space="preserve"> IL</v>
      </c>
      <c r="N525" s="3">
        <v>2005</v>
      </c>
      <c r="O525" s="3">
        <f t="shared" si="100"/>
        <v>2005</v>
      </c>
      <c r="P525" s="3">
        <f t="shared" si="101"/>
        <v>15</v>
      </c>
      <c r="Q525" s="4" t="s">
        <v>1096</v>
      </c>
      <c r="R525" s="4" t="str">
        <f t="shared" si="102"/>
        <v>C.H. Robinson, Total Quality Logistics, Coyote Logistics</v>
      </c>
      <c r="S525" s="3" t="s">
        <v>104</v>
      </c>
      <c r="T525" s="3" t="str">
        <f t="shared" si="103"/>
        <v>5001 to 10000 employees</v>
      </c>
      <c r="U525" s="3" t="s">
        <v>65</v>
      </c>
      <c r="V525" s="3" t="str">
        <f t="shared" si="104"/>
        <v>Company - Public</v>
      </c>
      <c r="W525" s="3" t="s">
        <v>374</v>
      </c>
      <c r="X525" s="3" t="str">
        <f t="shared" si="105"/>
        <v>Financial Transaction Processing</v>
      </c>
      <c r="Y525" s="3" t="s">
        <v>73</v>
      </c>
      <c r="Z525" s="3" t="str">
        <f t="shared" si="106"/>
        <v>Finance</v>
      </c>
      <c r="AA525" s="3" t="s">
        <v>34</v>
      </c>
      <c r="AB525" s="3" t="str">
        <f t="shared" si="107"/>
        <v>$2 to $5 billion (USD)</v>
      </c>
    </row>
    <row r="526" spans="1:28" ht="16" x14ac:dyDescent="0.2">
      <c r="A526" s="3">
        <v>525</v>
      </c>
      <c r="B526" s="3">
        <v>4.5</v>
      </c>
      <c r="C526" s="3" t="str">
        <f t="shared" si="96"/>
        <v>4.5</v>
      </c>
      <c r="D526" s="3" t="s">
        <v>122</v>
      </c>
      <c r="E526" s="3" t="s">
        <v>2863</v>
      </c>
      <c r="F526" s="3" t="s">
        <v>2864</v>
      </c>
      <c r="H526" s="3" t="str">
        <f t="shared" si="97"/>
        <v xml:space="preserve"> MA</v>
      </c>
      <c r="I526" s="3" t="str">
        <f t="shared" si="98"/>
        <v xml:space="preserve"> MA</v>
      </c>
      <c r="J526" s="3" t="s">
        <v>122</v>
      </c>
      <c r="K526" s="3" t="s">
        <v>2863</v>
      </c>
      <c r="L526" s="3" t="s">
        <v>2864</v>
      </c>
      <c r="M526" s="3" t="str">
        <f t="shared" si="99"/>
        <v xml:space="preserve"> MA</v>
      </c>
      <c r="N526" s="3">
        <v>2008</v>
      </c>
      <c r="O526" s="3">
        <f t="shared" si="100"/>
        <v>2008</v>
      </c>
      <c r="P526" s="3">
        <f t="shared" si="101"/>
        <v>12</v>
      </c>
      <c r="Q526" s="4">
        <v>-1</v>
      </c>
      <c r="R526" s="4" t="str">
        <f t="shared" si="102"/>
        <v>Not Available</v>
      </c>
      <c r="S526" s="3" t="s">
        <v>30</v>
      </c>
      <c r="T526" s="3" t="str">
        <f t="shared" si="103"/>
        <v>10000+ employees</v>
      </c>
      <c r="U526" s="3" t="s">
        <v>21</v>
      </c>
      <c r="V526" s="3" t="str">
        <f t="shared" si="104"/>
        <v>Company - Private</v>
      </c>
      <c r="W526" s="3" t="s">
        <v>155</v>
      </c>
      <c r="X526" s="3" t="str">
        <f t="shared" si="105"/>
        <v>Insurance Carriers</v>
      </c>
      <c r="Y526" s="3" t="s">
        <v>156</v>
      </c>
      <c r="Z526" s="3" t="str">
        <f t="shared" si="106"/>
        <v>Insurance</v>
      </c>
      <c r="AA526" s="3" t="s">
        <v>113</v>
      </c>
      <c r="AB526" s="3" t="str">
        <f t="shared" si="107"/>
        <v>$10+ billion (USD)</v>
      </c>
    </row>
    <row r="527" spans="1:28" ht="32" x14ac:dyDescent="0.2">
      <c r="A527" s="3">
        <v>526</v>
      </c>
      <c r="B527" s="3">
        <v>4.7</v>
      </c>
      <c r="C527" s="3" t="str">
        <f t="shared" si="96"/>
        <v>4.7</v>
      </c>
      <c r="D527" s="3" t="s">
        <v>96</v>
      </c>
      <c r="E527" s="3" t="s">
        <v>2825</v>
      </c>
      <c r="F527" s="3" t="s">
        <v>2826</v>
      </c>
      <c r="H527" s="3" t="str">
        <f t="shared" si="97"/>
        <v xml:space="preserve"> CA</v>
      </c>
      <c r="I527" s="3" t="str">
        <f t="shared" si="98"/>
        <v xml:space="preserve"> CA</v>
      </c>
      <c r="J527" s="3" t="s">
        <v>96</v>
      </c>
      <c r="K527" s="3" t="s">
        <v>2825</v>
      </c>
      <c r="L527" s="3" t="s">
        <v>2826</v>
      </c>
      <c r="M527" s="3" t="str">
        <f t="shared" si="99"/>
        <v xml:space="preserve"> CA</v>
      </c>
      <c r="N527" s="3">
        <v>2007</v>
      </c>
      <c r="O527" s="3">
        <f t="shared" si="100"/>
        <v>2007</v>
      </c>
      <c r="P527" s="3">
        <f t="shared" si="101"/>
        <v>13</v>
      </c>
      <c r="Q527" s="4" t="s">
        <v>1021</v>
      </c>
      <c r="R527" s="4" t="str">
        <f t="shared" si="102"/>
        <v>FLURRY, Chartboost</v>
      </c>
      <c r="S527" s="3" t="s">
        <v>46</v>
      </c>
      <c r="T527" s="3" t="str">
        <f t="shared" si="103"/>
        <v>1001 to 5000 employees</v>
      </c>
      <c r="U527" s="3" t="s">
        <v>154</v>
      </c>
      <c r="V527" s="3" t="str">
        <f t="shared" si="104"/>
        <v>Nonprofit Organization</v>
      </c>
      <c r="W527" s="3" t="s">
        <v>105</v>
      </c>
      <c r="X527" s="3" t="str">
        <f t="shared" si="105"/>
        <v>Research &amp; Development</v>
      </c>
      <c r="Y527" s="3" t="s">
        <v>40</v>
      </c>
      <c r="Z527" s="3" t="str">
        <f t="shared" si="106"/>
        <v>Business Services</v>
      </c>
      <c r="AA527" s="3" t="s">
        <v>50</v>
      </c>
      <c r="AB527" s="3" t="str">
        <f t="shared" si="107"/>
        <v>$500 million to $1 billion (USD)</v>
      </c>
    </row>
    <row r="528" spans="1:28" ht="16" x14ac:dyDescent="0.2">
      <c r="A528" s="3">
        <v>527</v>
      </c>
      <c r="B528" s="3">
        <v>3.1</v>
      </c>
      <c r="C528" s="3" t="str">
        <f t="shared" si="96"/>
        <v>3.1</v>
      </c>
      <c r="D528" s="3" t="s">
        <v>1463</v>
      </c>
      <c r="E528" s="3" t="s">
        <v>2969</v>
      </c>
      <c r="F528" s="3" t="s">
        <v>2888</v>
      </c>
      <c r="H528" s="3" t="str">
        <f t="shared" si="97"/>
        <v xml:space="preserve"> KY</v>
      </c>
      <c r="I528" s="3" t="str">
        <f t="shared" si="98"/>
        <v xml:space="preserve"> KY</v>
      </c>
      <c r="J528" s="3" t="s">
        <v>1464</v>
      </c>
      <c r="K528" s="3" t="s">
        <v>2979</v>
      </c>
      <c r="L528" s="3" t="s">
        <v>2914</v>
      </c>
      <c r="M528" s="3" t="str">
        <f t="shared" si="99"/>
        <v xml:space="preserve"> NC</v>
      </c>
      <c r="N528" s="3">
        <v>1875</v>
      </c>
      <c r="O528" s="3">
        <f t="shared" si="100"/>
        <v>1875</v>
      </c>
      <c r="P528" s="3">
        <f t="shared" si="101"/>
        <v>145</v>
      </c>
      <c r="Q528" s="4">
        <v>-1</v>
      </c>
      <c r="R528" s="4" t="str">
        <f t="shared" si="102"/>
        <v>Not Available</v>
      </c>
      <c r="S528" s="3" t="s">
        <v>20</v>
      </c>
      <c r="T528" s="3" t="str">
        <f t="shared" si="103"/>
        <v>501 to 1000 employees</v>
      </c>
      <c r="U528" s="3" t="s">
        <v>790</v>
      </c>
      <c r="V528" s="3" t="str">
        <f t="shared" si="104"/>
        <v>College / University</v>
      </c>
      <c r="W528" s="3" t="s">
        <v>791</v>
      </c>
      <c r="X528" s="3" t="str">
        <f t="shared" si="105"/>
        <v>Colleges &amp; Universities</v>
      </c>
      <c r="Y528" s="3" t="s">
        <v>581</v>
      </c>
      <c r="Z528" s="3" t="str">
        <f t="shared" si="106"/>
        <v>Education</v>
      </c>
      <c r="AA528" s="3" t="s">
        <v>58</v>
      </c>
      <c r="AB528" s="3" t="str">
        <f t="shared" si="107"/>
        <v>Unknown / Non-Applicable</v>
      </c>
    </row>
    <row r="529" spans="1:28" ht="64" x14ac:dyDescent="0.2">
      <c r="A529" s="3">
        <v>528</v>
      </c>
      <c r="B529" s="3">
        <v>-1</v>
      </c>
      <c r="C529" s="3" t="str">
        <f t="shared" si="96"/>
        <v>NOT AVAILABLE</v>
      </c>
      <c r="D529" s="3" t="s">
        <v>245</v>
      </c>
      <c r="E529" s="3" t="s">
        <v>3005</v>
      </c>
      <c r="F529" s="3" t="s">
        <v>2826</v>
      </c>
      <c r="H529" s="3" t="str">
        <f t="shared" si="97"/>
        <v xml:space="preserve"> CA</v>
      </c>
      <c r="I529" s="3" t="str">
        <f t="shared" si="98"/>
        <v xml:space="preserve"> CA</v>
      </c>
      <c r="J529" s="3" t="s">
        <v>2179</v>
      </c>
      <c r="K529" s="3" t="s">
        <v>3125</v>
      </c>
      <c r="L529" s="3" t="s">
        <v>2894</v>
      </c>
      <c r="M529" s="3" t="str">
        <f t="shared" si="99"/>
        <v xml:space="preserve"> OR</v>
      </c>
      <c r="N529" s="3">
        <v>1981</v>
      </c>
      <c r="O529" s="3">
        <f t="shared" si="100"/>
        <v>1981</v>
      </c>
      <c r="P529" s="3">
        <f t="shared" si="101"/>
        <v>39</v>
      </c>
      <c r="Q529" s="4" t="s">
        <v>2180</v>
      </c>
      <c r="R529" s="4" t="str">
        <f t="shared" si="102"/>
        <v>Cadence Design Systems, Synopsys, Altium Limited</v>
      </c>
      <c r="S529" s="3" t="s">
        <v>20</v>
      </c>
      <c r="T529" s="3" t="str">
        <f t="shared" si="103"/>
        <v>501 to 1000 employees</v>
      </c>
      <c r="U529" s="3" t="s">
        <v>790</v>
      </c>
      <c r="V529" s="3" t="str">
        <f t="shared" si="104"/>
        <v>College / University</v>
      </c>
      <c r="W529" s="3" t="s">
        <v>791</v>
      </c>
      <c r="X529" s="3" t="str">
        <f t="shared" si="105"/>
        <v>Colleges &amp; Universities</v>
      </c>
      <c r="Y529" s="3" t="s">
        <v>581</v>
      </c>
      <c r="Z529" s="3" t="str">
        <f t="shared" si="106"/>
        <v>Education</v>
      </c>
      <c r="AA529" s="3" t="s">
        <v>58</v>
      </c>
      <c r="AB529" s="3" t="str">
        <f t="shared" si="107"/>
        <v>Unknown / Non-Applicable</v>
      </c>
    </row>
    <row r="530" spans="1:28" ht="16" x14ac:dyDescent="0.2">
      <c r="A530" s="3">
        <v>529</v>
      </c>
      <c r="B530" s="3">
        <v>3.9</v>
      </c>
      <c r="C530" s="3" t="str">
        <f t="shared" si="96"/>
        <v>3.9</v>
      </c>
      <c r="D530" s="3" t="s">
        <v>1830</v>
      </c>
      <c r="E530" s="3" t="s">
        <v>2937</v>
      </c>
      <c r="F530" s="3" t="s">
        <v>2853</v>
      </c>
      <c r="H530" s="3" t="str">
        <f t="shared" si="97"/>
        <v xml:space="preserve"> VA</v>
      </c>
      <c r="I530" s="3" t="str">
        <f t="shared" si="98"/>
        <v xml:space="preserve"> VA</v>
      </c>
      <c r="J530" s="3" t="s">
        <v>2184</v>
      </c>
      <c r="K530" s="3" t="s">
        <v>3126</v>
      </c>
      <c r="L530" s="3" t="s">
        <v>2882</v>
      </c>
      <c r="M530" s="3" t="str">
        <f t="shared" si="99"/>
        <v xml:space="preserve"> CO</v>
      </c>
      <c r="N530" s="3">
        <v>-1</v>
      </c>
      <c r="O530" s="3" t="str">
        <f t="shared" si="100"/>
        <v>Not Available</v>
      </c>
      <c r="P530" s="3" t="str">
        <f t="shared" si="101"/>
        <v>Not Available</v>
      </c>
      <c r="Q530" s="4">
        <v>-1</v>
      </c>
      <c r="R530" s="4" t="str">
        <f t="shared" si="102"/>
        <v>Not Available</v>
      </c>
      <c r="S530" s="3" t="s">
        <v>104</v>
      </c>
      <c r="T530" s="3" t="str">
        <f t="shared" si="103"/>
        <v>5001 to 10000 employees</v>
      </c>
      <c r="U530" s="3" t="s">
        <v>21</v>
      </c>
      <c r="V530" s="3" t="str">
        <f t="shared" si="104"/>
        <v>Company - Private</v>
      </c>
      <c r="W530" s="3" t="s">
        <v>273</v>
      </c>
      <c r="X530" s="3" t="str">
        <f t="shared" si="105"/>
        <v>Consumer Products Manufacturing</v>
      </c>
      <c r="Y530" s="3" t="s">
        <v>185</v>
      </c>
      <c r="Z530" s="3" t="str">
        <f t="shared" si="106"/>
        <v>Manufacturing</v>
      </c>
      <c r="AA530" s="3" t="s">
        <v>113</v>
      </c>
      <c r="AB530" s="3" t="str">
        <f t="shared" si="107"/>
        <v>$10+ billion (USD)</v>
      </c>
    </row>
    <row r="531" spans="1:28" ht="64" x14ac:dyDescent="0.2">
      <c r="A531" s="3">
        <v>530</v>
      </c>
      <c r="B531" s="3">
        <v>4.4000000000000004</v>
      </c>
      <c r="C531" s="3" t="str">
        <f t="shared" si="96"/>
        <v>4.4</v>
      </c>
      <c r="D531" s="3" t="s">
        <v>343</v>
      </c>
      <c r="E531" s="3" t="s">
        <v>2922</v>
      </c>
      <c r="F531" s="3" t="s">
        <v>2826</v>
      </c>
      <c r="H531" s="3" t="str">
        <f t="shared" si="97"/>
        <v xml:space="preserve"> CA</v>
      </c>
      <c r="I531" s="3" t="str">
        <f t="shared" si="98"/>
        <v xml:space="preserve"> CA</v>
      </c>
      <c r="J531" s="3" t="s">
        <v>343</v>
      </c>
      <c r="K531" s="3" t="s">
        <v>2922</v>
      </c>
      <c r="L531" s="3" t="s">
        <v>2826</v>
      </c>
      <c r="M531" s="3" t="str">
        <f t="shared" si="99"/>
        <v xml:space="preserve"> CA</v>
      </c>
      <c r="N531" s="3">
        <v>1972</v>
      </c>
      <c r="O531" s="3">
        <f t="shared" si="100"/>
        <v>1972</v>
      </c>
      <c r="P531" s="3">
        <f t="shared" si="101"/>
        <v>48</v>
      </c>
      <c r="Q531" s="4" t="s">
        <v>2188</v>
      </c>
      <c r="R531" s="4" t="str">
        <f t="shared" si="102"/>
        <v>Liberty Mutual Insurance, EMPLOYERS, Travelers</v>
      </c>
      <c r="S531" s="3" t="s">
        <v>64</v>
      </c>
      <c r="T531" s="3" t="str">
        <f t="shared" si="103"/>
        <v>201 to 500 employees</v>
      </c>
      <c r="U531" s="3" t="s">
        <v>65</v>
      </c>
      <c r="V531" s="3" t="str">
        <f t="shared" si="104"/>
        <v>Company - Public</v>
      </c>
      <c r="W531" s="3" t="s">
        <v>124</v>
      </c>
      <c r="X531" s="3" t="str">
        <f t="shared" si="105"/>
        <v>Biotech &amp; Pharmaceuticals</v>
      </c>
      <c r="Y531" s="3" t="s">
        <v>124</v>
      </c>
      <c r="Z531" s="3" t="str">
        <f t="shared" si="106"/>
        <v>Biotech &amp; Pharmaceuticals</v>
      </c>
      <c r="AA531" s="3" t="s">
        <v>58</v>
      </c>
      <c r="AB531" s="3" t="str">
        <f t="shared" si="107"/>
        <v>Unknown / Non-Applicable</v>
      </c>
    </row>
    <row r="532" spans="1:28" ht="112" x14ac:dyDescent="0.2">
      <c r="A532" s="3">
        <v>531</v>
      </c>
      <c r="B532" s="3">
        <v>3.4</v>
      </c>
      <c r="C532" s="3" t="str">
        <f t="shared" si="96"/>
        <v>3.4</v>
      </c>
      <c r="D532" s="3" t="s">
        <v>1700</v>
      </c>
      <c r="E532" s="3" t="s">
        <v>2994</v>
      </c>
      <c r="F532" s="3" t="s">
        <v>2826</v>
      </c>
      <c r="H532" s="3" t="str">
        <f t="shared" si="97"/>
        <v xml:space="preserve"> CA</v>
      </c>
      <c r="I532" s="3" t="str">
        <f t="shared" si="98"/>
        <v xml:space="preserve"> CA</v>
      </c>
      <c r="J532" s="3" t="s">
        <v>1700</v>
      </c>
      <c r="K532" s="3" t="s">
        <v>2994</v>
      </c>
      <c r="L532" s="3" t="s">
        <v>2826</v>
      </c>
      <c r="M532" s="3" t="str">
        <f t="shared" si="99"/>
        <v xml:space="preserve"> CA</v>
      </c>
      <c r="N532" s="3">
        <v>2005</v>
      </c>
      <c r="O532" s="3">
        <f t="shared" si="100"/>
        <v>2005</v>
      </c>
      <c r="P532" s="3">
        <f t="shared" si="101"/>
        <v>15</v>
      </c>
      <c r="Q532" s="4" t="s">
        <v>1701</v>
      </c>
      <c r="R532" s="4" t="str">
        <f t="shared" si="102"/>
        <v>St. Joseph Health System, Cedars-Sinai Medical Center, Children's Hospital Los Angeles</v>
      </c>
      <c r="S532" s="3" t="s">
        <v>30</v>
      </c>
      <c r="T532" s="3" t="str">
        <f t="shared" si="103"/>
        <v>10000+ employees</v>
      </c>
      <c r="U532" s="3" t="s">
        <v>65</v>
      </c>
      <c r="V532" s="3" t="str">
        <f t="shared" si="104"/>
        <v>Company - Public</v>
      </c>
      <c r="W532" s="3" t="s">
        <v>22</v>
      </c>
      <c r="X532" s="3" t="str">
        <f t="shared" si="105"/>
        <v>Aerospace &amp; Defense</v>
      </c>
      <c r="Y532" s="3" t="s">
        <v>22</v>
      </c>
      <c r="Z532" s="3" t="str">
        <f t="shared" si="106"/>
        <v>Aerospace &amp; Defense</v>
      </c>
      <c r="AA532" s="3" t="s">
        <v>113</v>
      </c>
      <c r="AB532" s="3" t="str">
        <f t="shared" si="107"/>
        <v>$10+ billion (USD)</v>
      </c>
    </row>
    <row r="533" spans="1:28" ht="16" x14ac:dyDescent="0.2">
      <c r="A533" s="3">
        <v>532</v>
      </c>
      <c r="B533" s="3">
        <v>3.9</v>
      </c>
      <c r="C533" s="3" t="str">
        <f t="shared" si="96"/>
        <v>3.9</v>
      </c>
      <c r="D533" s="3" t="s">
        <v>96</v>
      </c>
      <c r="E533" s="3" t="s">
        <v>2825</v>
      </c>
      <c r="F533" s="3" t="s">
        <v>2826</v>
      </c>
      <c r="H533" s="3" t="str">
        <f t="shared" si="97"/>
        <v xml:space="preserve"> CA</v>
      </c>
      <c r="I533" s="3" t="str">
        <f t="shared" si="98"/>
        <v xml:space="preserve"> CA</v>
      </c>
      <c r="J533" s="3" t="s">
        <v>1706</v>
      </c>
      <c r="K533" s="3" t="s">
        <v>3099</v>
      </c>
      <c r="L533" s="3" t="s">
        <v>2826</v>
      </c>
      <c r="M533" s="3" t="str">
        <f t="shared" si="99"/>
        <v xml:space="preserve"> CA</v>
      </c>
      <c r="N533" s="3">
        <v>2007</v>
      </c>
      <c r="O533" s="3">
        <f t="shared" si="100"/>
        <v>2007</v>
      </c>
      <c r="P533" s="3">
        <f t="shared" si="101"/>
        <v>13</v>
      </c>
      <c r="Q533" s="4" t="s">
        <v>1707</v>
      </c>
      <c r="R533" s="4" t="str">
        <f t="shared" si="102"/>
        <v>Indeed, LinkedIn</v>
      </c>
      <c r="S533" s="3" t="s">
        <v>263</v>
      </c>
      <c r="T533" s="3" t="str">
        <f t="shared" si="103"/>
        <v>1 to 50 employees</v>
      </c>
      <c r="U533" s="3" t="s">
        <v>289</v>
      </c>
      <c r="V533" s="3" t="str">
        <f t="shared" si="104"/>
        <v>Unknown</v>
      </c>
      <c r="W533" s="3">
        <v>-1</v>
      </c>
      <c r="X533" s="3" t="str">
        <f t="shared" si="105"/>
        <v>Not Available</v>
      </c>
      <c r="Y533" s="3">
        <v>-1</v>
      </c>
      <c r="Z533" s="3" t="str">
        <f t="shared" si="106"/>
        <v>Not Available</v>
      </c>
      <c r="AA533" s="3" t="s">
        <v>58</v>
      </c>
      <c r="AB533" s="3" t="str">
        <f t="shared" si="107"/>
        <v>Unknown / Non-Applicable</v>
      </c>
    </row>
    <row r="534" spans="1:28" ht="16" x14ac:dyDescent="0.2">
      <c r="A534" s="3">
        <v>533</v>
      </c>
      <c r="B534" s="3">
        <v>4.7</v>
      </c>
      <c r="C534" s="3" t="str">
        <f t="shared" si="96"/>
        <v>4.7</v>
      </c>
      <c r="D534" s="3" t="s">
        <v>78</v>
      </c>
      <c r="E534" s="3" t="s">
        <v>2993</v>
      </c>
      <c r="F534" s="3" t="s">
        <v>2934</v>
      </c>
      <c r="H534" s="3" t="str">
        <f t="shared" si="97"/>
        <v xml:space="preserve"> WA</v>
      </c>
      <c r="I534" s="3" t="str">
        <f t="shared" si="98"/>
        <v xml:space="preserve"> WA</v>
      </c>
      <c r="J534" s="3" t="s">
        <v>1696</v>
      </c>
      <c r="K534" s="3" t="s">
        <v>3098</v>
      </c>
      <c r="L534" s="3" t="s">
        <v>2903</v>
      </c>
      <c r="M534" s="3" t="str">
        <f t="shared" si="99"/>
        <v xml:space="preserve"> MI</v>
      </c>
      <c r="N534" s="3">
        <v>-1</v>
      </c>
      <c r="O534" s="3" t="str">
        <f t="shared" si="100"/>
        <v>Not Available</v>
      </c>
      <c r="P534" s="3" t="str">
        <f t="shared" si="101"/>
        <v>Not Available</v>
      </c>
      <c r="Q534" s="4">
        <v>-1</v>
      </c>
      <c r="R534" s="4" t="str">
        <f t="shared" si="102"/>
        <v>Not Available</v>
      </c>
      <c r="S534" s="3" t="s">
        <v>46</v>
      </c>
      <c r="T534" s="3" t="str">
        <f t="shared" si="103"/>
        <v>1001 to 5000 employees</v>
      </c>
      <c r="U534" s="3" t="s">
        <v>154</v>
      </c>
      <c r="V534" s="3" t="str">
        <f t="shared" si="104"/>
        <v>Nonprofit Organization</v>
      </c>
      <c r="W534" s="3" t="s">
        <v>105</v>
      </c>
      <c r="X534" s="3" t="str">
        <f t="shared" si="105"/>
        <v>Research &amp; Development</v>
      </c>
      <c r="Y534" s="3" t="s">
        <v>40</v>
      </c>
      <c r="Z534" s="3" t="str">
        <f t="shared" si="106"/>
        <v>Business Services</v>
      </c>
      <c r="AA534" s="3" t="s">
        <v>50</v>
      </c>
      <c r="AB534" s="3" t="str">
        <f t="shared" si="107"/>
        <v>$500 million to $1 billion (USD)</v>
      </c>
    </row>
    <row r="535" spans="1:28" ht="16" x14ac:dyDescent="0.2">
      <c r="A535" s="3">
        <v>534</v>
      </c>
      <c r="B535" s="3">
        <v>3.3</v>
      </c>
      <c r="C535" s="3" t="str">
        <f t="shared" si="96"/>
        <v>3.3</v>
      </c>
      <c r="D535" s="3" t="s">
        <v>234</v>
      </c>
      <c r="E535" s="3" t="s">
        <v>2967</v>
      </c>
      <c r="F535" s="3" t="s">
        <v>2826</v>
      </c>
      <c r="H535" s="3" t="str">
        <f t="shared" si="97"/>
        <v xml:space="preserve"> CA</v>
      </c>
      <c r="I535" s="3" t="str">
        <f t="shared" si="98"/>
        <v xml:space="preserve"> CA</v>
      </c>
      <c r="J535" s="3" t="s">
        <v>234</v>
      </c>
      <c r="K535" s="3" t="s">
        <v>2967</v>
      </c>
      <c r="L535" s="3" t="s">
        <v>2826</v>
      </c>
      <c r="M535" s="3" t="str">
        <f t="shared" si="99"/>
        <v xml:space="preserve"> CA</v>
      </c>
      <c r="N535" s="3">
        <v>1969</v>
      </c>
      <c r="O535" s="3">
        <f t="shared" si="100"/>
        <v>1969</v>
      </c>
      <c r="P535" s="3">
        <f t="shared" si="101"/>
        <v>51</v>
      </c>
      <c r="Q535" s="4" t="s">
        <v>236</v>
      </c>
      <c r="R535" s="4" t="str">
        <f t="shared" si="102"/>
        <v>Pitney Bowes</v>
      </c>
      <c r="S535" s="3" t="s">
        <v>46</v>
      </c>
      <c r="T535" s="3" t="str">
        <f t="shared" si="103"/>
        <v>1001 to 5000 employees</v>
      </c>
      <c r="U535" s="3" t="s">
        <v>21</v>
      </c>
      <c r="V535" s="3" t="str">
        <f t="shared" si="104"/>
        <v>Company - Private</v>
      </c>
      <c r="W535" s="3" t="s">
        <v>57</v>
      </c>
      <c r="X535" s="3" t="str">
        <f t="shared" si="105"/>
        <v>Advertising &amp; Marketing</v>
      </c>
      <c r="Y535" s="3" t="s">
        <v>40</v>
      </c>
      <c r="Z535" s="3" t="str">
        <f t="shared" si="106"/>
        <v>Business Services</v>
      </c>
      <c r="AA535" s="3" t="s">
        <v>58</v>
      </c>
      <c r="AB535" s="3" t="str">
        <f t="shared" si="107"/>
        <v>Unknown / Non-Applicable</v>
      </c>
    </row>
    <row r="536" spans="1:28" ht="16" x14ac:dyDescent="0.2">
      <c r="A536" s="3">
        <v>535</v>
      </c>
      <c r="B536" s="3">
        <v>3.9</v>
      </c>
      <c r="C536" s="3" t="str">
        <f t="shared" si="96"/>
        <v>3.9</v>
      </c>
      <c r="D536" s="3" t="s">
        <v>96</v>
      </c>
      <c r="E536" s="3" t="s">
        <v>2825</v>
      </c>
      <c r="F536" s="3" t="s">
        <v>2826</v>
      </c>
      <c r="H536" s="3" t="str">
        <f t="shared" si="97"/>
        <v xml:space="preserve"> CA</v>
      </c>
      <c r="I536" s="3" t="str">
        <f t="shared" si="98"/>
        <v xml:space="preserve"> CA</v>
      </c>
      <c r="J536" s="3" t="s">
        <v>96</v>
      </c>
      <c r="K536" s="3" t="s">
        <v>2825</v>
      </c>
      <c r="L536" s="3" t="s">
        <v>2826</v>
      </c>
      <c r="M536" s="3" t="str">
        <f t="shared" si="99"/>
        <v xml:space="preserve"> CA</v>
      </c>
      <c r="N536" s="3">
        <v>2016</v>
      </c>
      <c r="O536" s="3">
        <f t="shared" si="100"/>
        <v>2016</v>
      </c>
      <c r="P536" s="3">
        <f t="shared" si="101"/>
        <v>4</v>
      </c>
      <c r="Q536" s="4">
        <v>-1</v>
      </c>
      <c r="R536" s="4" t="str">
        <f t="shared" si="102"/>
        <v>Not Available</v>
      </c>
      <c r="S536" s="3" t="s">
        <v>46</v>
      </c>
      <c r="T536" s="3" t="str">
        <f t="shared" si="103"/>
        <v>1001 to 5000 employees</v>
      </c>
      <c r="U536" s="3" t="s">
        <v>31</v>
      </c>
      <c r="V536" s="3" t="str">
        <f t="shared" si="104"/>
        <v>Other Organization</v>
      </c>
      <c r="W536" s="3" t="s">
        <v>124</v>
      </c>
      <c r="X536" s="3" t="str">
        <f t="shared" si="105"/>
        <v>Biotech &amp; Pharmaceuticals</v>
      </c>
      <c r="Y536" s="3" t="s">
        <v>124</v>
      </c>
      <c r="Z536" s="3" t="str">
        <f t="shared" si="106"/>
        <v>Biotech &amp; Pharmaceuticals</v>
      </c>
      <c r="AA536" s="3" t="s">
        <v>41</v>
      </c>
      <c r="AB536" s="3" t="str">
        <f t="shared" si="107"/>
        <v>$100 to $500 million (USD)</v>
      </c>
    </row>
    <row r="537" spans="1:28" ht="16" x14ac:dyDescent="0.2">
      <c r="A537" s="3">
        <v>536</v>
      </c>
      <c r="B537" s="3">
        <v>3.4</v>
      </c>
      <c r="C537" s="3" t="str">
        <f t="shared" si="96"/>
        <v>3.4</v>
      </c>
      <c r="D537" s="3" t="s">
        <v>102</v>
      </c>
      <c r="E537" s="3" t="s">
        <v>2873</v>
      </c>
      <c r="F537" s="3" t="s">
        <v>2853</v>
      </c>
      <c r="H537" s="3" t="str">
        <f t="shared" si="97"/>
        <v xml:space="preserve"> VA</v>
      </c>
      <c r="I537" s="3" t="str">
        <f t="shared" si="98"/>
        <v xml:space="preserve"> VA</v>
      </c>
      <c r="J537" s="3" t="s">
        <v>438</v>
      </c>
      <c r="K537" s="3" t="s">
        <v>3033</v>
      </c>
      <c r="L537" s="3" t="s">
        <v>2853</v>
      </c>
      <c r="M537" s="3" t="str">
        <f t="shared" si="99"/>
        <v xml:space="preserve"> VA</v>
      </c>
      <c r="N537" s="3">
        <v>2013</v>
      </c>
      <c r="O537" s="3">
        <f t="shared" si="100"/>
        <v>2013</v>
      </c>
      <c r="P537" s="3">
        <f t="shared" si="101"/>
        <v>7</v>
      </c>
      <c r="Q537" s="4">
        <v>-1</v>
      </c>
      <c r="R537" s="4" t="str">
        <f t="shared" si="102"/>
        <v>Not Available</v>
      </c>
      <c r="S537" s="3" t="s">
        <v>56</v>
      </c>
      <c r="T537" s="3" t="str">
        <f t="shared" si="103"/>
        <v>51 to 200 employees</v>
      </c>
      <c r="U537" s="3" t="s">
        <v>65</v>
      </c>
      <c r="V537" s="3" t="str">
        <f t="shared" si="104"/>
        <v>Company - Public</v>
      </c>
      <c r="W537" s="3" t="s">
        <v>235</v>
      </c>
      <c r="X537" s="3" t="str">
        <f t="shared" si="105"/>
        <v>Computer Hardware &amp; Software</v>
      </c>
      <c r="Y537" s="3" t="s">
        <v>91</v>
      </c>
      <c r="Z537" s="3" t="str">
        <f t="shared" si="106"/>
        <v>Information Technology</v>
      </c>
      <c r="AA537" s="3" t="s">
        <v>179</v>
      </c>
      <c r="AB537" s="3" t="str">
        <f t="shared" si="107"/>
        <v>$10 to $25 million (USD)</v>
      </c>
    </row>
    <row r="538" spans="1:28" ht="80" x14ac:dyDescent="0.2">
      <c r="A538" s="3">
        <v>537</v>
      </c>
      <c r="B538" s="3">
        <v>4.7</v>
      </c>
      <c r="C538" s="3" t="str">
        <f t="shared" si="96"/>
        <v>4.7</v>
      </c>
      <c r="D538" s="3" t="s">
        <v>1715</v>
      </c>
      <c r="E538" s="3" t="s">
        <v>2995</v>
      </c>
      <c r="F538" s="3" t="s">
        <v>2868</v>
      </c>
      <c r="H538" s="3" t="str">
        <f t="shared" si="97"/>
        <v xml:space="preserve"> OH</v>
      </c>
      <c r="I538" s="3" t="str">
        <f t="shared" si="98"/>
        <v xml:space="preserve"> OH</v>
      </c>
      <c r="J538" s="3" t="s">
        <v>55</v>
      </c>
      <c r="K538" s="3" t="s">
        <v>2833</v>
      </c>
      <c r="L538" s="3" t="s">
        <v>2828</v>
      </c>
      <c r="M538" s="3" t="str">
        <f t="shared" si="99"/>
        <v xml:space="preserve"> NY</v>
      </c>
      <c r="N538" s="3">
        <v>1978</v>
      </c>
      <c r="O538" s="3">
        <f t="shared" si="100"/>
        <v>1978</v>
      </c>
      <c r="P538" s="3">
        <f t="shared" si="101"/>
        <v>42</v>
      </c>
      <c r="Q538" s="4" t="s">
        <v>1716</v>
      </c>
      <c r="R538" s="4" t="str">
        <f t="shared" si="102"/>
        <v>Asurion, SquareTrade, National General Insurance</v>
      </c>
      <c r="S538" s="3" t="s">
        <v>56</v>
      </c>
      <c r="T538" s="3" t="str">
        <f t="shared" si="103"/>
        <v>51 to 200 employees</v>
      </c>
      <c r="U538" s="3" t="s">
        <v>21</v>
      </c>
      <c r="V538" s="3" t="str">
        <f t="shared" si="104"/>
        <v>Company - Private</v>
      </c>
      <c r="W538" s="3" t="s">
        <v>124</v>
      </c>
      <c r="X538" s="3" t="str">
        <f t="shared" si="105"/>
        <v>Biotech &amp; Pharmaceuticals</v>
      </c>
      <c r="Y538" s="3" t="s">
        <v>124</v>
      </c>
      <c r="Z538" s="3" t="str">
        <f t="shared" si="106"/>
        <v>Biotech &amp; Pharmaceuticals</v>
      </c>
      <c r="AA538" s="3" t="s">
        <v>58</v>
      </c>
      <c r="AB538" s="3" t="str">
        <f t="shared" si="107"/>
        <v>Unknown / Non-Applicable</v>
      </c>
    </row>
    <row r="539" spans="1:28" ht="16" x14ac:dyDescent="0.2">
      <c r="A539" s="3">
        <v>538</v>
      </c>
      <c r="B539" s="3">
        <v>2.7</v>
      </c>
      <c r="C539" s="3" t="str">
        <f t="shared" si="96"/>
        <v>2.7</v>
      </c>
      <c r="D539" s="3" t="s">
        <v>1721</v>
      </c>
      <c r="E539" s="3" t="s">
        <v>2997</v>
      </c>
      <c r="F539" s="3" t="s">
        <v>2930</v>
      </c>
      <c r="H539" s="3" t="str">
        <f t="shared" si="97"/>
        <v xml:space="preserve"> IA</v>
      </c>
      <c r="I539" s="3" t="str">
        <f t="shared" si="98"/>
        <v xml:space="preserve"> IA</v>
      </c>
      <c r="J539" s="3" t="s">
        <v>1721</v>
      </c>
      <c r="K539" s="3" t="s">
        <v>2997</v>
      </c>
      <c r="L539" s="3" t="s">
        <v>2930</v>
      </c>
      <c r="M539" s="3" t="str">
        <f t="shared" si="99"/>
        <v xml:space="preserve"> IA</v>
      </c>
      <c r="N539" s="3">
        <v>-1</v>
      </c>
      <c r="O539" s="3" t="str">
        <f t="shared" si="100"/>
        <v>Not Available</v>
      </c>
      <c r="P539" s="3" t="str">
        <f t="shared" si="101"/>
        <v>Not Available</v>
      </c>
      <c r="Q539" s="4">
        <v>-1</v>
      </c>
      <c r="R539" s="4" t="str">
        <f t="shared" si="102"/>
        <v>Not Available</v>
      </c>
      <c r="S539" s="3" t="s">
        <v>64</v>
      </c>
      <c r="T539" s="3" t="str">
        <f t="shared" si="103"/>
        <v>201 to 500 employees</v>
      </c>
      <c r="U539" s="3" t="s">
        <v>21</v>
      </c>
      <c r="V539" s="3" t="str">
        <f t="shared" si="104"/>
        <v>Company - Private</v>
      </c>
      <c r="W539" s="3" t="s">
        <v>90</v>
      </c>
      <c r="X539" s="3" t="str">
        <f t="shared" si="105"/>
        <v>Internet</v>
      </c>
      <c r="Y539" s="3" t="s">
        <v>91</v>
      </c>
      <c r="Z539" s="3" t="str">
        <f t="shared" si="106"/>
        <v>Information Technology</v>
      </c>
      <c r="AA539" s="3" t="s">
        <v>179</v>
      </c>
      <c r="AB539" s="3" t="str">
        <f t="shared" si="107"/>
        <v>$10 to $25 million (USD)</v>
      </c>
    </row>
    <row r="540" spans="1:28" ht="48" x14ac:dyDescent="0.2">
      <c r="A540" s="3">
        <v>539</v>
      </c>
      <c r="B540" s="3">
        <v>3.8</v>
      </c>
      <c r="C540" s="3" t="str">
        <f t="shared" si="96"/>
        <v>3.8</v>
      </c>
      <c r="D540" s="3" t="s">
        <v>2192</v>
      </c>
      <c r="E540" s="3" t="s">
        <v>3035</v>
      </c>
      <c r="F540" s="3" t="s">
        <v>2826</v>
      </c>
      <c r="H540" s="3" t="str">
        <f t="shared" si="97"/>
        <v xml:space="preserve"> CA</v>
      </c>
      <c r="I540" s="3" t="str">
        <f t="shared" si="98"/>
        <v xml:space="preserve"> CA</v>
      </c>
      <c r="J540" s="3" t="s">
        <v>2192</v>
      </c>
      <c r="K540" s="3" t="s">
        <v>3035</v>
      </c>
      <c r="L540" s="3" t="s">
        <v>2826</v>
      </c>
      <c r="M540" s="3" t="str">
        <f t="shared" si="99"/>
        <v xml:space="preserve"> CA</v>
      </c>
      <c r="N540" s="3">
        <v>1994</v>
      </c>
      <c r="O540" s="3">
        <f t="shared" si="100"/>
        <v>1994</v>
      </c>
      <c r="P540" s="3">
        <f t="shared" si="101"/>
        <v>26</v>
      </c>
      <c r="Q540" s="4" t="s">
        <v>2193</v>
      </c>
      <c r="R540" s="4" t="str">
        <f t="shared" si="102"/>
        <v>Genentech, Novartis, AstraZeneca</v>
      </c>
      <c r="S540" s="3" t="s">
        <v>46</v>
      </c>
      <c r="T540" s="3" t="str">
        <f t="shared" si="103"/>
        <v>1001 to 5000 employees</v>
      </c>
      <c r="U540" s="3" t="s">
        <v>21</v>
      </c>
      <c r="V540" s="3" t="str">
        <f t="shared" si="104"/>
        <v>Company - Private</v>
      </c>
      <c r="W540" s="3" t="s">
        <v>769</v>
      </c>
      <c r="X540" s="3" t="str">
        <f t="shared" si="105"/>
        <v>Travel Agencies</v>
      </c>
      <c r="Y540" s="3" t="s">
        <v>770</v>
      </c>
      <c r="Z540" s="3" t="str">
        <f t="shared" si="106"/>
        <v>Travel &amp; Tourism</v>
      </c>
      <c r="AA540" s="3" t="s">
        <v>34</v>
      </c>
      <c r="AB540" s="3" t="str">
        <f t="shared" si="107"/>
        <v>$2 to $5 billion (USD)</v>
      </c>
    </row>
    <row r="541" spans="1:28" ht="128" x14ac:dyDescent="0.2">
      <c r="A541" s="3">
        <v>540</v>
      </c>
      <c r="B541" s="3">
        <v>3.4</v>
      </c>
      <c r="C541" s="3" t="str">
        <f t="shared" si="96"/>
        <v>3.4</v>
      </c>
      <c r="D541" s="3" t="s">
        <v>45</v>
      </c>
      <c r="E541" s="3" t="s">
        <v>2958</v>
      </c>
      <c r="F541" s="3" t="s">
        <v>2934</v>
      </c>
      <c r="H541" s="3" t="str">
        <f t="shared" si="97"/>
        <v xml:space="preserve"> WA</v>
      </c>
      <c r="I541" s="3" t="str">
        <f t="shared" si="98"/>
        <v xml:space="preserve"> WA</v>
      </c>
      <c r="J541" s="3" t="s">
        <v>45</v>
      </c>
      <c r="K541" s="3" t="s">
        <v>2958</v>
      </c>
      <c r="L541" s="3" t="s">
        <v>2934</v>
      </c>
      <c r="M541" s="3" t="str">
        <f t="shared" si="99"/>
        <v xml:space="preserve"> WA</v>
      </c>
      <c r="N541" s="3">
        <v>1965</v>
      </c>
      <c r="O541" s="3">
        <f t="shared" si="100"/>
        <v>1965</v>
      </c>
      <c r="P541" s="3">
        <f t="shared" si="101"/>
        <v>55</v>
      </c>
      <c r="Q541" s="4" t="s">
        <v>51</v>
      </c>
      <c r="R541" s="4" t="str">
        <f t="shared" si="102"/>
        <v>Oak Ridge National Laboratory, National Renewable Energy Lab, Los Alamos National Laboratory</v>
      </c>
      <c r="S541" s="3" t="s">
        <v>104</v>
      </c>
      <c r="T541" s="3" t="str">
        <f t="shared" si="103"/>
        <v>5001 to 10000 employees</v>
      </c>
      <c r="U541" s="3" t="s">
        <v>21</v>
      </c>
      <c r="V541" s="3" t="str">
        <f t="shared" si="104"/>
        <v>Company - Private</v>
      </c>
      <c r="W541" s="3" t="s">
        <v>273</v>
      </c>
      <c r="X541" s="3" t="str">
        <f t="shared" si="105"/>
        <v>Consumer Products Manufacturing</v>
      </c>
      <c r="Y541" s="3" t="s">
        <v>185</v>
      </c>
      <c r="Z541" s="3" t="str">
        <f t="shared" si="106"/>
        <v>Manufacturing</v>
      </c>
      <c r="AA541" s="3" t="s">
        <v>113</v>
      </c>
      <c r="AB541" s="3" t="str">
        <f t="shared" si="107"/>
        <v>$10+ billion (USD)</v>
      </c>
    </row>
    <row r="542" spans="1:28" ht="48" x14ac:dyDescent="0.2">
      <c r="A542" s="3">
        <v>541</v>
      </c>
      <c r="B542" s="3">
        <v>3.8</v>
      </c>
      <c r="C542" s="3" t="str">
        <f t="shared" si="96"/>
        <v>3.8</v>
      </c>
      <c r="D542" s="3" t="s">
        <v>170</v>
      </c>
      <c r="E542" s="3" t="s">
        <v>2851</v>
      </c>
      <c r="F542" s="3" t="s">
        <v>2837</v>
      </c>
      <c r="H542" s="3" t="str">
        <f t="shared" si="97"/>
        <v xml:space="preserve"> IL</v>
      </c>
      <c r="I542" s="3" t="str">
        <f t="shared" si="98"/>
        <v xml:space="preserve"> IL</v>
      </c>
      <c r="J542" s="3" t="s">
        <v>1725</v>
      </c>
      <c r="K542" s="3" t="s">
        <v>3101</v>
      </c>
      <c r="L542" s="3" t="s">
        <v>2837</v>
      </c>
      <c r="M542" s="3" t="str">
        <f t="shared" si="99"/>
        <v xml:space="preserve"> IL</v>
      </c>
      <c r="N542" s="3">
        <v>2014</v>
      </c>
      <c r="O542" s="3">
        <f t="shared" si="100"/>
        <v>2014</v>
      </c>
      <c r="P542" s="3">
        <f t="shared" si="101"/>
        <v>6</v>
      </c>
      <c r="Q542" s="4" t="s">
        <v>1726</v>
      </c>
      <c r="R542" s="4" t="str">
        <f t="shared" si="102"/>
        <v>SPR, MATRIX Resources, NueVista</v>
      </c>
      <c r="S542" s="3" t="s">
        <v>104</v>
      </c>
      <c r="T542" s="3" t="str">
        <f t="shared" si="103"/>
        <v>5001 to 10000 employees</v>
      </c>
      <c r="U542" s="3" t="s">
        <v>65</v>
      </c>
      <c r="V542" s="3" t="str">
        <f t="shared" si="104"/>
        <v>Company - Public</v>
      </c>
      <c r="W542" s="3" t="s">
        <v>124</v>
      </c>
      <c r="X542" s="3" t="str">
        <f t="shared" si="105"/>
        <v>Biotech &amp; Pharmaceuticals</v>
      </c>
      <c r="Y542" s="3" t="s">
        <v>124</v>
      </c>
      <c r="Z542" s="3" t="str">
        <f t="shared" si="106"/>
        <v>Biotech &amp; Pharmaceuticals</v>
      </c>
      <c r="AA542" s="3" t="s">
        <v>67</v>
      </c>
      <c r="AB542" s="3" t="str">
        <f t="shared" si="107"/>
        <v>$1 to $2 billion (USD)</v>
      </c>
    </row>
    <row r="543" spans="1:28" ht="16" x14ac:dyDescent="0.2">
      <c r="A543" s="3">
        <v>542</v>
      </c>
      <c r="B543" s="3">
        <v>3.9</v>
      </c>
      <c r="C543" s="3" t="str">
        <f t="shared" si="96"/>
        <v>3.9</v>
      </c>
      <c r="D543" s="3" t="s">
        <v>443</v>
      </c>
      <c r="E543" s="3" t="s">
        <v>2838</v>
      </c>
      <c r="F543" s="3" t="s">
        <v>2839</v>
      </c>
      <c r="H543" s="3" t="str">
        <f t="shared" si="97"/>
        <v xml:space="preserve"> PA</v>
      </c>
      <c r="I543" s="3" t="str">
        <f t="shared" si="98"/>
        <v xml:space="preserve"> PA</v>
      </c>
      <c r="J543" s="3" t="s">
        <v>443</v>
      </c>
      <c r="K543" s="3" t="s">
        <v>2838</v>
      </c>
      <c r="L543" s="3" t="s">
        <v>2839</v>
      </c>
      <c r="M543" s="3" t="str">
        <f t="shared" si="99"/>
        <v xml:space="preserve"> PA</v>
      </c>
      <c r="N543" s="3">
        <v>1932</v>
      </c>
      <c r="O543" s="3">
        <f t="shared" si="100"/>
        <v>1932</v>
      </c>
      <c r="P543" s="3">
        <f t="shared" si="101"/>
        <v>88</v>
      </c>
      <c r="Q543" s="4">
        <v>-1</v>
      </c>
      <c r="R543" s="4" t="str">
        <f t="shared" si="102"/>
        <v>Not Available</v>
      </c>
      <c r="S543" s="3" t="s">
        <v>56</v>
      </c>
      <c r="T543" s="3" t="str">
        <f t="shared" si="103"/>
        <v>51 to 200 employees</v>
      </c>
      <c r="U543" s="3" t="s">
        <v>21</v>
      </c>
      <c r="V543" s="3" t="str">
        <f t="shared" si="104"/>
        <v>Company - Private</v>
      </c>
      <c r="W543" s="3" t="s">
        <v>230</v>
      </c>
      <c r="X543" s="3" t="str">
        <f t="shared" si="105"/>
        <v>IT Services</v>
      </c>
      <c r="Y543" s="3" t="s">
        <v>91</v>
      </c>
      <c r="Z543" s="3" t="str">
        <f t="shared" si="106"/>
        <v>Information Technology</v>
      </c>
      <c r="AA543" s="3" t="s">
        <v>58</v>
      </c>
      <c r="AB543" s="3" t="str">
        <f t="shared" si="107"/>
        <v>Unknown / Non-Applicable</v>
      </c>
    </row>
    <row r="544" spans="1:28" ht="16" x14ac:dyDescent="0.2">
      <c r="A544" s="3">
        <v>543</v>
      </c>
      <c r="B544" s="3">
        <v>3.1</v>
      </c>
      <c r="C544" s="3" t="str">
        <f t="shared" si="96"/>
        <v>3.1</v>
      </c>
      <c r="D544" s="3" t="s">
        <v>542</v>
      </c>
      <c r="E544" s="3" t="s">
        <v>2998</v>
      </c>
      <c r="F544" s="3" t="s">
        <v>2864</v>
      </c>
      <c r="H544" s="3" t="str">
        <f t="shared" si="97"/>
        <v xml:space="preserve"> MA</v>
      </c>
      <c r="I544" s="3" t="str">
        <f t="shared" si="98"/>
        <v xml:space="preserve"> MA</v>
      </c>
      <c r="J544" s="3" t="s">
        <v>542</v>
      </c>
      <c r="K544" s="3" t="s">
        <v>2998</v>
      </c>
      <c r="L544" s="3" t="s">
        <v>2864</v>
      </c>
      <c r="M544" s="3" t="str">
        <f t="shared" si="99"/>
        <v xml:space="preserve"> MA</v>
      </c>
      <c r="N544" s="3">
        <v>-1</v>
      </c>
      <c r="O544" s="3" t="str">
        <f t="shared" si="100"/>
        <v>Not Available</v>
      </c>
      <c r="P544" s="3" t="str">
        <f t="shared" si="101"/>
        <v>Not Available</v>
      </c>
      <c r="Q544" s="4">
        <v>-1</v>
      </c>
      <c r="R544" s="4" t="str">
        <f t="shared" si="102"/>
        <v>Not Available</v>
      </c>
      <c r="S544" s="3" t="s">
        <v>56</v>
      </c>
      <c r="T544" s="3" t="str">
        <f t="shared" si="103"/>
        <v>51 to 200 employees</v>
      </c>
      <c r="U544" s="3" t="s">
        <v>21</v>
      </c>
      <c r="V544" s="3" t="str">
        <f t="shared" si="104"/>
        <v>Company - Private</v>
      </c>
      <c r="W544" s="3" t="s">
        <v>22</v>
      </c>
      <c r="X544" s="3" t="str">
        <f t="shared" si="105"/>
        <v>Aerospace &amp; Defense</v>
      </c>
      <c r="Y544" s="3" t="s">
        <v>22</v>
      </c>
      <c r="Z544" s="3" t="str">
        <f t="shared" si="106"/>
        <v>Aerospace &amp; Defense</v>
      </c>
      <c r="AA544" s="3" t="s">
        <v>179</v>
      </c>
      <c r="AB544" s="3" t="str">
        <f t="shared" si="107"/>
        <v>$10 to $25 million (USD)</v>
      </c>
    </row>
    <row r="545" spans="1:28" ht="16" x14ac:dyDescent="0.2">
      <c r="A545" s="3">
        <v>544</v>
      </c>
      <c r="B545" s="3">
        <v>4.0999999999999996</v>
      </c>
      <c r="C545" s="3" t="str">
        <f t="shared" si="96"/>
        <v>4.1</v>
      </c>
      <c r="D545" s="3" t="s">
        <v>1744</v>
      </c>
      <c r="E545" s="3" t="s">
        <v>2999</v>
      </c>
      <c r="F545" s="3" t="s">
        <v>2930</v>
      </c>
      <c r="H545" s="3" t="str">
        <f t="shared" si="97"/>
        <v xml:space="preserve"> IA</v>
      </c>
      <c r="I545" s="3" t="str">
        <f t="shared" si="98"/>
        <v xml:space="preserve"> IA</v>
      </c>
      <c r="J545" s="3" t="s">
        <v>1744</v>
      </c>
      <c r="K545" s="3" t="s">
        <v>2999</v>
      </c>
      <c r="L545" s="3" t="s">
        <v>2930</v>
      </c>
      <c r="M545" s="3" t="str">
        <f t="shared" si="99"/>
        <v xml:space="preserve"> IA</v>
      </c>
      <c r="N545" s="3">
        <v>1992</v>
      </c>
      <c r="O545" s="3">
        <f t="shared" si="100"/>
        <v>1992</v>
      </c>
      <c r="P545" s="3">
        <f t="shared" si="101"/>
        <v>28</v>
      </c>
      <c r="Q545" s="4">
        <v>-1</v>
      </c>
      <c r="R545" s="4" t="str">
        <f t="shared" si="102"/>
        <v>Not Available</v>
      </c>
      <c r="S545" s="3" t="s">
        <v>104</v>
      </c>
      <c r="T545" s="3" t="str">
        <f t="shared" si="103"/>
        <v>5001 to 10000 employees</v>
      </c>
      <c r="U545" s="3" t="s">
        <v>21</v>
      </c>
      <c r="V545" s="3" t="str">
        <f t="shared" si="104"/>
        <v>Company - Private</v>
      </c>
      <c r="W545" s="3" t="s">
        <v>155</v>
      </c>
      <c r="X545" s="3" t="str">
        <f t="shared" si="105"/>
        <v>Insurance Carriers</v>
      </c>
      <c r="Y545" s="3" t="s">
        <v>156</v>
      </c>
      <c r="Z545" s="3" t="str">
        <f t="shared" si="106"/>
        <v>Insurance</v>
      </c>
      <c r="AA545" s="3" t="s">
        <v>113</v>
      </c>
      <c r="AB545" s="3" t="str">
        <f t="shared" si="107"/>
        <v>$10+ billion (USD)</v>
      </c>
    </row>
    <row r="546" spans="1:28" ht="48" x14ac:dyDescent="0.2">
      <c r="A546" s="3">
        <v>545</v>
      </c>
      <c r="B546" s="3">
        <v>3.7</v>
      </c>
      <c r="C546" s="3" t="str">
        <f t="shared" si="96"/>
        <v>3.7</v>
      </c>
      <c r="D546" s="3" t="s">
        <v>122</v>
      </c>
      <c r="E546" s="3" t="s">
        <v>2863</v>
      </c>
      <c r="F546" s="3" t="s">
        <v>2864</v>
      </c>
      <c r="H546" s="3" t="str">
        <f t="shared" si="97"/>
        <v xml:space="preserve"> MA</v>
      </c>
      <c r="I546" s="3" t="str">
        <f t="shared" si="98"/>
        <v xml:space="preserve"> MA</v>
      </c>
      <c r="J546" s="3" t="s">
        <v>1738</v>
      </c>
      <c r="K546" s="3" t="s">
        <v>3102</v>
      </c>
      <c r="L546" s="3" t="s">
        <v>3103</v>
      </c>
      <c r="M546" s="3" t="str">
        <f t="shared" si="99"/>
        <v xml:space="preserve"> France</v>
      </c>
      <c r="N546" s="3">
        <v>1973</v>
      </c>
      <c r="O546" s="3">
        <f t="shared" si="100"/>
        <v>1973</v>
      </c>
      <c r="P546" s="3">
        <f t="shared" si="101"/>
        <v>47</v>
      </c>
      <c r="Q546" s="4" t="s">
        <v>1739</v>
      </c>
      <c r="R546" s="4" t="str">
        <f t="shared" si="102"/>
        <v>Pfizer, GlaxoSmithKline</v>
      </c>
      <c r="S546" s="3" t="s">
        <v>46</v>
      </c>
      <c r="T546" s="3" t="str">
        <f t="shared" si="103"/>
        <v>1001 to 5000 employees</v>
      </c>
      <c r="U546" s="3" t="s">
        <v>47</v>
      </c>
      <c r="V546" s="3" t="str">
        <f t="shared" si="104"/>
        <v>Government</v>
      </c>
      <c r="W546" s="3" t="s">
        <v>48</v>
      </c>
      <c r="X546" s="3" t="str">
        <f t="shared" si="105"/>
        <v>Energy</v>
      </c>
      <c r="Y546" s="3" t="s">
        <v>49</v>
      </c>
      <c r="Z546" s="3" t="str">
        <f t="shared" si="106"/>
        <v>Oil, Gas, Energy &amp; Utilities</v>
      </c>
      <c r="AA546" s="3" t="s">
        <v>50</v>
      </c>
      <c r="AB546" s="3" t="str">
        <f t="shared" si="107"/>
        <v>$500 million to $1 billion (USD)</v>
      </c>
    </row>
    <row r="547" spans="1:28" ht="16" x14ac:dyDescent="0.2">
      <c r="A547" s="3">
        <v>546</v>
      </c>
      <c r="B547" s="3">
        <v>2.8</v>
      </c>
      <c r="C547" s="3" t="str">
        <f t="shared" si="96"/>
        <v>2.8</v>
      </c>
      <c r="D547" s="3" t="s">
        <v>122</v>
      </c>
      <c r="E547" s="3" t="s">
        <v>2863</v>
      </c>
      <c r="F547" s="3" t="s">
        <v>2864</v>
      </c>
      <c r="H547" s="3" t="str">
        <f t="shared" si="97"/>
        <v xml:space="preserve"> MA</v>
      </c>
      <c r="I547" s="3" t="str">
        <f t="shared" si="98"/>
        <v xml:space="preserve"> MA</v>
      </c>
      <c r="J547" s="3" t="s">
        <v>214</v>
      </c>
      <c r="K547" s="3" t="s">
        <v>3083</v>
      </c>
      <c r="L547" s="3" t="s">
        <v>3079</v>
      </c>
      <c r="M547" s="3" t="str">
        <f t="shared" si="99"/>
        <v xml:space="preserve"> Switzerland</v>
      </c>
      <c r="N547" s="3">
        <v>1996</v>
      </c>
      <c r="O547" s="3">
        <f t="shared" si="100"/>
        <v>1996</v>
      </c>
      <c r="P547" s="3">
        <f t="shared" si="101"/>
        <v>24</v>
      </c>
      <c r="Q547" s="4">
        <v>-1</v>
      </c>
      <c r="R547" s="4" t="str">
        <f t="shared" si="102"/>
        <v>Not Available</v>
      </c>
      <c r="S547" s="3" t="s">
        <v>56</v>
      </c>
      <c r="T547" s="3" t="str">
        <f t="shared" si="103"/>
        <v>51 to 200 employees</v>
      </c>
      <c r="U547" s="3" t="s">
        <v>21</v>
      </c>
      <c r="V547" s="3" t="str">
        <f t="shared" si="104"/>
        <v>Company - Private</v>
      </c>
      <c r="W547" s="3" t="s">
        <v>124</v>
      </c>
      <c r="X547" s="3" t="str">
        <f t="shared" si="105"/>
        <v>Biotech &amp; Pharmaceuticals</v>
      </c>
      <c r="Y547" s="3" t="s">
        <v>124</v>
      </c>
      <c r="Z547" s="3" t="str">
        <f t="shared" si="106"/>
        <v>Biotech &amp; Pharmaceuticals</v>
      </c>
      <c r="AA547" s="3" t="s">
        <v>138</v>
      </c>
      <c r="AB547" s="3" t="str">
        <f t="shared" si="107"/>
        <v>$1 to $5 million (USD)</v>
      </c>
    </row>
    <row r="548" spans="1:28" ht="16" x14ac:dyDescent="0.2">
      <c r="A548" s="3">
        <v>547</v>
      </c>
      <c r="B548" s="3">
        <v>3.4</v>
      </c>
      <c r="C548" s="3" t="str">
        <f t="shared" si="96"/>
        <v>3.4</v>
      </c>
      <c r="D548" s="3" t="s">
        <v>122</v>
      </c>
      <c r="E548" s="3" t="s">
        <v>2863</v>
      </c>
      <c r="F548" s="3" t="s">
        <v>2864</v>
      </c>
      <c r="H548" s="3" t="str">
        <f t="shared" si="97"/>
        <v xml:space="preserve"> MA</v>
      </c>
      <c r="I548" s="3" t="str">
        <f t="shared" si="98"/>
        <v xml:space="preserve"> MA</v>
      </c>
      <c r="J548" s="3" t="s">
        <v>122</v>
      </c>
      <c r="K548" s="3" t="s">
        <v>2863</v>
      </c>
      <c r="L548" s="3" t="s">
        <v>2864</v>
      </c>
      <c r="M548" s="3" t="str">
        <f t="shared" si="99"/>
        <v xml:space="preserve"> MA</v>
      </c>
      <c r="N548" s="3">
        <v>2003</v>
      </c>
      <c r="O548" s="3">
        <f t="shared" si="100"/>
        <v>2003</v>
      </c>
      <c r="P548" s="3">
        <f t="shared" si="101"/>
        <v>17</v>
      </c>
      <c r="Q548" s="4">
        <v>-1</v>
      </c>
      <c r="R548" s="4" t="str">
        <f t="shared" si="102"/>
        <v>Not Available</v>
      </c>
      <c r="S548" s="3" t="s">
        <v>30</v>
      </c>
      <c r="T548" s="3" t="str">
        <f t="shared" si="103"/>
        <v>10000+ employees</v>
      </c>
      <c r="U548" s="3" t="s">
        <v>65</v>
      </c>
      <c r="V548" s="3" t="str">
        <f t="shared" si="104"/>
        <v>Company - Public</v>
      </c>
      <c r="W548" s="3" t="s">
        <v>283</v>
      </c>
      <c r="X548" s="3" t="str">
        <f t="shared" si="105"/>
        <v>Investment Banking &amp; Asset Management</v>
      </c>
      <c r="Y548" s="3" t="s">
        <v>73</v>
      </c>
      <c r="Z548" s="3" t="str">
        <f t="shared" si="106"/>
        <v>Finance</v>
      </c>
      <c r="AA548" s="3" t="s">
        <v>113</v>
      </c>
      <c r="AB548" s="3" t="str">
        <f t="shared" si="107"/>
        <v>$10+ billion (USD)</v>
      </c>
    </row>
    <row r="549" spans="1:28" ht="16" x14ac:dyDescent="0.2">
      <c r="A549" s="3">
        <v>548</v>
      </c>
      <c r="B549" s="3">
        <v>4</v>
      </c>
      <c r="C549" s="3" t="str">
        <f t="shared" si="96"/>
        <v>4</v>
      </c>
      <c r="D549" s="3" t="s">
        <v>122</v>
      </c>
      <c r="E549" s="3" t="s">
        <v>2863</v>
      </c>
      <c r="F549" s="3" t="s">
        <v>2864</v>
      </c>
      <c r="H549" s="3" t="str">
        <f t="shared" si="97"/>
        <v xml:space="preserve"> MA</v>
      </c>
      <c r="I549" s="3" t="str">
        <f t="shared" si="98"/>
        <v xml:space="preserve"> MA</v>
      </c>
      <c r="J549" s="3" t="s">
        <v>55</v>
      </c>
      <c r="K549" s="3" t="s">
        <v>2833</v>
      </c>
      <c r="L549" s="3" t="s">
        <v>2828</v>
      </c>
      <c r="M549" s="3" t="str">
        <f t="shared" si="99"/>
        <v xml:space="preserve"> NY</v>
      </c>
      <c r="N549" s="3">
        <v>1849</v>
      </c>
      <c r="O549" s="3">
        <f t="shared" si="100"/>
        <v>1849</v>
      </c>
      <c r="P549" s="3">
        <f t="shared" si="101"/>
        <v>171</v>
      </c>
      <c r="Q549" s="4">
        <v>-1</v>
      </c>
      <c r="R549" s="4" t="str">
        <f t="shared" si="102"/>
        <v>Not Available</v>
      </c>
      <c r="S549" s="3" t="s">
        <v>64</v>
      </c>
      <c r="T549" s="3" t="str">
        <f t="shared" si="103"/>
        <v>201 to 500 employees</v>
      </c>
      <c r="U549" s="3" t="s">
        <v>65</v>
      </c>
      <c r="V549" s="3" t="str">
        <f t="shared" si="104"/>
        <v>Company - Public</v>
      </c>
      <c r="W549" s="3" t="s">
        <v>1053</v>
      </c>
      <c r="X549" s="3" t="str">
        <f t="shared" si="105"/>
        <v>Video Games</v>
      </c>
      <c r="Y549" s="3" t="s">
        <v>133</v>
      </c>
      <c r="Z549" s="3" t="str">
        <f t="shared" si="106"/>
        <v>Media</v>
      </c>
      <c r="AA549" s="3" t="s">
        <v>58</v>
      </c>
      <c r="AB549" s="3" t="str">
        <f t="shared" si="107"/>
        <v>Unknown / Non-Applicable</v>
      </c>
    </row>
    <row r="550" spans="1:28" ht="16" x14ac:dyDescent="0.2">
      <c r="A550" s="3">
        <v>549</v>
      </c>
      <c r="B550" s="3">
        <v>4</v>
      </c>
      <c r="C550" s="3" t="str">
        <f t="shared" si="96"/>
        <v>4</v>
      </c>
      <c r="D550" s="3" t="s">
        <v>122</v>
      </c>
      <c r="E550" s="3" t="s">
        <v>2863</v>
      </c>
      <c r="F550" s="3" t="s">
        <v>2864</v>
      </c>
      <c r="H550" s="3" t="str">
        <f t="shared" si="97"/>
        <v xml:space="preserve"> MA</v>
      </c>
      <c r="I550" s="3" t="str">
        <f t="shared" si="98"/>
        <v xml:space="preserve"> MA</v>
      </c>
      <c r="J550" s="3" t="s">
        <v>1126</v>
      </c>
      <c r="K550" s="3" t="s">
        <v>2865</v>
      </c>
      <c r="L550" s="3" t="s">
        <v>2826</v>
      </c>
      <c r="M550" s="3" t="str">
        <f t="shared" si="99"/>
        <v xml:space="preserve"> CA</v>
      </c>
      <c r="N550" s="3">
        <v>-1</v>
      </c>
      <c r="O550" s="3" t="str">
        <f t="shared" si="100"/>
        <v>Not Available</v>
      </c>
      <c r="P550" s="3" t="str">
        <f t="shared" si="101"/>
        <v>Not Available</v>
      </c>
      <c r="Q550" s="4">
        <v>-1</v>
      </c>
      <c r="R550" s="4" t="str">
        <f t="shared" si="102"/>
        <v>Not Available</v>
      </c>
      <c r="S550" s="3" t="s">
        <v>20</v>
      </c>
      <c r="T550" s="3" t="str">
        <f t="shared" si="103"/>
        <v>501 to 1000 employees</v>
      </c>
      <c r="U550" s="3" t="s">
        <v>131</v>
      </c>
      <c r="V550" s="3" t="str">
        <f t="shared" si="104"/>
        <v>Subsidiary or Business Segment</v>
      </c>
      <c r="W550" s="3" t="s">
        <v>235</v>
      </c>
      <c r="X550" s="3" t="str">
        <f t="shared" si="105"/>
        <v>Computer Hardware &amp; Software</v>
      </c>
      <c r="Y550" s="3" t="s">
        <v>91</v>
      </c>
      <c r="Z550" s="3" t="str">
        <f t="shared" si="106"/>
        <v>Information Technology</v>
      </c>
      <c r="AA550" s="3" t="s">
        <v>58</v>
      </c>
      <c r="AB550" s="3" t="str">
        <f t="shared" si="107"/>
        <v>Unknown / Non-Applicable</v>
      </c>
    </row>
    <row r="551" spans="1:28" ht="64" x14ac:dyDescent="0.2">
      <c r="A551" s="3">
        <v>550</v>
      </c>
      <c r="B551" s="3">
        <v>3.5</v>
      </c>
      <c r="C551" s="3" t="str">
        <f t="shared" si="96"/>
        <v>3.5</v>
      </c>
      <c r="D551" s="3" t="s">
        <v>409</v>
      </c>
      <c r="E551" s="3" t="s">
        <v>2987</v>
      </c>
      <c r="F551" s="3" t="s">
        <v>2839</v>
      </c>
      <c r="H551" s="3" t="str">
        <f t="shared" si="97"/>
        <v xml:space="preserve"> PA</v>
      </c>
      <c r="I551" s="3" t="str">
        <f t="shared" si="98"/>
        <v xml:space="preserve"> PA</v>
      </c>
      <c r="J551" s="3" t="s">
        <v>409</v>
      </c>
      <c r="K551" s="3" t="s">
        <v>2987</v>
      </c>
      <c r="L551" s="3" t="s">
        <v>2839</v>
      </c>
      <c r="M551" s="3" t="str">
        <f t="shared" si="99"/>
        <v xml:space="preserve"> PA</v>
      </c>
      <c r="N551" s="3">
        <v>1983</v>
      </c>
      <c r="O551" s="3">
        <f t="shared" si="100"/>
        <v>1983</v>
      </c>
      <c r="P551" s="3">
        <f t="shared" si="101"/>
        <v>37</v>
      </c>
      <c r="Q551" s="4" t="s">
        <v>1756</v>
      </c>
      <c r="R551" s="4" t="str">
        <f t="shared" si="102"/>
        <v>UnitedHealth Group, Molina Healthcare, Centene</v>
      </c>
      <c r="S551" s="3" t="s">
        <v>56</v>
      </c>
      <c r="T551" s="3" t="str">
        <f t="shared" si="103"/>
        <v>51 to 200 employees</v>
      </c>
      <c r="U551" s="3" t="s">
        <v>21</v>
      </c>
      <c r="V551" s="3" t="str">
        <f t="shared" si="104"/>
        <v>Company - Private</v>
      </c>
      <c r="W551" s="3" t="s">
        <v>145</v>
      </c>
      <c r="X551" s="3" t="str">
        <f t="shared" si="105"/>
        <v>Enterprise Software &amp; Network Solutions</v>
      </c>
      <c r="Y551" s="3" t="s">
        <v>91</v>
      </c>
      <c r="Z551" s="3" t="str">
        <f t="shared" si="106"/>
        <v>Information Technology</v>
      </c>
      <c r="AA551" s="3" t="s">
        <v>58</v>
      </c>
      <c r="AB551" s="3" t="str">
        <f t="shared" si="107"/>
        <v>Unknown / Non-Applicable</v>
      </c>
    </row>
    <row r="552" spans="1:28" ht="48" x14ac:dyDescent="0.2">
      <c r="A552" s="3">
        <v>551</v>
      </c>
      <c r="B552" s="3">
        <v>4.5</v>
      </c>
      <c r="C552" s="3" t="str">
        <f t="shared" si="96"/>
        <v>4.5</v>
      </c>
      <c r="D552" s="3" t="s">
        <v>2192</v>
      </c>
      <c r="E552" s="3" t="s">
        <v>3035</v>
      </c>
      <c r="F552" s="3" t="s">
        <v>2826</v>
      </c>
      <c r="H552" s="3" t="str">
        <f t="shared" si="97"/>
        <v xml:space="preserve"> CA</v>
      </c>
      <c r="I552" s="3" t="str">
        <f t="shared" si="98"/>
        <v xml:space="preserve"> CA</v>
      </c>
      <c r="J552" s="3" t="s">
        <v>2192</v>
      </c>
      <c r="K552" s="3" t="s">
        <v>3035</v>
      </c>
      <c r="L552" s="3" t="s">
        <v>2826</v>
      </c>
      <c r="M552" s="3" t="str">
        <f t="shared" si="99"/>
        <v xml:space="preserve"> CA</v>
      </c>
      <c r="N552" s="3">
        <v>1994</v>
      </c>
      <c r="O552" s="3">
        <f t="shared" si="100"/>
        <v>1994</v>
      </c>
      <c r="P552" s="3">
        <f t="shared" si="101"/>
        <v>26</v>
      </c>
      <c r="Q552" s="4" t="s">
        <v>2193</v>
      </c>
      <c r="R552" s="4" t="str">
        <f t="shared" si="102"/>
        <v>Genentech, Novartis, AstraZeneca</v>
      </c>
      <c r="S552" s="3" t="s">
        <v>46</v>
      </c>
      <c r="T552" s="3" t="str">
        <f t="shared" si="103"/>
        <v>1001 to 5000 employees</v>
      </c>
      <c r="U552" s="3" t="s">
        <v>21</v>
      </c>
      <c r="V552" s="3" t="str">
        <f t="shared" si="104"/>
        <v>Company - Private</v>
      </c>
      <c r="W552" s="3" t="s">
        <v>235</v>
      </c>
      <c r="X552" s="3" t="str">
        <f t="shared" si="105"/>
        <v>Computer Hardware &amp; Software</v>
      </c>
      <c r="Y552" s="3" t="s">
        <v>91</v>
      </c>
      <c r="Z552" s="3" t="str">
        <f t="shared" si="106"/>
        <v>Information Technology</v>
      </c>
      <c r="AA552" s="3" t="s">
        <v>67</v>
      </c>
      <c r="AB552" s="3" t="str">
        <f t="shared" si="107"/>
        <v>$1 to $2 billion (USD)</v>
      </c>
    </row>
    <row r="553" spans="1:28" ht="16" x14ac:dyDescent="0.2">
      <c r="A553" s="3">
        <v>552</v>
      </c>
      <c r="B553" s="3">
        <v>4.4000000000000004</v>
      </c>
      <c r="C553" s="3" t="str">
        <f t="shared" si="96"/>
        <v>4.4</v>
      </c>
      <c r="D553" s="3" t="s">
        <v>96</v>
      </c>
      <c r="E553" s="3" t="s">
        <v>2825</v>
      </c>
      <c r="F553" s="3" t="s">
        <v>2826</v>
      </c>
      <c r="H553" s="3" t="str">
        <f t="shared" si="97"/>
        <v xml:space="preserve"> CA</v>
      </c>
      <c r="I553" s="3" t="str">
        <f t="shared" si="98"/>
        <v xml:space="preserve"> CA</v>
      </c>
      <c r="J553" s="3" t="s">
        <v>666</v>
      </c>
      <c r="K553" s="3" t="s">
        <v>3022</v>
      </c>
      <c r="L553" s="3" t="s">
        <v>2826</v>
      </c>
      <c r="M553" s="3" t="str">
        <f t="shared" si="99"/>
        <v xml:space="preserve"> CA</v>
      </c>
      <c r="N553" s="3">
        <v>2006</v>
      </c>
      <c r="O553" s="3">
        <f t="shared" si="100"/>
        <v>2006</v>
      </c>
      <c r="P553" s="3">
        <f t="shared" si="101"/>
        <v>14</v>
      </c>
      <c r="Q553" s="4">
        <v>-1</v>
      </c>
      <c r="R553" s="4" t="str">
        <f t="shared" si="102"/>
        <v>Not Available</v>
      </c>
      <c r="S553" s="3" t="s">
        <v>263</v>
      </c>
      <c r="T553" s="3" t="str">
        <f t="shared" si="103"/>
        <v>1 to 50 employees</v>
      </c>
      <c r="U553" s="3" t="s">
        <v>21</v>
      </c>
      <c r="V553" s="3" t="str">
        <f t="shared" si="104"/>
        <v>Company - Private</v>
      </c>
      <c r="W553" s="3" t="s">
        <v>320</v>
      </c>
      <c r="X553" s="3" t="str">
        <f t="shared" si="105"/>
        <v>Staffing &amp; Outsourcing</v>
      </c>
      <c r="Y553" s="3" t="s">
        <v>40</v>
      </c>
      <c r="Z553" s="3" t="str">
        <f t="shared" si="106"/>
        <v>Business Services</v>
      </c>
      <c r="AA553" s="3" t="s">
        <v>264</v>
      </c>
      <c r="AB553" s="3" t="str">
        <f t="shared" si="107"/>
        <v>Less than $1 million (USD)</v>
      </c>
    </row>
    <row r="554" spans="1:28" ht="16" x14ac:dyDescent="0.2">
      <c r="A554" s="3">
        <v>553</v>
      </c>
      <c r="B554" s="3">
        <v>3.4</v>
      </c>
      <c r="C554" s="3" t="str">
        <f t="shared" si="96"/>
        <v>3.4</v>
      </c>
      <c r="D554" s="3" t="s">
        <v>96</v>
      </c>
      <c r="E554" s="3" t="s">
        <v>2825</v>
      </c>
      <c r="F554" s="3" t="s">
        <v>2826</v>
      </c>
      <c r="H554" s="3" t="str">
        <f t="shared" si="97"/>
        <v xml:space="preserve"> CA</v>
      </c>
      <c r="I554" s="3" t="str">
        <f t="shared" si="98"/>
        <v xml:space="preserve"> CA</v>
      </c>
      <c r="J554" s="3" t="s">
        <v>96</v>
      </c>
      <c r="K554" s="3" t="s">
        <v>2825</v>
      </c>
      <c r="L554" s="3" t="s">
        <v>2826</v>
      </c>
      <c r="M554" s="3" t="str">
        <f t="shared" si="99"/>
        <v xml:space="preserve"> CA</v>
      </c>
      <c r="N554" s="3">
        <v>2011</v>
      </c>
      <c r="O554" s="3">
        <f t="shared" si="100"/>
        <v>2011</v>
      </c>
      <c r="P554" s="3">
        <f t="shared" si="101"/>
        <v>9</v>
      </c>
      <c r="Q554" s="4">
        <v>-1</v>
      </c>
      <c r="R554" s="4" t="str">
        <f t="shared" si="102"/>
        <v>Not Available</v>
      </c>
      <c r="S554" s="3" t="s">
        <v>30</v>
      </c>
      <c r="T554" s="3" t="str">
        <f t="shared" si="103"/>
        <v>10000+ employees</v>
      </c>
      <c r="U554" s="3" t="s">
        <v>86</v>
      </c>
      <c r="V554" s="3" t="str">
        <f t="shared" si="104"/>
        <v>Hospital</v>
      </c>
      <c r="W554" s="3" t="s">
        <v>32</v>
      </c>
      <c r="X554" s="3" t="str">
        <f t="shared" si="105"/>
        <v>Health Care Services &amp; Hospitals</v>
      </c>
      <c r="Y554" s="3" t="s">
        <v>33</v>
      </c>
      <c r="Z554" s="3" t="str">
        <f t="shared" si="106"/>
        <v>Health Care</v>
      </c>
      <c r="AA554" s="3" t="s">
        <v>50</v>
      </c>
      <c r="AB554" s="3" t="str">
        <f t="shared" si="107"/>
        <v>$500 million to $1 billion (USD)</v>
      </c>
    </row>
    <row r="555" spans="1:28" ht="128" x14ac:dyDescent="0.2">
      <c r="A555" s="3">
        <v>554</v>
      </c>
      <c r="B555" s="3">
        <v>3.7</v>
      </c>
      <c r="C555" s="3" t="str">
        <f t="shared" si="96"/>
        <v>3.7</v>
      </c>
      <c r="D555" s="3" t="s">
        <v>78</v>
      </c>
      <c r="E555" s="3" t="s">
        <v>2993</v>
      </c>
      <c r="F555" s="3" t="s">
        <v>2934</v>
      </c>
      <c r="H555" s="3" t="str">
        <f t="shared" si="97"/>
        <v xml:space="preserve"> WA</v>
      </c>
      <c r="I555" s="3" t="str">
        <f t="shared" si="98"/>
        <v xml:space="preserve"> WA</v>
      </c>
      <c r="J555" s="3" t="s">
        <v>45</v>
      </c>
      <c r="K555" s="3" t="s">
        <v>2958</v>
      </c>
      <c r="L555" s="3" t="s">
        <v>2934</v>
      </c>
      <c r="M555" s="3" t="str">
        <f t="shared" si="99"/>
        <v xml:space="preserve"> WA</v>
      </c>
      <c r="N555" s="3">
        <v>1965</v>
      </c>
      <c r="O555" s="3">
        <f t="shared" si="100"/>
        <v>1965</v>
      </c>
      <c r="P555" s="3">
        <f t="shared" si="101"/>
        <v>55</v>
      </c>
      <c r="Q555" s="4" t="s">
        <v>51</v>
      </c>
      <c r="R555" s="4" t="str">
        <f t="shared" si="102"/>
        <v>Oak Ridge National Laboratory, National Renewable Energy Lab, Los Alamos National Laboratory</v>
      </c>
      <c r="S555" s="3" t="s">
        <v>46</v>
      </c>
      <c r="T555" s="3" t="str">
        <f t="shared" si="103"/>
        <v>1001 to 5000 employees</v>
      </c>
      <c r="U555" s="3" t="s">
        <v>21</v>
      </c>
      <c r="V555" s="3" t="str">
        <f t="shared" si="104"/>
        <v>Company - Private</v>
      </c>
      <c r="W555" s="3" t="s">
        <v>230</v>
      </c>
      <c r="X555" s="3" t="str">
        <f t="shared" si="105"/>
        <v>IT Services</v>
      </c>
      <c r="Y555" s="3" t="s">
        <v>91</v>
      </c>
      <c r="Z555" s="3" t="str">
        <f t="shared" si="106"/>
        <v>Information Technology</v>
      </c>
      <c r="AA555" s="3" t="s">
        <v>23</v>
      </c>
      <c r="AB555" s="3" t="str">
        <f t="shared" si="107"/>
        <v>$50 to $100 million (USD)</v>
      </c>
    </row>
    <row r="556" spans="1:28" ht="16" x14ac:dyDescent="0.2">
      <c r="A556" s="3">
        <v>555</v>
      </c>
      <c r="B556" s="3">
        <v>3</v>
      </c>
      <c r="C556" s="3" t="str">
        <f t="shared" si="96"/>
        <v>3</v>
      </c>
      <c r="D556" s="3" t="s">
        <v>170</v>
      </c>
      <c r="E556" s="3" t="s">
        <v>2851</v>
      </c>
      <c r="F556" s="3" t="s">
        <v>2837</v>
      </c>
      <c r="H556" s="3" t="str">
        <f t="shared" si="97"/>
        <v xml:space="preserve"> IL</v>
      </c>
      <c r="I556" s="3" t="str">
        <f t="shared" si="98"/>
        <v xml:space="preserve"> IL</v>
      </c>
      <c r="J556" s="3" t="s">
        <v>170</v>
      </c>
      <c r="K556" s="3" t="s">
        <v>2851</v>
      </c>
      <c r="L556" s="3" t="s">
        <v>2837</v>
      </c>
      <c r="M556" s="3" t="str">
        <f t="shared" si="99"/>
        <v xml:space="preserve"> IL</v>
      </c>
      <c r="N556" s="3">
        <v>1995</v>
      </c>
      <c r="O556" s="3">
        <f t="shared" si="100"/>
        <v>1995</v>
      </c>
      <c r="P556" s="3">
        <f t="shared" si="101"/>
        <v>25</v>
      </c>
      <c r="Q556" s="4">
        <v>-1</v>
      </c>
      <c r="R556" s="4" t="str">
        <f t="shared" si="102"/>
        <v>Not Available</v>
      </c>
      <c r="S556" s="3" t="s">
        <v>30</v>
      </c>
      <c r="T556" s="3" t="str">
        <f t="shared" si="103"/>
        <v>10000+ employees</v>
      </c>
      <c r="U556" s="3" t="s">
        <v>65</v>
      </c>
      <c r="V556" s="3" t="str">
        <f t="shared" si="104"/>
        <v>Company - Public</v>
      </c>
      <c r="W556" s="3" t="s">
        <v>230</v>
      </c>
      <c r="X556" s="3" t="str">
        <f t="shared" si="105"/>
        <v>IT Services</v>
      </c>
      <c r="Y556" s="3" t="s">
        <v>91</v>
      </c>
      <c r="Z556" s="3" t="str">
        <f t="shared" si="106"/>
        <v>Information Technology</v>
      </c>
      <c r="AA556" s="3" t="s">
        <v>58</v>
      </c>
      <c r="AB556" s="3" t="str">
        <f t="shared" si="107"/>
        <v>Unknown / Non-Applicable</v>
      </c>
    </row>
    <row r="557" spans="1:28" ht="48" x14ac:dyDescent="0.2">
      <c r="A557" s="3">
        <v>556</v>
      </c>
      <c r="B557" s="3">
        <v>3.8</v>
      </c>
      <c r="C557" s="3" t="str">
        <f t="shared" si="96"/>
        <v>3.8</v>
      </c>
      <c r="D557" s="3" t="s">
        <v>170</v>
      </c>
      <c r="E557" s="3" t="s">
        <v>2851</v>
      </c>
      <c r="F557" s="3" t="s">
        <v>2837</v>
      </c>
      <c r="H557" s="3" t="str">
        <f t="shared" si="97"/>
        <v xml:space="preserve"> IL</v>
      </c>
      <c r="I557" s="3" t="str">
        <f t="shared" si="98"/>
        <v xml:space="preserve"> IL</v>
      </c>
      <c r="J557" s="3" t="s">
        <v>328</v>
      </c>
      <c r="K557" s="3" t="s">
        <v>2869</v>
      </c>
      <c r="L557" s="3" t="s">
        <v>2864</v>
      </c>
      <c r="M557" s="3" t="str">
        <f t="shared" si="99"/>
        <v xml:space="preserve"> MA</v>
      </c>
      <c r="N557" s="3">
        <v>1912</v>
      </c>
      <c r="O557" s="3">
        <f t="shared" si="100"/>
        <v>1912</v>
      </c>
      <c r="P557" s="3">
        <f t="shared" si="101"/>
        <v>108</v>
      </c>
      <c r="Q557" s="4" t="s">
        <v>329</v>
      </c>
      <c r="R557" s="4" t="str">
        <f t="shared" si="102"/>
        <v>Travelers, Allstate, State Farm</v>
      </c>
      <c r="S557" s="3" t="s">
        <v>20</v>
      </c>
      <c r="T557" s="3" t="str">
        <f t="shared" si="103"/>
        <v>501 to 1000 employees</v>
      </c>
      <c r="U557" s="3" t="s">
        <v>21</v>
      </c>
      <c r="V557" s="3" t="str">
        <f t="shared" si="104"/>
        <v>Company - Private</v>
      </c>
      <c r="W557" s="3" t="s">
        <v>90</v>
      </c>
      <c r="X557" s="3" t="str">
        <f t="shared" si="105"/>
        <v>Internet</v>
      </c>
      <c r="Y557" s="3" t="s">
        <v>91</v>
      </c>
      <c r="Z557" s="3" t="str">
        <f t="shared" si="106"/>
        <v>Information Technology</v>
      </c>
      <c r="AA557" s="3" t="s">
        <v>58</v>
      </c>
      <c r="AB557" s="3" t="str">
        <f t="shared" si="107"/>
        <v>Unknown / Non-Applicable</v>
      </c>
    </row>
    <row r="558" spans="1:28" ht="32" x14ac:dyDescent="0.2">
      <c r="A558" s="3">
        <v>557</v>
      </c>
      <c r="B558" s="3">
        <v>4.7</v>
      </c>
      <c r="C558" s="3" t="str">
        <f t="shared" si="96"/>
        <v>4.7</v>
      </c>
      <c r="D558" s="3" t="s">
        <v>301</v>
      </c>
      <c r="E558" s="3" t="s">
        <v>2908</v>
      </c>
      <c r="F558" s="3" t="s">
        <v>2890</v>
      </c>
      <c r="H558" s="3" t="str">
        <f t="shared" si="97"/>
        <v xml:space="preserve"> NE</v>
      </c>
      <c r="I558" s="3" t="str">
        <f t="shared" si="98"/>
        <v xml:space="preserve"> NE</v>
      </c>
      <c r="J558" s="3" t="s">
        <v>1768</v>
      </c>
      <c r="K558" s="3" t="s">
        <v>3104</v>
      </c>
      <c r="L558" s="3" t="s">
        <v>2882</v>
      </c>
      <c r="M558" s="3" t="str">
        <f t="shared" si="99"/>
        <v xml:space="preserve"> CO</v>
      </c>
      <c r="N558" s="3">
        <v>1996</v>
      </c>
      <c r="O558" s="3">
        <f t="shared" si="100"/>
        <v>1996</v>
      </c>
      <c r="P558" s="3">
        <f t="shared" si="101"/>
        <v>24</v>
      </c>
      <c r="Q558" s="4" t="s">
        <v>1769</v>
      </c>
      <c r="R558" s="4" t="str">
        <f t="shared" si="102"/>
        <v>Dignity Health, Trinity Health</v>
      </c>
      <c r="S558" s="3" t="s">
        <v>56</v>
      </c>
      <c r="T558" s="3" t="str">
        <f t="shared" si="103"/>
        <v>51 to 200 employees</v>
      </c>
      <c r="U558" s="3" t="s">
        <v>21</v>
      </c>
      <c r="V558" s="3" t="str">
        <f t="shared" si="104"/>
        <v>Company - Private</v>
      </c>
      <c r="W558" s="3" t="s">
        <v>235</v>
      </c>
      <c r="X558" s="3" t="str">
        <f t="shared" si="105"/>
        <v>Computer Hardware &amp; Software</v>
      </c>
      <c r="Y558" s="3" t="s">
        <v>91</v>
      </c>
      <c r="Z558" s="3" t="str">
        <f t="shared" si="106"/>
        <v>Information Technology</v>
      </c>
      <c r="AA558" s="3" t="s">
        <v>58</v>
      </c>
      <c r="AB558" s="3" t="str">
        <f t="shared" si="107"/>
        <v>Unknown / Non-Applicable</v>
      </c>
    </row>
    <row r="559" spans="1:28" ht="16" x14ac:dyDescent="0.2">
      <c r="A559" s="3">
        <v>558</v>
      </c>
      <c r="B559" s="3">
        <v>3.7</v>
      </c>
      <c r="C559" s="3" t="str">
        <f t="shared" si="96"/>
        <v>3.7</v>
      </c>
      <c r="D559" s="3" t="s">
        <v>1181</v>
      </c>
      <c r="E559" s="3" t="s">
        <v>2892</v>
      </c>
      <c r="F559" s="3" t="s">
        <v>2844</v>
      </c>
      <c r="H559" s="3" t="str">
        <f t="shared" si="97"/>
        <v xml:space="preserve"> TN</v>
      </c>
      <c r="I559" s="3" t="str">
        <f t="shared" si="98"/>
        <v xml:space="preserve"> TN</v>
      </c>
      <c r="J559" s="3" t="s">
        <v>1774</v>
      </c>
      <c r="K559" s="3" t="s">
        <v>3105</v>
      </c>
      <c r="L559" s="3" t="s">
        <v>2841</v>
      </c>
      <c r="M559" s="3" t="str">
        <f t="shared" si="99"/>
        <v xml:space="preserve"> GA</v>
      </c>
      <c r="N559" s="3">
        <v>2000</v>
      </c>
      <c r="O559" s="3">
        <f t="shared" si="100"/>
        <v>2000</v>
      </c>
      <c r="P559" s="3">
        <f t="shared" si="101"/>
        <v>20</v>
      </c>
      <c r="Q559" s="4">
        <v>-1</v>
      </c>
      <c r="R559" s="4" t="str">
        <f t="shared" si="102"/>
        <v>Not Available</v>
      </c>
      <c r="S559" s="3" t="s">
        <v>46</v>
      </c>
      <c r="T559" s="3" t="str">
        <f t="shared" si="103"/>
        <v>1001 to 5000 employees</v>
      </c>
      <c r="U559" s="3" t="s">
        <v>65</v>
      </c>
      <c r="V559" s="3" t="str">
        <f t="shared" si="104"/>
        <v>Company - Public</v>
      </c>
      <c r="W559" s="3" t="s">
        <v>428</v>
      </c>
      <c r="X559" s="3" t="str">
        <f t="shared" si="105"/>
        <v>Wholesale</v>
      </c>
      <c r="Y559" s="3" t="s">
        <v>40</v>
      </c>
      <c r="Z559" s="3" t="str">
        <f t="shared" si="106"/>
        <v>Business Services</v>
      </c>
      <c r="AA559" s="3" t="s">
        <v>67</v>
      </c>
      <c r="AB559" s="3" t="str">
        <f t="shared" si="107"/>
        <v>$1 to $2 billion (USD)</v>
      </c>
    </row>
    <row r="560" spans="1:28" ht="16" x14ac:dyDescent="0.2">
      <c r="A560" s="3">
        <v>559</v>
      </c>
      <c r="B560" s="3">
        <v>4.4000000000000004</v>
      </c>
      <c r="C560" s="3" t="str">
        <f t="shared" si="96"/>
        <v>4.4</v>
      </c>
      <c r="D560" s="3" t="s">
        <v>1834</v>
      </c>
      <c r="E560" s="3" t="s">
        <v>3004</v>
      </c>
      <c r="F560" s="3" t="s">
        <v>2861</v>
      </c>
      <c r="H560" s="3" t="str">
        <f t="shared" si="97"/>
        <v xml:space="preserve"> NJ</v>
      </c>
      <c r="I560" s="3" t="str">
        <f t="shared" si="98"/>
        <v xml:space="preserve"> NJ</v>
      </c>
      <c r="J560" s="3" t="s">
        <v>55</v>
      </c>
      <c r="K560" s="3" t="s">
        <v>2833</v>
      </c>
      <c r="L560" s="3" t="s">
        <v>2828</v>
      </c>
      <c r="M560" s="3" t="str">
        <f t="shared" si="99"/>
        <v xml:space="preserve"> NY</v>
      </c>
      <c r="N560" s="3">
        <v>1973</v>
      </c>
      <c r="O560" s="3">
        <f t="shared" si="100"/>
        <v>1973</v>
      </c>
      <c r="P560" s="3">
        <f t="shared" si="101"/>
        <v>47</v>
      </c>
      <c r="Q560" s="4">
        <v>-1</v>
      </c>
      <c r="R560" s="4" t="str">
        <f t="shared" si="102"/>
        <v>Not Available</v>
      </c>
      <c r="S560" s="3" t="s">
        <v>46</v>
      </c>
      <c r="T560" s="3" t="str">
        <f t="shared" si="103"/>
        <v>1001 to 5000 employees</v>
      </c>
      <c r="U560" s="3" t="s">
        <v>131</v>
      </c>
      <c r="V560" s="3" t="str">
        <f t="shared" si="104"/>
        <v>Subsidiary or Business Segment</v>
      </c>
      <c r="W560" s="3" t="s">
        <v>680</v>
      </c>
      <c r="X560" s="3" t="str">
        <f t="shared" si="105"/>
        <v>TV Broadcast &amp; Cable Networks</v>
      </c>
      <c r="Y560" s="3" t="s">
        <v>133</v>
      </c>
      <c r="Z560" s="3" t="str">
        <f t="shared" si="106"/>
        <v>Media</v>
      </c>
      <c r="AA560" s="3" t="s">
        <v>50</v>
      </c>
      <c r="AB560" s="3" t="str">
        <f t="shared" si="107"/>
        <v>$500 million to $1 billion (USD)</v>
      </c>
    </row>
    <row r="561" spans="1:28" ht="16" x14ac:dyDescent="0.2">
      <c r="A561" s="3">
        <v>560</v>
      </c>
      <c r="B561" s="3">
        <v>4.5999999999999996</v>
      </c>
      <c r="C561" s="3" t="str">
        <f t="shared" si="96"/>
        <v>4.6</v>
      </c>
      <c r="D561" s="3" t="s">
        <v>953</v>
      </c>
      <c r="E561" s="3" t="s">
        <v>2900</v>
      </c>
      <c r="F561" s="3" t="s">
        <v>2831</v>
      </c>
      <c r="H561" s="3" t="str">
        <f t="shared" si="97"/>
        <v xml:space="preserve"> TX</v>
      </c>
      <c r="I561" s="3" t="str">
        <f t="shared" si="98"/>
        <v xml:space="preserve"> TX</v>
      </c>
      <c r="J561" s="3" t="s">
        <v>953</v>
      </c>
      <c r="K561" s="3" t="s">
        <v>2900</v>
      </c>
      <c r="L561" s="3" t="s">
        <v>2831</v>
      </c>
      <c r="M561" s="3" t="str">
        <f t="shared" si="99"/>
        <v xml:space="preserve"> TX</v>
      </c>
      <c r="N561" s="3">
        <v>-1</v>
      </c>
      <c r="O561" s="3" t="str">
        <f t="shared" si="100"/>
        <v>Not Available</v>
      </c>
      <c r="P561" s="3" t="str">
        <f t="shared" si="101"/>
        <v>Not Available</v>
      </c>
      <c r="Q561" s="4">
        <v>-1</v>
      </c>
      <c r="R561" s="4" t="str">
        <f t="shared" si="102"/>
        <v>Not Available</v>
      </c>
      <c r="S561" s="3" t="s">
        <v>46</v>
      </c>
      <c r="T561" s="3" t="str">
        <f t="shared" si="103"/>
        <v>1001 to 5000 employees</v>
      </c>
      <c r="U561" s="3" t="s">
        <v>65</v>
      </c>
      <c r="V561" s="3" t="str">
        <f t="shared" si="104"/>
        <v>Company - Public</v>
      </c>
      <c r="W561" s="3" t="s">
        <v>124</v>
      </c>
      <c r="X561" s="3" t="str">
        <f t="shared" si="105"/>
        <v>Biotech &amp; Pharmaceuticals</v>
      </c>
      <c r="Y561" s="3" t="s">
        <v>124</v>
      </c>
      <c r="Z561" s="3" t="str">
        <f t="shared" si="106"/>
        <v>Biotech &amp; Pharmaceuticals</v>
      </c>
      <c r="AA561" s="3" t="s">
        <v>50</v>
      </c>
      <c r="AB561" s="3" t="str">
        <f t="shared" si="107"/>
        <v>$500 million to $1 billion (USD)</v>
      </c>
    </row>
    <row r="562" spans="1:28" ht="80" x14ac:dyDescent="0.2">
      <c r="A562" s="3">
        <v>561</v>
      </c>
      <c r="B562" s="3">
        <v>3.7</v>
      </c>
      <c r="C562" s="3" t="str">
        <f t="shared" si="96"/>
        <v>3.7</v>
      </c>
      <c r="D562" s="3" t="s">
        <v>1374</v>
      </c>
      <c r="E562" s="3" t="s">
        <v>2953</v>
      </c>
      <c r="F562" s="3" t="s">
        <v>2831</v>
      </c>
      <c r="H562" s="3" t="str">
        <f t="shared" si="97"/>
        <v xml:space="preserve"> TX</v>
      </c>
      <c r="I562" s="3" t="str">
        <f t="shared" si="98"/>
        <v xml:space="preserve"> TX</v>
      </c>
      <c r="J562" s="3" t="s">
        <v>1374</v>
      </c>
      <c r="K562" s="3" t="s">
        <v>2953</v>
      </c>
      <c r="L562" s="3" t="s">
        <v>2831</v>
      </c>
      <c r="M562" s="3" t="str">
        <f t="shared" si="99"/>
        <v xml:space="preserve"> TX</v>
      </c>
      <c r="N562" s="3">
        <v>1947</v>
      </c>
      <c r="O562" s="3">
        <f t="shared" si="100"/>
        <v>1947</v>
      </c>
      <c r="P562" s="3">
        <f t="shared" si="101"/>
        <v>73</v>
      </c>
      <c r="Q562" s="4" t="s">
        <v>1375</v>
      </c>
      <c r="R562" s="4" t="str">
        <f t="shared" si="102"/>
        <v>Los Alamos National Laboratory, Battelle, SRI International</v>
      </c>
      <c r="S562" s="3" t="s">
        <v>263</v>
      </c>
      <c r="T562" s="3" t="str">
        <f t="shared" si="103"/>
        <v>1 to 50 employees</v>
      </c>
      <c r="U562" s="3" t="s">
        <v>21</v>
      </c>
      <c r="V562" s="3" t="str">
        <f t="shared" si="104"/>
        <v>Company - Private</v>
      </c>
      <c r="W562" s="3" t="s">
        <v>320</v>
      </c>
      <c r="X562" s="3" t="str">
        <f t="shared" si="105"/>
        <v>Staffing &amp; Outsourcing</v>
      </c>
      <c r="Y562" s="3" t="s">
        <v>40</v>
      </c>
      <c r="Z562" s="3" t="str">
        <f t="shared" si="106"/>
        <v>Business Services</v>
      </c>
      <c r="AA562" s="3" t="s">
        <v>411</v>
      </c>
      <c r="AB562" s="3" t="str">
        <f t="shared" si="107"/>
        <v>$5 to $10 million (USD)</v>
      </c>
    </row>
    <row r="563" spans="1:28" ht="16" x14ac:dyDescent="0.2">
      <c r="A563" s="3">
        <v>562</v>
      </c>
      <c r="B563" s="3">
        <v>3.8</v>
      </c>
      <c r="C563" s="3" t="str">
        <f t="shared" si="96"/>
        <v>3.8</v>
      </c>
      <c r="D563" s="3" t="s">
        <v>754</v>
      </c>
      <c r="E563" s="3" t="s">
        <v>3000</v>
      </c>
      <c r="F563" s="3" t="s">
        <v>2864</v>
      </c>
      <c r="H563" s="3" t="str">
        <f t="shared" si="97"/>
        <v xml:space="preserve"> MA</v>
      </c>
      <c r="I563" s="3" t="str">
        <f t="shared" si="98"/>
        <v xml:space="preserve"> MA</v>
      </c>
      <c r="J563" s="3" t="s">
        <v>754</v>
      </c>
      <c r="K563" s="3" t="s">
        <v>3000</v>
      </c>
      <c r="L563" s="3" t="s">
        <v>2864</v>
      </c>
      <c r="M563" s="3" t="str">
        <f t="shared" si="99"/>
        <v xml:space="preserve"> MA</v>
      </c>
      <c r="N563" s="3">
        <v>2008</v>
      </c>
      <c r="O563" s="3">
        <f t="shared" si="100"/>
        <v>2008</v>
      </c>
      <c r="P563" s="3">
        <f t="shared" si="101"/>
        <v>12</v>
      </c>
      <c r="Q563" s="4">
        <v>-1</v>
      </c>
      <c r="R563" s="4" t="str">
        <f t="shared" si="102"/>
        <v>Not Available</v>
      </c>
      <c r="S563" s="3" t="s">
        <v>64</v>
      </c>
      <c r="T563" s="3" t="str">
        <f t="shared" si="103"/>
        <v>201 to 500 employees</v>
      </c>
      <c r="U563" s="3" t="s">
        <v>65</v>
      </c>
      <c r="V563" s="3" t="str">
        <f t="shared" si="104"/>
        <v>Company - Public</v>
      </c>
      <c r="W563" s="3" t="s">
        <v>124</v>
      </c>
      <c r="X563" s="3" t="str">
        <f t="shared" si="105"/>
        <v>Biotech &amp; Pharmaceuticals</v>
      </c>
      <c r="Y563" s="3" t="s">
        <v>124</v>
      </c>
      <c r="Z563" s="3" t="str">
        <f t="shared" si="106"/>
        <v>Biotech &amp; Pharmaceuticals</v>
      </c>
      <c r="AA563" s="3" t="s">
        <v>41</v>
      </c>
      <c r="AB563" s="3" t="str">
        <f t="shared" si="107"/>
        <v>$100 to $500 million (USD)</v>
      </c>
    </row>
    <row r="564" spans="1:28" ht="16" x14ac:dyDescent="0.2">
      <c r="A564" s="3">
        <v>563</v>
      </c>
      <c r="B564" s="3">
        <v>4.4000000000000004</v>
      </c>
      <c r="C564" s="3" t="str">
        <f t="shared" si="96"/>
        <v>4.4</v>
      </c>
      <c r="D564" s="3" t="s">
        <v>1464</v>
      </c>
      <c r="E564" s="3" t="s">
        <v>2979</v>
      </c>
      <c r="F564" s="3" t="s">
        <v>2914</v>
      </c>
      <c r="H564" s="3" t="str">
        <f t="shared" si="97"/>
        <v xml:space="preserve"> NC</v>
      </c>
      <c r="I564" s="3" t="str">
        <f t="shared" si="98"/>
        <v xml:space="preserve"> NC</v>
      </c>
      <c r="J564" s="3" t="s">
        <v>1464</v>
      </c>
      <c r="K564" s="3" t="s">
        <v>2979</v>
      </c>
      <c r="L564" s="3" t="s">
        <v>2914</v>
      </c>
      <c r="M564" s="3" t="str">
        <f t="shared" si="99"/>
        <v xml:space="preserve"> NC</v>
      </c>
      <c r="N564" s="3">
        <v>1875</v>
      </c>
      <c r="O564" s="3">
        <f t="shared" si="100"/>
        <v>1875</v>
      </c>
      <c r="P564" s="3">
        <f t="shared" si="101"/>
        <v>145</v>
      </c>
      <c r="Q564" s="4">
        <v>-1</v>
      </c>
      <c r="R564" s="4" t="str">
        <f t="shared" si="102"/>
        <v>Not Available</v>
      </c>
      <c r="S564" s="3" t="s">
        <v>64</v>
      </c>
      <c r="T564" s="3" t="str">
        <f t="shared" si="103"/>
        <v>201 to 500 employees</v>
      </c>
      <c r="U564" s="3" t="s">
        <v>21</v>
      </c>
      <c r="V564" s="3" t="str">
        <f t="shared" si="104"/>
        <v>Company - Private</v>
      </c>
      <c r="W564" s="3" t="s">
        <v>57</v>
      </c>
      <c r="X564" s="3" t="str">
        <f t="shared" si="105"/>
        <v>Advertising &amp; Marketing</v>
      </c>
      <c r="Y564" s="3" t="s">
        <v>40</v>
      </c>
      <c r="Z564" s="3" t="str">
        <f t="shared" si="106"/>
        <v>Business Services</v>
      </c>
      <c r="AA564" s="3" t="s">
        <v>58</v>
      </c>
      <c r="AB564" s="3" t="str">
        <f t="shared" si="107"/>
        <v>Unknown / Non-Applicable</v>
      </c>
    </row>
    <row r="565" spans="1:28" ht="16" x14ac:dyDescent="0.2">
      <c r="A565" s="3">
        <v>564</v>
      </c>
      <c r="B565" s="3">
        <v>4</v>
      </c>
      <c r="C565" s="3" t="str">
        <f t="shared" si="96"/>
        <v>4</v>
      </c>
      <c r="D565" s="3" t="s">
        <v>443</v>
      </c>
      <c r="E565" s="3" t="s">
        <v>2838</v>
      </c>
      <c r="F565" s="3" t="s">
        <v>2839</v>
      </c>
      <c r="H565" s="3" t="str">
        <f t="shared" si="97"/>
        <v xml:space="preserve"> PA</v>
      </c>
      <c r="I565" s="3" t="str">
        <f t="shared" si="98"/>
        <v xml:space="preserve"> PA</v>
      </c>
      <c r="J565" s="3" t="s">
        <v>443</v>
      </c>
      <c r="K565" s="3" t="s">
        <v>2838</v>
      </c>
      <c r="L565" s="3" t="s">
        <v>2839</v>
      </c>
      <c r="M565" s="3" t="str">
        <f t="shared" si="99"/>
        <v xml:space="preserve"> PA</v>
      </c>
      <c r="N565" s="3">
        <v>1984</v>
      </c>
      <c r="O565" s="3">
        <f t="shared" si="100"/>
        <v>1984</v>
      </c>
      <c r="P565" s="3">
        <f t="shared" si="101"/>
        <v>36</v>
      </c>
      <c r="Q565" s="4">
        <v>-1</v>
      </c>
      <c r="R565" s="4" t="str">
        <f t="shared" si="102"/>
        <v>Not Available</v>
      </c>
      <c r="S565" s="3" t="s">
        <v>56</v>
      </c>
      <c r="T565" s="3" t="str">
        <f t="shared" si="103"/>
        <v>51 to 200 employees</v>
      </c>
      <c r="U565" s="3" t="s">
        <v>21</v>
      </c>
      <c r="V565" s="3" t="str">
        <f t="shared" si="104"/>
        <v>Company - Private</v>
      </c>
      <c r="W565" s="3" t="s">
        <v>235</v>
      </c>
      <c r="X565" s="3" t="str">
        <f t="shared" si="105"/>
        <v>Computer Hardware &amp; Software</v>
      </c>
      <c r="Y565" s="3" t="s">
        <v>91</v>
      </c>
      <c r="Z565" s="3" t="str">
        <f t="shared" si="106"/>
        <v>Information Technology</v>
      </c>
      <c r="AA565" s="3" t="s">
        <v>411</v>
      </c>
      <c r="AB565" s="3" t="str">
        <f t="shared" si="107"/>
        <v>$5 to $10 million (USD)</v>
      </c>
    </row>
    <row r="566" spans="1:28" ht="16" x14ac:dyDescent="0.2">
      <c r="A566" s="3">
        <v>565</v>
      </c>
      <c r="B566" s="3">
        <v>-1</v>
      </c>
      <c r="C566" s="3" t="str">
        <f t="shared" si="96"/>
        <v>NOT AVAILABLE</v>
      </c>
      <c r="D566" s="3" t="s">
        <v>333</v>
      </c>
      <c r="E566" s="3" t="s">
        <v>2945</v>
      </c>
      <c r="F566" s="3" t="s">
        <v>2946</v>
      </c>
      <c r="H566" s="3" t="str">
        <f t="shared" si="97"/>
        <v xml:space="preserve"> AL</v>
      </c>
      <c r="I566" s="3" t="str">
        <f t="shared" si="98"/>
        <v xml:space="preserve"> AL</v>
      </c>
      <c r="J566" s="3" t="s">
        <v>754</v>
      </c>
      <c r="K566" s="3" t="s">
        <v>3000</v>
      </c>
      <c r="L566" s="3" t="s">
        <v>2864</v>
      </c>
      <c r="M566" s="3" t="str">
        <f t="shared" si="99"/>
        <v xml:space="preserve"> MA</v>
      </c>
      <c r="N566" s="3">
        <v>1922</v>
      </c>
      <c r="O566" s="3">
        <f t="shared" si="100"/>
        <v>1922</v>
      </c>
      <c r="P566" s="3">
        <f t="shared" si="101"/>
        <v>98</v>
      </c>
      <c r="Q566" s="4">
        <v>-1</v>
      </c>
      <c r="R566" s="4" t="str">
        <f t="shared" si="102"/>
        <v>Not Available</v>
      </c>
      <c r="S566" s="3" t="s">
        <v>46</v>
      </c>
      <c r="T566" s="3" t="str">
        <f t="shared" si="103"/>
        <v>1001 to 5000 employees</v>
      </c>
      <c r="U566" s="3" t="s">
        <v>47</v>
      </c>
      <c r="V566" s="3" t="str">
        <f t="shared" si="104"/>
        <v>Government</v>
      </c>
      <c r="W566" s="3" t="s">
        <v>543</v>
      </c>
      <c r="X566" s="3" t="str">
        <f t="shared" si="105"/>
        <v>Federal Agencies</v>
      </c>
      <c r="Y566" s="3" t="s">
        <v>47</v>
      </c>
      <c r="Z566" s="3" t="str">
        <f t="shared" si="106"/>
        <v>Government</v>
      </c>
      <c r="AA566" s="3" t="s">
        <v>58</v>
      </c>
      <c r="AB566" s="3" t="str">
        <f t="shared" si="107"/>
        <v>Unknown / Non-Applicable</v>
      </c>
    </row>
    <row r="567" spans="1:28" ht="64" x14ac:dyDescent="0.2">
      <c r="A567" s="3">
        <v>566</v>
      </c>
      <c r="B567" s="3">
        <v>3</v>
      </c>
      <c r="C567" s="3" t="str">
        <f t="shared" si="96"/>
        <v>3</v>
      </c>
      <c r="D567" s="3" t="s">
        <v>612</v>
      </c>
      <c r="E567" s="3" t="s">
        <v>2943</v>
      </c>
      <c r="F567" s="3" t="s">
        <v>2944</v>
      </c>
      <c r="H567" s="3" t="str">
        <f t="shared" si="97"/>
        <v xml:space="preserve"> AZ</v>
      </c>
      <c r="I567" s="3" t="str">
        <f t="shared" si="98"/>
        <v xml:space="preserve"> AZ</v>
      </c>
      <c r="J567" s="3" t="s">
        <v>958</v>
      </c>
      <c r="K567" s="3" t="s">
        <v>3073</v>
      </c>
      <c r="L567" s="3" t="s">
        <v>2826</v>
      </c>
      <c r="M567" s="3" t="str">
        <f t="shared" si="99"/>
        <v xml:space="preserve"> CA</v>
      </c>
      <c r="N567" s="3">
        <v>2008</v>
      </c>
      <c r="O567" s="3">
        <f t="shared" si="100"/>
        <v>2008</v>
      </c>
      <c r="P567" s="3">
        <f t="shared" si="101"/>
        <v>12</v>
      </c>
      <c r="Q567" s="4" t="s">
        <v>960</v>
      </c>
      <c r="R567" s="4" t="str">
        <f t="shared" si="102"/>
        <v>Nationstar Mortgage, Caliber Funding, Quicken Loans</v>
      </c>
      <c r="S567" s="3" t="s">
        <v>64</v>
      </c>
      <c r="T567" s="3" t="str">
        <f t="shared" si="103"/>
        <v>201 to 500 employees</v>
      </c>
      <c r="U567" s="3" t="s">
        <v>65</v>
      </c>
      <c r="V567" s="3" t="str">
        <f t="shared" si="104"/>
        <v>Company - Public</v>
      </c>
      <c r="W567" s="3" t="s">
        <v>1419</v>
      </c>
      <c r="X567" s="3" t="str">
        <f t="shared" si="105"/>
        <v>Telecommunications Manufacturing</v>
      </c>
      <c r="Y567" s="3" t="s">
        <v>220</v>
      </c>
      <c r="Z567" s="3" t="str">
        <f t="shared" si="106"/>
        <v>Telecommunications</v>
      </c>
      <c r="AA567" s="3" t="s">
        <v>23</v>
      </c>
      <c r="AB567" s="3" t="str">
        <f t="shared" si="107"/>
        <v>$50 to $100 million (USD)</v>
      </c>
    </row>
    <row r="568" spans="1:28" ht="16" x14ac:dyDescent="0.2">
      <c r="A568" s="3">
        <v>567</v>
      </c>
      <c r="B568" s="3">
        <v>3</v>
      </c>
      <c r="C568" s="3" t="str">
        <f t="shared" si="96"/>
        <v>3</v>
      </c>
      <c r="D568" s="3" t="s">
        <v>964</v>
      </c>
      <c r="E568" s="3" t="s">
        <v>2940</v>
      </c>
      <c r="F568" s="3" t="s">
        <v>2826</v>
      </c>
      <c r="H568" s="3" t="str">
        <f t="shared" si="97"/>
        <v xml:space="preserve"> CA</v>
      </c>
      <c r="I568" s="3" t="str">
        <f t="shared" si="98"/>
        <v xml:space="preserve"> CA</v>
      </c>
      <c r="J568" s="3" t="s">
        <v>964</v>
      </c>
      <c r="K568" s="3" t="s">
        <v>2940</v>
      </c>
      <c r="L568" s="3" t="s">
        <v>2826</v>
      </c>
      <c r="M568" s="3" t="str">
        <f t="shared" si="99"/>
        <v xml:space="preserve"> CA</v>
      </c>
      <c r="N568" s="3">
        <v>2009</v>
      </c>
      <c r="O568" s="3">
        <f t="shared" si="100"/>
        <v>2009</v>
      </c>
      <c r="P568" s="3">
        <f t="shared" si="101"/>
        <v>11</v>
      </c>
      <c r="Q568" s="4">
        <v>-1</v>
      </c>
      <c r="R568" s="4" t="str">
        <f t="shared" si="102"/>
        <v>Not Available</v>
      </c>
      <c r="S568" s="3" t="s">
        <v>20</v>
      </c>
      <c r="T568" s="3" t="str">
        <f t="shared" si="103"/>
        <v>501 to 1000 employees</v>
      </c>
      <c r="U568" s="3" t="s">
        <v>21</v>
      </c>
      <c r="V568" s="3" t="str">
        <f t="shared" si="104"/>
        <v>Company - Private</v>
      </c>
      <c r="W568" s="3" t="s">
        <v>235</v>
      </c>
      <c r="X568" s="3" t="str">
        <f t="shared" si="105"/>
        <v>Computer Hardware &amp; Software</v>
      </c>
      <c r="Y568" s="3" t="s">
        <v>91</v>
      </c>
      <c r="Z568" s="3" t="str">
        <f t="shared" si="106"/>
        <v>Information Technology</v>
      </c>
      <c r="AA568" s="3" t="s">
        <v>58</v>
      </c>
      <c r="AB568" s="3" t="str">
        <f t="shared" si="107"/>
        <v>Unknown / Non-Applicable</v>
      </c>
    </row>
    <row r="569" spans="1:28" ht="64" x14ac:dyDescent="0.2">
      <c r="A569" s="3">
        <v>568</v>
      </c>
      <c r="B569" s="3">
        <v>4.7</v>
      </c>
      <c r="C569" s="3" t="str">
        <f t="shared" si="96"/>
        <v>4.7</v>
      </c>
      <c r="D569" s="3" t="s">
        <v>333</v>
      </c>
      <c r="E569" s="3" t="s">
        <v>2945</v>
      </c>
      <c r="F569" s="3" t="s">
        <v>2946</v>
      </c>
      <c r="H569" s="3" t="str">
        <f t="shared" si="97"/>
        <v xml:space="preserve"> AL</v>
      </c>
      <c r="I569" s="3" t="str">
        <f t="shared" si="98"/>
        <v xml:space="preserve"> AL</v>
      </c>
      <c r="J569" s="3" t="s">
        <v>483</v>
      </c>
      <c r="K569" s="3" t="s">
        <v>2960</v>
      </c>
      <c r="L569" s="3" t="s">
        <v>2853</v>
      </c>
      <c r="M569" s="3" t="str">
        <f t="shared" si="99"/>
        <v xml:space="preserve"> VA</v>
      </c>
      <c r="N569" s="3">
        <v>1996</v>
      </c>
      <c r="O569" s="3">
        <f t="shared" si="100"/>
        <v>1996</v>
      </c>
      <c r="P569" s="3">
        <f t="shared" si="101"/>
        <v>24</v>
      </c>
      <c r="Q569" s="4" t="s">
        <v>969</v>
      </c>
      <c r="R569" s="4" t="str">
        <f t="shared" si="102"/>
        <v>Torch Technologies, American Systems</v>
      </c>
      <c r="S569" s="3" t="s">
        <v>46</v>
      </c>
      <c r="T569" s="3" t="str">
        <f t="shared" si="103"/>
        <v>1001 to 5000 employees</v>
      </c>
      <c r="U569" s="3" t="s">
        <v>21</v>
      </c>
      <c r="V569" s="3" t="str">
        <f t="shared" si="104"/>
        <v>Company - Private</v>
      </c>
      <c r="W569" s="3" t="s">
        <v>105</v>
      </c>
      <c r="X569" s="3" t="str">
        <f t="shared" si="105"/>
        <v>Research &amp; Development</v>
      </c>
      <c r="Y569" s="3" t="s">
        <v>40</v>
      </c>
      <c r="Z569" s="3" t="str">
        <f t="shared" si="106"/>
        <v>Business Services</v>
      </c>
      <c r="AA569" s="3" t="s">
        <v>58</v>
      </c>
      <c r="AB569" s="3" t="str">
        <f t="shared" si="107"/>
        <v>Unknown / Non-Applicable</v>
      </c>
    </row>
    <row r="570" spans="1:28" ht="64" x14ac:dyDescent="0.2">
      <c r="A570" s="3">
        <v>569</v>
      </c>
      <c r="B570" s="3">
        <v>4.2</v>
      </c>
      <c r="C570" s="3" t="str">
        <f t="shared" si="96"/>
        <v>4.2</v>
      </c>
      <c r="D570" s="3" t="s">
        <v>1639</v>
      </c>
      <c r="E570" s="3" t="s">
        <v>2989</v>
      </c>
      <c r="F570" s="3" t="s">
        <v>2914</v>
      </c>
      <c r="H570" s="3" t="str">
        <f t="shared" si="97"/>
        <v xml:space="preserve"> NC</v>
      </c>
      <c r="I570" s="3" t="str">
        <f t="shared" si="98"/>
        <v xml:space="preserve"> NC</v>
      </c>
      <c r="J570" s="3" t="s">
        <v>1802</v>
      </c>
      <c r="K570" s="3" t="s">
        <v>3106</v>
      </c>
      <c r="L570" s="3" t="s">
        <v>2914</v>
      </c>
      <c r="M570" s="3" t="str">
        <f t="shared" si="99"/>
        <v xml:space="preserve"> NC</v>
      </c>
      <c r="N570" s="3">
        <v>1958</v>
      </c>
      <c r="O570" s="3">
        <f t="shared" si="100"/>
        <v>1958</v>
      </c>
      <c r="P570" s="3">
        <f t="shared" si="101"/>
        <v>62</v>
      </c>
      <c r="Q570" s="4" t="s">
        <v>1803</v>
      </c>
      <c r="R570" s="4" t="str">
        <f t="shared" si="102"/>
        <v>Westat, Abt Associates, Chemonics International</v>
      </c>
      <c r="S570" s="3" t="s">
        <v>263</v>
      </c>
      <c r="T570" s="3" t="str">
        <f t="shared" si="103"/>
        <v>1 to 50 employees</v>
      </c>
      <c r="U570" s="3" t="s">
        <v>21</v>
      </c>
      <c r="V570" s="3" t="str">
        <f t="shared" si="104"/>
        <v>Company - Private</v>
      </c>
      <c r="W570" s="3" t="s">
        <v>145</v>
      </c>
      <c r="X570" s="3" t="str">
        <f t="shared" si="105"/>
        <v>Enterprise Software &amp; Network Solutions</v>
      </c>
      <c r="Y570" s="3" t="s">
        <v>91</v>
      </c>
      <c r="Z570" s="3" t="str">
        <f t="shared" si="106"/>
        <v>Information Technology</v>
      </c>
      <c r="AA570" s="3" t="s">
        <v>58</v>
      </c>
      <c r="AB570" s="3" t="str">
        <f t="shared" si="107"/>
        <v>Unknown / Non-Applicable</v>
      </c>
    </row>
    <row r="571" spans="1:28" ht="16" x14ac:dyDescent="0.2">
      <c r="A571" s="3">
        <v>570</v>
      </c>
      <c r="B571" s="3">
        <v>3.8</v>
      </c>
      <c r="C571" s="3" t="str">
        <f t="shared" si="96"/>
        <v>3.8</v>
      </c>
      <c r="D571" s="3" t="s">
        <v>399</v>
      </c>
      <c r="E571" s="3" t="s">
        <v>399</v>
      </c>
      <c r="H571" s="3" t="str">
        <f t="shared" si="97"/>
        <v>Not Available</v>
      </c>
      <c r="I571" s="3" t="str">
        <f t="shared" si="98"/>
        <v>Not Available</v>
      </c>
      <c r="J571" s="3" t="s">
        <v>400</v>
      </c>
      <c r="K571" s="3" t="s">
        <v>3127</v>
      </c>
      <c r="L571" s="3" t="s">
        <v>2861</v>
      </c>
      <c r="M571" s="3" t="str">
        <f t="shared" si="99"/>
        <v xml:space="preserve"> NJ</v>
      </c>
      <c r="N571" s="3">
        <v>2013</v>
      </c>
      <c r="O571" s="3">
        <f t="shared" si="100"/>
        <v>2013</v>
      </c>
      <c r="P571" s="3">
        <f t="shared" si="101"/>
        <v>7</v>
      </c>
      <c r="Q571" s="4">
        <v>-1</v>
      </c>
      <c r="R571" s="4" t="str">
        <f t="shared" si="102"/>
        <v>Not Available</v>
      </c>
      <c r="S571" s="3" t="s">
        <v>30</v>
      </c>
      <c r="T571" s="3" t="str">
        <f t="shared" si="103"/>
        <v>10000+ employees</v>
      </c>
      <c r="U571" s="3" t="s">
        <v>154</v>
      </c>
      <c r="V571" s="3" t="str">
        <f t="shared" si="104"/>
        <v>Nonprofit Organization</v>
      </c>
      <c r="W571" s="3" t="s">
        <v>779</v>
      </c>
      <c r="X571" s="3" t="str">
        <f t="shared" si="105"/>
        <v>Religious Organizations</v>
      </c>
      <c r="Y571" s="3" t="s">
        <v>780</v>
      </c>
      <c r="Z571" s="3" t="str">
        <f t="shared" si="106"/>
        <v>Non-Profit</v>
      </c>
      <c r="AA571" s="3" t="s">
        <v>58</v>
      </c>
      <c r="AB571" s="3" t="str">
        <f t="shared" si="107"/>
        <v>Unknown / Non-Applicable</v>
      </c>
    </row>
    <row r="572" spans="1:28" ht="64" x14ac:dyDescent="0.2">
      <c r="A572" s="3">
        <v>571</v>
      </c>
      <c r="B572" s="3">
        <v>3.5</v>
      </c>
      <c r="C572" s="3" t="str">
        <f t="shared" si="96"/>
        <v>3.5</v>
      </c>
      <c r="D572" s="3" t="s">
        <v>384</v>
      </c>
      <c r="E572" s="3" t="s">
        <v>3036</v>
      </c>
      <c r="F572" s="3" t="s">
        <v>2839</v>
      </c>
      <c r="H572" s="3" t="str">
        <f t="shared" si="97"/>
        <v xml:space="preserve"> PA</v>
      </c>
      <c r="I572" s="3" t="str">
        <f t="shared" si="98"/>
        <v xml:space="preserve"> PA</v>
      </c>
      <c r="J572" s="3" t="s">
        <v>384</v>
      </c>
      <c r="K572" s="3" t="s">
        <v>3036</v>
      </c>
      <c r="L572" s="3" t="s">
        <v>2839</v>
      </c>
      <c r="M572" s="3" t="str">
        <f t="shared" si="99"/>
        <v xml:space="preserve"> PA</v>
      </c>
      <c r="N572" s="3">
        <v>1948</v>
      </c>
      <c r="O572" s="3">
        <f t="shared" si="100"/>
        <v>1948</v>
      </c>
      <c r="P572" s="3">
        <f t="shared" si="101"/>
        <v>72</v>
      </c>
      <c r="Q572" s="4" t="s">
        <v>386</v>
      </c>
      <c r="R572" s="4" t="str">
        <f t="shared" si="102"/>
        <v>REI, Academy Sports + Outdoors, Cabela's</v>
      </c>
      <c r="S572" s="3" t="s">
        <v>46</v>
      </c>
      <c r="T572" s="3" t="str">
        <f t="shared" si="103"/>
        <v>1001 to 5000 employees</v>
      </c>
      <c r="U572" s="3" t="s">
        <v>131</v>
      </c>
      <c r="V572" s="3" t="str">
        <f t="shared" si="104"/>
        <v>Subsidiary or Business Segment</v>
      </c>
      <c r="W572" s="3" t="s">
        <v>235</v>
      </c>
      <c r="X572" s="3" t="str">
        <f t="shared" si="105"/>
        <v>Computer Hardware &amp; Software</v>
      </c>
      <c r="Y572" s="3" t="s">
        <v>91</v>
      </c>
      <c r="Z572" s="3" t="str">
        <f t="shared" si="106"/>
        <v>Information Technology</v>
      </c>
      <c r="AA572" s="3" t="s">
        <v>23</v>
      </c>
      <c r="AB572" s="3" t="str">
        <f t="shared" si="107"/>
        <v>$50 to $100 million (USD)</v>
      </c>
    </row>
    <row r="573" spans="1:28" ht="16" x14ac:dyDescent="0.2">
      <c r="A573" s="3">
        <v>572</v>
      </c>
      <c r="B573" s="3">
        <v>3.3</v>
      </c>
      <c r="C573" s="3" t="str">
        <f t="shared" si="96"/>
        <v>3.3</v>
      </c>
      <c r="D573" s="3" t="s">
        <v>55</v>
      </c>
      <c r="E573" s="3" t="s">
        <v>2833</v>
      </c>
      <c r="F573" s="3" t="s">
        <v>2828</v>
      </c>
      <c r="H573" s="3" t="str">
        <f t="shared" si="97"/>
        <v xml:space="preserve"> NY</v>
      </c>
      <c r="I573" s="3" t="str">
        <f t="shared" si="98"/>
        <v xml:space="preserve"> NY</v>
      </c>
      <c r="J573" s="3" t="s">
        <v>55</v>
      </c>
      <c r="K573" s="3" t="s">
        <v>2833</v>
      </c>
      <c r="L573" s="3" t="s">
        <v>2828</v>
      </c>
      <c r="M573" s="3" t="str">
        <f t="shared" si="99"/>
        <v xml:space="preserve"> NY</v>
      </c>
      <c r="N573" s="3">
        <v>-1</v>
      </c>
      <c r="O573" s="3" t="str">
        <f t="shared" si="100"/>
        <v>Not Available</v>
      </c>
      <c r="P573" s="3" t="str">
        <f t="shared" si="101"/>
        <v>Not Available</v>
      </c>
      <c r="Q573" s="4">
        <v>-1</v>
      </c>
      <c r="R573" s="4" t="str">
        <f t="shared" si="102"/>
        <v>Not Available</v>
      </c>
      <c r="S573" s="3" t="s">
        <v>20</v>
      </c>
      <c r="T573" s="3" t="str">
        <f t="shared" si="103"/>
        <v>501 to 1000 employees</v>
      </c>
      <c r="U573" s="3" t="s">
        <v>21</v>
      </c>
      <c r="V573" s="3" t="str">
        <f t="shared" si="104"/>
        <v>Company - Private</v>
      </c>
      <c r="W573" s="3" t="s">
        <v>230</v>
      </c>
      <c r="X573" s="3" t="str">
        <f t="shared" si="105"/>
        <v>IT Services</v>
      </c>
      <c r="Y573" s="3" t="s">
        <v>91</v>
      </c>
      <c r="Z573" s="3" t="str">
        <f t="shared" si="106"/>
        <v>Information Technology</v>
      </c>
      <c r="AA573" s="3" t="s">
        <v>80</v>
      </c>
      <c r="AB573" s="3" t="str">
        <f t="shared" si="107"/>
        <v>$25 to $50 million (USD)</v>
      </c>
    </row>
    <row r="574" spans="1:28" ht="48" x14ac:dyDescent="0.2">
      <c r="A574" s="3">
        <v>573</v>
      </c>
      <c r="B574" s="3">
        <v>3.2</v>
      </c>
      <c r="C574" s="3" t="str">
        <f t="shared" si="96"/>
        <v>3.2</v>
      </c>
      <c r="D574" s="3" t="s">
        <v>1990</v>
      </c>
      <c r="E574" s="3" t="s">
        <v>3019</v>
      </c>
      <c r="F574" s="3" t="s">
        <v>2850</v>
      </c>
      <c r="H574" s="3" t="str">
        <f t="shared" si="97"/>
        <v xml:space="preserve"> MD</v>
      </c>
      <c r="I574" s="3" t="str">
        <f t="shared" si="98"/>
        <v xml:space="preserve"> MD</v>
      </c>
      <c r="J574" s="3" t="s">
        <v>1524</v>
      </c>
      <c r="K574" s="3" t="s">
        <v>2863</v>
      </c>
      <c r="L574" s="3" t="s">
        <v>3089</v>
      </c>
      <c r="M574" s="3" t="str">
        <f t="shared" si="99"/>
        <v xml:space="preserve"> United Kingdom</v>
      </c>
      <c r="N574" s="3">
        <v>1913</v>
      </c>
      <c r="O574" s="3">
        <f t="shared" si="100"/>
        <v>1913</v>
      </c>
      <c r="P574" s="3">
        <f t="shared" si="101"/>
        <v>107</v>
      </c>
      <c r="Q574" s="4" t="s">
        <v>1525</v>
      </c>
      <c r="R574" s="4" t="str">
        <f t="shared" si="102"/>
        <v>Roche, GlaxoSmithKline, Novartis</v>
      </c>
      <c r="S574" s="3" t="s">
        <v>64</v>
      </c>
      <c r="T574" s="3" t="str">
        <f t="shared" si="103"/>
        <v>201 to 500 employees</v>
      </c>
      <c r="U574" s="3" t="s">
        <v>21</v>
      </c>
      <c r="V574" s="3" t="str">
        <f t="shared" si="104"/>
        <v>Company - Private</v>
      </c>
      <c r="W574" s="3" t="s">
        <v>22</v>
      </c>
      <c r="X574" s="3" t="str">
        <f t="shared" si="105"/>
        <v>Aerospace &amp; Defense</v>
      </c>
      <c r="Y574" s="3" t="s">
        <v>22</v>
      </c>
      <c r="Z574" s="3" t="str">
        <f t="shared" si="106"/>
        <v>Aerospace &amp; Defense</v>
      </c>
      <c r="AA574" s="3" t="s">
        <v>41</v>
      </c>
      <c r="AB574" s="3" t="str">
        <f t="shared" si="107"/>
        <v>$100 to $500 million (USD)</v>
      </c>
    </row>
    <row r="575" spans="1:28" ht="48" x14ac:dyDescent="0.2">
      <c r="A575" s="3">
        <v>574</v>
      </c>
      <c r="B575" s="3">
        <v>2.7</v>
      </c>
      <c r="C575" s="3" t="str">
        <f t="shared" si="96"/>
        <v>2.7</v>
      </c>
      <c r="D575" s="3" t="s">
        <v>2216</v>
      </c>
      <c r="E575" s="3" t="s">
        <v>3037</v>
      </c>
      <c r="F575" s="3" t="s">
        <v>2841</v>
      </c>
      <c r="H575" s="3" t="str">
        <f t="shared" si="97"/>
        <v xml:space="preserve"> GA</v>
      </c>
      <c r="I575" s="3" t="str">
        <f t="shared" si="98"/>
        <v xml:space="preserve"> GA</v>
      </c>
      <c r="J575" s="3" t="s">
        <v>55</v>
      </c>
      <c r="K575" s="3" t="s">
        <v>2833</v>
      </c>
      <c r="L575" s="3" t="s">
        <v>2828</v>
      </c>
      <c r="M575" s="3" t="str">
        <f t="shared" si="99"/>
        <v xml:space="preserve"> NY</v>
      </c>
      <c r="N575" s="3">
        <v>1858</v>
      </c>
      <c r="O575" s="3">
        <f t="shared" si="100"/>
        <v>1858</v>
      </c>
      <c r="P575" s="3">
        <f t="shared" si="101"/>
        <v>162</v>
      </c>
      <c r="Q575" s="4" t="s">
        <v>2217</v>
      </c>
      <c r="R575" s="4" t="str">
        <f t="shared" si="102"/>
        <v>Dillard's, J. C. Penney, Nordstrom</v>
      </c>
      <c r="S575" s="3" t="s">
        <v>20</v>
      </c>
      <c r="T575" s="3" t="str">
        <f t="shared" si="103"/>
        <v>501 to 1000 employees</v>
      </c>
      <c r="U575" s="3" t="s">
        <v>21</v>
      </c>
      <c r="V575" s="3" t="str">
        <f t="shared" si="104"/>
        <v>Company - Private</v>
      </c>
      <c r="W575" s="3" t="s">
        <v>145</v>
      </c>
      <c r="X575" s="3" t="str">
        <f t="shared" si="105"/>
        <v>Enterprise Software &amp; Network Solutions</v>
      </c>
      <c r="Y575" s="3" t="s">
        <v>91</v>
      </c>
      <c r="Z575" s="3" t="str">
        <f t="shared" si="106"/>
        <v>Information Technology</v>
      </c>
      <c r="AA575" s="3" t="s">
        <v>58</v>
      </c>
      <c r="AB575" s="3" t="str">
        <f t="shared" si="107"/>
        <v>Unknown / Non-Applicable</v>
      </c>
    </row>
    <row r="576" spans="1:28" ht="16" x14ac:dyDescent="0.2">
      <c r="A576" s="3">
        <v>575</v>
      </c>
      <c r="B576" s="3">
        <v>3.3</v>
      </c>
      <c r="C576" s="3" t="str">
        <f t="shared" si="96"/>
        <v>3.3</v>
      </c>
      <c r="D576" s="3" t="s">
        <v>55</v>
      </c>
      <c r="E576" s="3" t="s">
        <v>2833</v>
      </c>
      <c r="F576" s="3" t="s">
        <v>2828</v>
      </c>
      <c r="H576" s="3" t="str">
        <f t="shared" si="97"/>
        <v xml:space="preserve"> NY</v>
      </c>
      <c r="I576" s="3" t="str">
        <f t="shared" si="98"/>
        <v xml:space="preserve"> NY</v>
      </c>
      <c r="J576" s="3" t="s">
        <v>96</v>
      </c>
      <c r="K576" s="3" t="s">
        <v>2825</v>
      </c>
      <c r="L576" s="3" t="s">
        <v>2826</v>
      </c>
      <c r="M576" s="3" t="str">
        <f t="shared" si="99"/>
        <v xml:space="preserve"> CA</v>
      </c>
      <c r="N576" s="3">
        <v>2016</v>
      </c>
      <c r="O576" s="3">
        <f t="shared" si="100"/>
        <v>2016</v>
      </c>
      <c r="P576" s="3">
        <f t="shared" si="101"/>
        <v>4</v>
      </c>
      <c r="Q576" s="4">
        <v>-1</v>
      </c>
      <c r="R576" s="4" t="str">
        <f t="shared" si="102"/>
        <v>Not Available</v>
      </c>
      <c r="S576" s="3" t="s">
        <v>46</v>
      </c>
      <c r="T576" s="3" t="str">
        <f t="shared" si="103"/>
        <v>1001 to 5000 employees</v>
      </c>
      <c r="U576" s="3" t="s">
        <v>21</v>
      </c>
      <c r="V576" s="3" t="str">
        <f t="shared" si="104"/>
        <v>Company - Private</v>
      </c>
      <c r="W576" s="3" t="s">
        <v>235</v>
      </c>
      <c r="X576" s="3" t="str">
        <f t="shared" si="105"/>
        <v>Computer Hardware &amp; Software</v>
      </c>
      <c r="Y576" s="3" t="s">
        <v>91</v>
      </c>
      <c r="Z576" s="3" t="str">
        <f t="shared" si="106"/>
        <v>Information Technology</v>
      </c>
      <c r="AA576" s="3" t="s">
        <v>41</v>
      </c>
      <c r="AB576" s="3" t="str">
        <f t="shared" si="107"/>
        <v>$100 to $500 million (USD)</v>
      </c>
    </row>
    <row r="577" spans="1:28" ht="16" x14ac:dyDescent="0.2">
      <c r="A577" s="3">
        <v>576</v>
      </c>
      <c r="B577" s="3">
        <v>3.7</v>
      </c>
      <c r="C577" s="3" t="str">
        <f t="shared" si="96"/>
        <v>3.7</v>
      </c>
      <c r="D577" s="3" t="s">
        <v>880</v>
      </c>
      <c r="E577" s="3" t="s">
        <v>2899</v>
      </c>
      <c r="F577" s="3" t="s">
        <v>2861</v>
      </c>
      <c r="H577" s="3" t="str">
        <f t="shared" si="97"/>
        <v xml:space="preserve"> NJ</v>
      </c>
      <c r="I577" s="3" t="str">
        <f t="shared" si="98"/>
        <v xml:space="preserve"> NJ</v>
      </c>
      <c r="J577" s="3" t="s">
        <v>880</v>
      </c>
      <c r="K577" s="3" t="s">
        <v>2899</v>
      </c>
      <c r="L577" s="3" t="s">
        <v>2861</v>
      </c>
      <c r="M577" s="3" t="str">
        <f t="shared" si="99"/>
        <v xml:space="preserve"> NJ</v>
      </c>
      <c r="N577" s="3">
        <v>1989</v>
      </c>
      <c r="O577" s="3">
        <f t="shared" si="100"/>
        <v>1989</v>
      </c>
      <c r="P577" s="3">
        <f t="shared" si="101"/>
        <v>31</v>
      </c>
      <c r="Q577" s="4">
        <v>-1</v>
      </c>
      <c r="R577" s="4" t="str">
        <f t="shared" si="102"/>
        <v>Not Available</v>
      </c>
      <c r="S577" s="3" t="s">
        <v>263</v>
      </c>
      <c r="T577" s="3" t="str">
        <f t="shared" si="103"/>
        <v>1 to 50 employees</v>
      </c>
      <c r="U577" s="3" t="s">
        <v>21</v>
      </c>
      <c r="V577" s="3" t="str">
        <f t="shared" si="104"/>
        <v>Company - Private</v>
      </c>
      <c r="W577" s="3" t="s">
        <v>1886</v>
      </c>
      <c r="X577" s="3" t="str">
        <f t="shared" si="105"/>
        <v>Accounting</v>
      </c>
      <c r="Y577" s="3" t="s">
        <v>1887</v>
      </c>
      <c r="Z577" s="3" t="str">
        <f t="shared" si="106"/>
        <v>Accounting &amp; Legal</v>
      </c>
      <c r="AA577" s="3" t="s">
        <v>264</v>
      </c>
      <c r="AB577" s="3" t="str">
        <f t="shared" si="107"/>
        <v>Less than $1 million (USD)</v>
      </c>
    </row>
    <row r="578" spans="1:28" ht="16" x14ac:dyDescent="0.2">
      <c r="A578" s="3">
        <v>577</v>
      </c>
      <c r="B578" s="3">
        <v>3.9</v>
      </c>
      <c r="C578" s="3" t="str">
        <f t="shared" si="96"/>
        <v>3.9</v>
      </c>
      <c r="D578" s="3" t="s">
        <v>2224</v>
      </c>
      <c r="E578" s="3" t="s">
        <v>3038</v>
      </c>
      <c r="F578" s="3" t="s">
        <v>2853</v>
      </c>
      <c r="H578" s="3" t="str">
        <f t="shared" si="97"/>
        <v xml:space="preserve"> VA</v>
      </c>
      <c r="I578" s="3" t="str">
        <f t="shared" si="98"/>
        <v xml:space="preserve"> VA</v>
      </c>
      <c r="J578" s="3" t="s">
        <v>2224</v>
      </c>
      <c r="K578" s="3" t="s">
        <v>3038</v>
      </c>
      <c r="L578" s="3" t="s">
        <v>2853</v>
      </c>
      <c r="M578" s="3" t="str">
        <f t="shared" si="99"/>
        <v xml:space="preserve"> VA</v>
      </c>
      <c r="N578" s="3">
        <v>1899</v>
      </c>
      <c r="O578" s="3">
        <f t="shared" si="100"/>
        <v>1899</v>
      </c>
      <c r="P578" s="3">
        <f t="shared" si="101"/>
        <v>121</v>
      </c>
      <c r="Q578" s="4">
        <v>-1</v>
      </c>
      <c r="R578" s="4" t="str">
        <f t="shared" si="102"/>
        <v>Not Available</v>
      </c>
      <c r="S578" s="3" t="s">
        <v>46</v>
      </c>
      <c r="T578" s="3" t="str">
        <f t="shared" si="103"/>
        <v>1001 to 5000 employees</v>
      </c>
      <c r="U578" s="3" t="s">
        <v>65</v>
      </c>
      <c r="V578" s="3" t="str">
        <f t="shared" si="104"/>
        <v>Company - Public</v>
      </c>
      <c r="W578" s="3" t="s">
        <v>155</v>
      </c>
      <c r="X578" s="3" t="str">
        <f t="shared" si="105"/>
        <v>Insurance Carriers</v>
      </c>
      <c r="Y578" s="3" t="s">
        <v>156</v>
      </c>
      <c r="Z578" s="3" t="str">
        <f t="shared" si="106"/>
        <v>Insurance</v>
      </c>
      <c r="AA578" s="3" t="s">
        <v>58</v>
      </c>
      <c r="AB578" s="3" t="str">
        <f t="shared" si="107"/>
        <v>Unknown / Non-Applicable</v>
      </c>
    </row>
    <row r="579" spans="1:28" ht="16" x14ac:dyDescent="0.2">
      <c r="A579" s="3">
        <v>578</v>
      </c>
      <c r="B579" s="3">
        <v>3.1</v>
      </c>
      <c r="C579" s="3" t="str">
        <f t="shared" ref="C579:C642" si="108">SUBSTITUTE(B579, -1, "NOT AVAILABLE")</f>
        <v>3.1</v>
      </c>
      <c r="D579" s="3" t="s">
        <v>1811</v>
      </c>
      <c r="E579" s="3" t="s">
        <v>3001</v>
      </c>
      <c r="F579" s="3" t="s">
        <v>2839</v>
      </c>
      <c r="H579" s="3" t="str">
        <f t="shared" ref="H579:H642" si="109">IF(F579="", "Not Available", F579)</f>
        <v xml:space="preserve"> PA</v>
      </c>
      <c r="I579" s="3" t="str">
        <f t="shared" ref="I579:I642" si="110">IF(H579="Los Angeles", "CA", H579)</f>
        <v xml:space="preserve"> PA</v>
      </c>
      <c r="J579" s="3" t="s">
        <v>1811</v>
      </c>
      <c r="K579" s="3" t="s">
        <v>3001</v>
      </c>
      <c r="L579" s="3" t="s">
        <v>2839</v>
      </c>
      <c r="M579" s="3" t="str">
        <f t="shared" ref="M579:M642" si="111">IF(L579="", "Not Available", L579)</f>
        <v xml:space="preserve"> PA</v>
      </c>
      <c r="N579" s="3">
        <v>2003</v>
      </c>
      <c r="O579" s="3">
        <f t="shared" ref="O579:O642" si="112">IF(N579=-1, "Not Available", N579)</f>
        <v>2003</v>
      </c>
      <c r="P579" s="3">
        <f t="shared" ref="P579:P642" si="113">IF(O579=N579, 2020-O579, O579)</f>
        <v>17</v>
      </c>
      <c r="Q579" s="4" t="s">
        <v>1812</v>
      </c>
      <c r="R579" s="4" t="str">
        <f t="shared" ref="R579:R642" si="114">IF(Q579=-1, "Not Available", Q579)</f>
        <v>Covance, ICON</v>
      </c>
      <c r="S579" s="3" t="s">
        <v>263</v>
      </c>
      <c r="T579" s="3" t="str">
        <f t="shared" ref="T579:T642" si="115">IF(S579=-1,"Not Available",S579)</f>
        <v>1 to 50 employees</v>
      </c>
      <c r="U579" s="3" t="s">
        <v>21</v>
      </c>
      <c r="V579" s="3" t="str">
        <f t="shared" ref="V579:V642" si="116">IF(U579=-1,"Not Available", U579)</f>
        <v>Company - Private</v>
      </c>
      <c r="W579" s="3" t="s">
        <v>124</v>
      </c>
      <c r="X579" s="3" t="str">
        <f t="shared" ref="X579:X642" si="117">IF(W579=-1,"Not Available",W579)</f>
        <v>Biotech &amp; Pharmaceuticals</v>
      </c>
      <c r="Y579" s="3" t="s">
        <v>124</v>
      </c>
      <c r="Z579" s="3" t="str">
        <f t="shared" ref="Z579:Z642" si="118">IF(Y579=-1,"Not Available",Y579)</f>
        <v>Biotech &amp; Pharmaceuticals</v>
      </c>
      <c r="AA579" s="3" t="s">
        <v>58</v>
      </c>
      <c r="AB579" s="3" t="str">
        <f t="shared" ref="AB579:AB642" si="119">IF(AA579=-1,"Not Available",AA579)</f>
        <v>Unknown / Non-Applicable</v>
      </c>
    </row>
    <row r="580" spans="1:28" ht="16" x14ac:dyDescent="0.2">
      <c r="A580" s="3">
        <v>579</v>
      </c>
      <c r="B580" s="3">
        <v>2.6</v>
      </c>
      <c r="C580" s="3" t="str">
        <f t="shared" si="108"/>
        <v>2.6</v>
      </c>
      <c r="D580" s="3" t="s">
        <v>560</v>
      </c>
      <c r="E580" s="3" t="s">
        <v>2870</v>
      </c>
      <c r="F580" s="3" t="s">
        <v>2826</v>
      </c>
      <c r="H580" s="3" t="str">
        <f t="shared" si="109"/>
        <v xml:space="preserve"> CA</v>
      </c>
      <c r="I580" s="3" t="str">
        <f t="shared" si="110"/>
        <v xml:space="preserve"> CA</v>
      </c>
      <c r="J580" s="3" t="s">
        <v>560</v>
      </c>
      <c r="K580" s="3" t="s">
        <v>2870</v>
      </c>
      <c r="L580" s="3" t="s">
        <v>2826</v>
      </c>
      <c r="M580" s="3" t="str">
        <f t="shared" si="111"/>
        <v xml:space="preserve"> CA</v>
      </c>
      <c r="N580" s="3">
        <v>2016</v>
      </c>
      <c r="O580" s="3">
        <f t="shared" si="112"/>
        <v>2016</v>
      </c>
      <c r="P580" s="3">
        <f t="shared" si="113"/>
        <v>4</v>
      </c>
      <c r="Q580" s="4">
        <v>-1</v>
      </c>
      <c r="R580" s="4" t="str">
        <f t="shared" si="114"/>
        <v>Not Available</v>
      </c>
      <c r="S580" s="3" t="s">
        <v>263</v>
      </c>
      <c r="T580" s="3" t="str">
        <f t="shared" si="115"/>
        <v>1 to 50 employees</v>
      </c>
      <c r="U580" s="3" t="s">
        <v>21</v>
      </c>
      <c r="V580" s="3" t="str">
        <f t="shared" si="116"/>
        <v>Company - Private</v>
      </c>
      <c r="W580" s="3" t="s">
        <v>230</v>
      </c>
      <c r="X580" s="3" t="str">
        <f t="shared" si="117"/>
        <v>IT Services</v>
      </c>
      <c r="Y580" s="3" t="s">
        <v>91</v>
      </c>
      <c r="Z580" s="3" t="str">
        <f t="shared" si="118"/>
        <v>Information Technology</v>
      </c>
      <c r="AA580" s="3" t="s">
        <v>264</v>
      </c>
      <c r="AB580" s="3" t="str">
        <f t="shared" si="119"/>
        <v>Less than $1 million (USD)</v>
      </c>
    </row>
    <row r="581" spans="1:28" ht="32" x14ac:dyDescent="0.2">
      <c r="A581" s="3">
        <v>580</v>
      </c>
      <c r="B581" s="3">
        <v>4.0999999999999996</v>
      </c>
      <c r="C581" s="3" t="str">
        <f t="shared" si="108"/>
        <v>4.1</v>
      </c>
      <c r="D581" s="3" t="s">
        <v>96</v>
      </c>
      <c r="E581" s="3" t="s">
        <v>2825</v>
      </c>
      <c r="F581" s="3" t="s">
        <v>2826</v>
      </c>
      <c r="H581" s="3" t="str">
        <f t="shared" si="109"/>
        <v xml:space="preserve"> CA</v>
      </c>
      <c r="I581" s="3" t="str">
        <f t="shared" si="110"/>
        <v xml:space="preserve"> CA</v>
      </c>
      <c r="J581" s="3" t="s">
        <v>96</v>
      </c>
      <c r="K581" s="3" t="s">
        <v>2825</v>
      </c>
      <c r="L581" s="3" t="s">
        <v>2826</v>
      </c>
      <c r="M581" s="3" t="str">
        <f t="shared" si="111"/>
        <v xml:space="preserve"> CA</v>
      </c>
      <c r="N581" s="3">
        <v>2007</v>
      </c>
      <c r="O581" s="3">
        <f t="shared" si="112"/>
        <v>2007</v>
      </c>
      <c r="P581" s="3">
        <f t="shared" si="113"/>
        <v>13</v>
      </c>
      <c r="Q581" s="4" t="s">
        <v>1021</v>
      </c>
      <c r="R581" s="4" t="str">
        <f t="shared" si="114"/>
        <v>FLURRY, Chartboost</v>
      </c>
      <c r="S581" s="3" t="s">
        <v>30</v>
      </c>
      <c r="T581" s="3" t="str">
        <f t="shared" si="115"/>
        <v>10000+ employees</v>
      </c>
      <c r="U581" s="3" t="s">
        <v>65</v>
      </c>
      <c r="V581" s="3" t="str">
        <f t="shared" si="116"/>
        <v>Company - Public</v>
      </c>
      <c r="W581" s="3" t="s">
        <v>22</v>
      </c>
      <c r="X581" s="3" t="str">
        <f t="shared" si="117"/>
        <v>Aerospace &amp; Defense</v>
      </c>
      <c r="Y581" s="3" t="s">
        <v>22</v>
      </c>
      <c r="Z581" s="3" t="str">
        <f t="shared" si="118"/>
        <v>Aerospace &amp; Defense</v>
      </c>
      <c r="AA581" s="3" t="s">
        <v>113</v>
      </c>
      <c r="AB581" s="3" t="str">
        <f t="shared" si="119"/>
        <v>$10+ billion (USD)</v>
      </c>
    </row>
    <row r="582" spans="1:28" ht="16" x14ac:dyDescent="0.2">
      <c r="A582" s="3">
        <v>581</v>
      </c>
      <c r="B582" s="3">
        <v>3.7</v>
      </c>
      <c r="C582" s="3" t="str">
        <f t="shared" si="108"/>
        <v>3.7</v>
      </c>
      <c r="D582" s="3" t="s">
        <v>55</v>
      </c>
      <c r="E582" s="3" t="s">
        <v>2833</v>
      </c>
      <c r="F582" s="3" t="s">
        <v>2828</v>
      </c>
      <c r="H582" s="3" t="str">
        <f t="shared" si="109"/>
        <v xml:space="preserve"> NY</v>
      </c>
      <c r="I582" s="3" t="str">
        <f t="shared" si="110"/>
        <v xml:space="preserve"> NY</v>
      </c>
      <c r="J582" s="3" t="s">
        <v>55</v>
      </c>
      <c r="K582" s="3" t="s">
        <v>2833</v>
      </c>
      <c r="L582" s="3" t="s">
        <v>2828</v>
      </c>
      <c r="M582" s="3" t="str">
        <f t="shared" si="111"/>
        <v xml:space="preserve"> NY</v>
      </c>
      <c r="N582" s="3">
        <v>2008</v>
      </c>
      <c r="O582" s="3">
        <f t="shared" si="112"/>
        <v>2008</v>
      </c>
      <c r="P582" s="3">
        <f t="shared" si="113"/>
        <v>12</v>
      </c>
      <c r="Q582" s="4">
        <v>-1</v>
      </c>
      <c r="R582" s="4" t="str">
        <f t="shared" si="114"/>
        <v>Not Available</v>
      </c>
      <c r="S582" s="3" t="s">
        <v>30</v>
      </c>
      <c r="T582" s="3" t="str">
        <f t="shared" si="115"/>
        <v>10000+ employees</v>
      </c>
      <c r="U582" s="3" t="s">
        <v>131</v>
      </c>
      <c r="V582" s="3" t="str">
        <f t="shared" si="116"/>
        <v>Subsidiary or Business Segment</v>
      </c>
      <c r="W582" s="3" t="s">
        <v>1903</v>
      </c>
      <c r="X582" s="3" t="str">
        <f t="shared" si="117"/>
        <v>Health Care Products Manufacturing</v>
      </c>
      <c r="Y582" s="3" t="s">
        <v>185</v>
      </c>
      <c r="Z582" s="3" t="str">
        <f t="shared" si="118"/>
        <v>Manufacturing</v>
      </c>
      <c r="AA582" s="3" t="s">
        <v>34</v>
      </c>
      <c r="AB582" s="3" t="str">
        <f t="shared" si="119"/>
        <v>$2 to $5 billion (USD)</v>
      </c>
    </row>
    <row r="583" spans="1:28" ht="32" x14ac:dyDescent="0.2">
      <c r="A583" s="3">
        <v>582</v>
      </c>
      <c r="B583" s="3">
        <v>4.3</v>
      </c>
      <c r="C583" s="3" t="str">
        <f t="shared" si="108"/>
        <v>4.3</v>
      </c>
      <c r="D583" s="3" t="s">
        <v>122</v>
      </c>
      <c r="E583" s="3" t="s">
        <v>2863</v>
      </c>
      <c r="F583" s="3" t="s">
        <v>2864</v>
      </c>
      <c r="H583" s="3" t="str">
        <f t="shared" si="109"/>
        <v xml:space="preserve"> MA</v>
      </c>
      <c r="I583" s="3" t="str">
        <f t="shared" si="110"/>
        <v xml:space="preserve"> MA</v>
      </c>
      <c r="J583" s="3" t="s">
        <v>122</v>
      </c>
      <c r="K583" s="3" t="s">
        <v>2863</v>
      </c>
      <c r="L583" s="3" t="s">
        <v>2864</v>
      </c>
      <c r="M583" s="3" t="str">
        <f t="shared" si="111"/>
        <v xml:space="preserve"> MA</v>
      </c>
      <c r="N583" s="3">
        <v>1991</v>
      </c>
      <c r="O583" s="3">
        <f t="shared" si="112"/>
        <v>1991</v>
      </c>
      <c r="P583" s="3">
        <f t="shared" si="113"/>
        <v>29</v>
      </c>
      <c r="Q583" s="4" t="s">
        <v>2232</v>
      </c>
      <c r="R583" s="4" t="str">
        <f t="shared" si="114"/>
        <v>Google, Amazon, NVIDIA</v>
      </c>
      <c r="S583" s="3" t="s">
        <v>56</v>
      </c>
      <c r="T583" s="3" t="str">
        <f t="shared" si="115"/>
        <v>51 to 200 employees</v>
      </c>
      <c r="U583" s="3" t="s">
        <v>21</v>
      </c>
      <c r="V583" s="3" t="str">
        <f t="shared" si="116"/>
        <v>Company - Private</v>
      </c>
      <c r="W583" s="3" t="s">
        <v>320</v>
      </c>
      <c r="X583" s="3" t="str">
        <f t="shared" si="117"/>
        <v>Staffing &amp; Outsourcing</v>
      </c>
      <c r="Y583" s="3" t="s">
        <v>40</v>
      </c>
      <c r="Z583" s="3" t="str">
        <f t="shared" si="118"/>
        <v>Business Services</v>
      </c>
      <c r="AA583" s="3" t="s">
        <v>80</v>
      </c>
      <c r="AB583" s="3" t="str">
        <f t="shared" si="119"/>
        <v>$25 to $50 million (USD)</v>
      </c>
    </row>
    <row r="584" spans="1:28" ht="64" x14ac:dyDescent="0.2">
      <c r="A584" s="3">
        <v>583</v>
      </c>
      <c r="B584" s="3">
        <v>4.9000000000000004</v>
      </c>
      <c r="C584" s="3" t="str">
        <f t="shared" si="108"/>
        <v>4.9</v>
      </c>
      <c r="D584" s="3" t="s">
        <v>55</v>
      </c>
      <c r="E584" s="3" t="s">
        <v>2833</v>
      </c>
      <c r="F584" s="3" t="s">
        <v>2828</v>
      </c>
      <c r="H584" s="3" t="str">
        <f t="shared" si="109"/>
        <v xml:space="preserve"> NY</v>
      </c>
      <c r="I584" s="3" t="str">
        <f t="shared" si="110"/>
        <v xml:space="preserve"> NY</v>
      </c>
      <c r="J584" s="3" t="s">
        <v>55</v>
      </c>
      <c r="K584" s="3" t="s">
        <v>2833</v>
      </c>
      <c r="L584" s="3" t="s">
        <v>2828</v>
      </c>
      <c r="M584" s="3" t="str">
        <f t="shared" si="111"/>
        <v xml:space="preserve"> NY</v>
      </c>
      <c r="N584" s="3">
        <v>2002</v>
      </c>
      <c r="O584" s="3">
        <f t="shared" si="112"/>
        <v>2002</v>
      </c>
      <c r="P584" s="3">
        <f t="shared" si="113"/>
        <v>18</v>
      </c>
      <c r="Q584" s="4" t="s">
        <v>1110</v>
      </c>
      <c r="R584" s="4" t="str">
        <f t="shared" si="114"/>
        <v>Expedia Group, Orbitz Worldwide, Priceline.com</v>
      </c>
      <c r="S584" s="3" t="s">
        <v>30</v>
      </c>
      <c r="T584" s="3" t="str">
        <f t="shared" si="115"/>
        <v>10000+ employees</v>
      </c>
      <c r="U584" s="3" t="s">
        <v>65</v>
      </c>
      <c r="V584" s="3" t="str">
        <f t="shared" si="116"/>
        <v>Company - Public</v>
      </c>
      <c r="W584" s="3" t="s">
        <v>79</v>
      </c>
      <c r="X584" s="3" t="str">
        <f t="shared" si="117"/>
        <v>Consulting</v>
      </c>
      <c r="Y584" s="3" t="s">
        <v>40</v>
      </c>
      <c r="Z584" s="3" t="str">
        <f t="shared" si="118"/>
        <v>Business Services</v>
      </c>
      <c r="AA584" s="3" t="s">
        <v>34</v>
      </c>
      <c r="AB584" s="3" t="str">
        <f t="shared" si="119"/>
        <v>$2 to $5 billion (USD)</v>
      </c>
    </row>
    <row r="585" spans="1:28" ht="16" x14ac:dyDescent="0.2">
      <c r="A585" s="3">
        <v>584</v>
      </c>
      <c r="B585" s="3">
        <v>3.8</v>
      </c>
      <c r="C585" s="3" t="str">
        <f t="shared" si="108"/>
        <v>3.8</v>
      </c>
      <c r="D585" s="3" t="s">
        <v>427</v>
      </c>
      <c r="E585" s="3" t="s">
        <v>2948</v>
      </c>
      <c r="F585" s="3" t="s">
        <v>2837</v>
      </c>
      <c r="H585" s="3" t="str">
        <f t="shared" si="109"/>
        <v xml:space="preserve"> IL</v>
      </c>
      <c r="I585" s="3" t="str">
        <f t="shared" si="110"/>
        <v xml:space="preserve"> IL</v>
      </c>
      <c r="J585" s="3" t="s">
        <v>519</v>
      </c>
      <c r="K585" s="3" t="s">
        <v>3080</v>
      </c>
      <c r="L585" s="3" t="s">
        <v>2837</v>
      </c>
      <c r="M585" s="3" t="str">
        <f t="shared" si="111"/>
        <v xml:space="preserve"> IL</v>
      </c>
      <c r="N585" s="3">
        <v>1997</v>
      </c>
      <c r="O585" s="3">
        <f t="shared" si="112"/>
        <v>1997</v>
      </c>
      <c r="P585" s="3">
        <f t="shared" si="113"/>
        <v>23</v>
      </c>
      <c r="Q585" s="4">
        <v>-1</v>
      </c>
      <c r="R585" s="4" t="str">
        <f t="shared" si="114"/>
        <v>Not Available</v>
      </c>
      <c r="S585" s="3" t="s">
        <v>289</v>
      </c>
      <c r="T585" s="3" t="str">
        <f t="shared" si="115"/>
        <v>Unknown</v>
      </c>
      <c r="U585" s="3" t="s">
        <v>21</v>
      </c>
      <c r="V585" s="3" t="str">
        <f t="shared" si="116"/>
        <v>Company - Private</v>
      </c>
      <c r="W585" s="3">
        <v>-1</v>
      </c>
      <c r="X585" s="3" t="str">
        <f t="shared" si="117"/>
        <v>Not Available</v>
      </c>
      <c r="Y585" s="3">
        <v>-1</v>
      </c>
      <c r="Z585" s="3" t="str">
        <f t="shared" si="118"/>
        <v>Not Available</v>
      </c>
      <c r="AA585" s="3" t="s">
        <v>58</v>
      </c>
      <c r="AB585" s="3" t="str">
        <f t="shared" si="119"/>
        <v>Unknown / Non-Applicable</v>
      </c>
    </row>
    <row r="586" spans="1:28" ht="16" x14ac:dyDescent="0.2">
      <c r="A586" s="3">
        <v>585</v>
      </c>
      <c r="B586" s="3">
        <v>-1</v>
      </c>
      <c r="C586" s="3" t="str">
        <f t="shared" si="108"/>
        <v>NOT AVAILABLE</v>
      </c>
      <c r="D586" s="3" t="s">
        <v>96</v>
      </c>
      <c r="E586" s="3" t="s">
        <v>2825</v>
      </c>
      <c r="F586" s="3" t="s">
        <v>2826</v>
      </c>
      <c r="H586" s="3" t="str">
        <f t="shared" si="109"/>
        <v xml:space="preserve"> CA</v>
      </c>
      <c r="I586" s="3" t="str">
        <f t="shared" si="110"/>
        <v xml:space="preserve"> CA</v>
      </c>
      <c r="J586" s="3" t="s">
        <v>754</v>
      </c>
      <c r="K586" s="3" t="s">
        <v>3000</v>
      </c>
      <c r="L586" s="3" t="s">
        <v>2864</v>
      </c>
      <c r="M586" s="3" t="str">
        <f t="shared" si="111"/>
        <v xml:space="preserve"> MA</v>
      </c>
      <c r="N586" s="3">
        <v>2008</v>
      </c>
      <c r="O586" s="3">
        <f t="shared" si="112"/>
        <v>2008</v>
      </c>
      <c r="P586" s="3">
        <f t="shared" si="113"/>
        <v>12</v>
      </c>
      <c r="Q586" s="4">
        <v>-1</v>
      </c>
      <c r="R586" s="4" t="str">
        <f t="shared" si="114"/>
        <v>Not Available</v>
      </c>
      <c r="S586" s="3">
        <v>-1</v>
      </c>
      <c r="T586" s="3" t="str">
        <f t="shared" si="115"/>
        <v>Not Available</v>
      </c>
      <c r="U586" s="3">
        <v>-1</v>
      </c>
      <c r="V586" s="3" t="str">
        <f t="shared" si="116"/>
        <v>Not Available</v>
      </c>
      <c r="W586" s="3">
        <v>-1</v>
      </c>
      <c r="X586" s="3" t="str">
        <f t="shared" si="117"/>
        <v>Not Available</v>
      </c>
      <c r="Y586" s="3">
        <v>-1</v>
      </c>
      <c r="Z586" s="3" t="str">
        <f t="shared" si="118"/>
        <v>Not Available</v>
      </c>
      <c r="AA586" s="3">
        <v>-1</v>
      </c>
      <c r="AB586" s="3" t="str">
        <f t="shared" si="119"/>
        <v>Not Available</v>
      </c>
    </row>
    <row r="587" spans="1:28" ht="16" x14ac:dyDescent="0.2">
      <c r="A587" s="3">
        <v>586</v>
      </c>
      <c r="B587" s="3">
        <v>3.9</v>
      </c>
      <c r="C587" s="3" t="str">
        <f t="shared" si="108"/>
        <v>3.9</v>
      </c>
      <c r="D587" s="3" t="s">
        <v>96</v>
      </c>
      <c r="E587" s="3" t="s">
        <v>2825</v>
      </c>
      <c r="F587" s="3" t="s">
        <v>2826</v>
      </c>
      <c r="H587" s="3" t="str">
        <f t="shared" si="109"/>
        <v xml:space="preserve"> CA</v>
      </c>
      <c r="I587" s="3" t="str">
        <f t="shared" si="110"/>
        <v xml:space="preserve"> CA</v>
      </c>
      <c r="J587" s="3" t="s">
        <v>96</v>
      </c>
      <c r="K587" s="3" t="s">
        <v>2825</v>
      </c>
      <c r="L587" s="3" t="s">
        <v>2826</v>
      </c>
      <c r="M587" s="3" t="str">
        <f t="shared" si="111"/>
        <v xml:space="preserve"> CA</v>
      </c>
      <c r="N587" s="3">
        <v>2008</v>
      </c>
      <c r="O587" s="3">
        <f t="shared" si="112"/>
        <v>2008</v>
      </c>
      <c r="P587" s="3">
        <f t="shared" si="113"/>
        <v>12</v>
      </c>
      <c r="Q587" s="4">
        <v>-1</v>
      </c>
      <c r="R587" s="4" t="str">
        <f t="shared" si="114"/>
        <v>Not Available</v>
      </c>
      <c r="S587" s="3" t="s">
        <v>56</v>
      </c>
      <c r="T587" s="3" t="str">
        <f t="shared" si="115"/>
        <v>51 to 200 employees</v>
      </c>
      <c r="U587" s="3" t="s">
        <v>21</v>
      </c>
      <c r="V587" s="3" t="str">
        <f t="shared" si="116"/>
        <v>Company - Private</v>
      </c>
      <c r="W587" s="3" t="s">
        <v>57</v>
      </c>
      <c r="X587" s="3" t="str">
        <f t="shared" si="117"/>
        <v>Advertising &amp; Marketing</v>
      </c>
      <c r="Y587" s="3" t="s">
        <v>40</v>
      </c>
      <c r="Z587" s="3" t="str">
        <f t="shared" si="118"/>
        <v>Business Services</v>
      </c>
      <c r="AA587" s="3" t="s">
        <v>58</v>
      </c>
      <c r="AB587" s="3" t="str">
        <f t="shared" si="119"/>
        <v>Unknown / Non-Applicable</v>
      </c>
    </row>
    <row r="588" spans="1:28" ht="16" x14ac:dyDescent="0.2">
      <c r="A588" s="3">
        <v>587</v>
      </c>
      <c r="B588" s="3">
        <v>3.2</v>
      </c>
      <c r="C588" s="3" t="str">
        <f t="shared" si="108"/>
        <v>3.2</v>
      </c>
      <c r="D588" s="3" t="s">
        <v>96</v>
      </c>
      <c r="E588" s="3" t="s">
        <v>2825</v>
      </c>
      <c r="F588" s="3" t="s">
        <v>2826</v>
      </c>
      <c r="H588" s="3" t="str">
        <f t="shared" si="109"/>
        <v xml:space="preserve"> CA</v>
      </c>
      <c r="I588" s="3" t="str">
        <f t="shared" si="110"/>
        <v xml:space="preserve"> CA</v>
      </c>
      <c r="J588" s="3" t="s">
        <v>96</v>
      </c>
      <c r="K588" s="3" t="s">
        <v>2825</v>
      </c>
      <c r="L588" s="3" t="s">
        <v>2826</v>
      </c>
      <c r="M588" s="3" t="str">
        <f t="shared" si="111"/>
        <v xml:space="preserve"> CA</v>
      </c>
      <c r="N588" s="3">
        <v>2002</v>
      </c>
      <c r="O588" s="3">
        <f t="shared" si="112"/>
        <v>2002</v>
      </c>
      <c r="P588" s="3">
        <f t="shared" si="113"/>
        <v>18</v>
      </c>
      <c r="Q588" s="4">
        <v>-1</v>
      </c>
      <c r="R588" s="4" t="str">
        <f t="shared" si="114"/>
        <v>Not Available</v>
      </c>
      <c r="S588" s="3" t="s">
        <v>56</v>
      </c>
      <c r="T588" s="3" t="str">
        <f t="shared" si="115"/>
        <v>51 to 200 employees</v>
      </c>
      <c r="U588" s="3" t="s">
        <v>21</v>
      </c>
      <c r="V588" s="3" t="str">
        <f t="shared" si="116"/>
        <v>Company - Private</v>
      </c>
      <c r="W588" s="3" t="s">
        <v>1915</v>
      </c>
      <c r="X588" s="3" t="str">
        <f t="shared" si="117"/>
        <v>Health, Beauty, &amp; Fitness</v>
      </c>
      <c r="Y588" s="3" t="s">
        <v>1916</v>
      </c>
      <c r="Z588" s="3" t="str">
        <f t="shared" si="118"/>
        <v>Consumer Services</v>
      </c>
      <c r="AA588" s="3" t="s">
        <v>411</v>
      </c>
      <c r="AB588" s="3" t="str">
        <f t="shared" si="119"/>
        <v>$5 to $10 million (USD)</v>
      </c>
    </row>
    <row r="589" spans="1:28" ht="16" x14ac:dyDescent="0.2">
      <c r="A589" s="3">
        <v>588</v>
      </c>
      <c r="B589" s="3">
        <v>4.4000000000000004</v>
      </c>
      <c r="C589" s="3" t="str">
        <f t="shared" si="108"/>
        <v>4.4</v>
      </c>
      <c r="D589" s="3" t="s">
        <v>1464</v>
      </c>
      <c r="E589" s="3" t="s">
        <v>2979</v>
      </c>
      <c r="F589" s="3" t="s">
        <v>2914</v>
      </c>
      <c r="H589" s="3" t="str">
        <f t="shared" si="109"/>
        <v xml:space="preserve"> NC</v>
      </c>
      <c r="I589" s="3" t="str">
        <f t="shared" si="110"/>
        <v xml:space="preserve"> NC</v>
      </c>
      <c r="J589" s="3" t="s">
        <v>1464</v>
      </c>
      <c r="K589" s="3" t="s">
        <v>2979</v>
      </c>
      <c r="L589" s="3" t="s">
        <v>2914</v>
      </c>
      <c r="M589" s="3" t="str">
        <f t="shared" si="111"/>
        <v xml:space="preserve"> NC</v>
      </c>
      <c r="N589" s="3">
        <v>1875</v>
      </c>
      <c r="O589" s="3">
        <f t="shared" si="112"/>
        <v>1875</v>
      </c>
      <c r="P589" s="3">
        <f t="shared" si="113"/>
        <v>145</v>
      </c>
      <c r="Q589" s="4">
        <v>-1</v>
      </c>
      <c r="R589" s="4" t="str">
        <f t="shared" si="114"/>
        <v>Not Available</v>
      </c>
      <c r="S589" s="3" t="s">
        <v>263</v>
      </c>
      <c r="T589" s="3" t="str">
        <f t="shared" si="115"/>
        <v>1 to 50 employees</v>
      </c>
      <c r="U589" s="3" t="s">
        <v>21</v>
      </c>
      <c r="V589" s="3" t="str">
        <f t="shared" si="116"/>
        <v>Company - Private</v>
      </c>
      <c r="W589" s="3" t="s">
        <v>230</v>
      </c>
      <c r="X589" s="3" t="str">
        <f t="shared" si="117"/>
        <v>IT Services</v>
      </c>
      <c r="Y589" s="3" t="s">
        <v>91</v>
      </c>
      <c r="Z589" s="3" t="str">
        <f t="shared" si="118"/>
        <v>Information Technology</v>
      </c>
      <c r="AA589" s="3" t="s">
        <v>58</v>
      </c>
      <c r="AB589" s="3" t="str">
        <f t="shared" si="119"/>
        <v>Unknown / Non-Applicable</v>
      </c>
    </row>
    <row r="590" spans="1:28" ht="48" x14ac:dyDescent="0.2">
      <c r="A590" s="3">
        <v>589</v>
      </c>
      <c r="B590" s="3">
        <v>3.6</v>
      </c>
      <c r="C590" s="3" t="str">
        <f t="shared" si="108"/>
        <v>3.6</v>
      </c>
      <c r="D590" s="3" t="s">
        <v>2240</v>
      </c>
      <c r="E590" s="3" t="s">
        <v>2240</v>
      </c>
      <c r="H590" s="3" t="str">
        <f t="shared" si="109"/>
        <v>Not Available</v>
      </c>
      <c r="I590" s="3" t="str">
        <f t="shared" si="110"/>
        <v>Not Available</v>
      </c>
      <c r="J590" s="3" t="s">
        <v>2241</v>
      </c>
      <c r="K590" s="3" t="s">
        <v>3128</v>
      </c>
      <c r="L590" s="3" t="s">
        <v>2826</v>
      </c>
      <c r="M590" s="3" t="str">
        <f t="shared" si="111"/>
        <v xml:space="preserve"> CA</v>
      </c>
      <c r="N590" s="3">
        <v>2005</v>
      </c>
      <c r="O590" s="3">
        <f t="shared" si="112"/>
        <v>2005</v>
      </c>
      <c r="P590" s="3">
        <f t="shared" si="113"/>
        <v>15</v>
      </c>
      <c r="Q590" s="4" t="s">
        <v>2242</v>
      </c>
      <c r="R590" s="4" t="str">
        <f t="shared" si="114"/>
        <v>LendingClub, SoFi, Capital One</v>
      </c>
      <c r="S590" s="3" t="s">
        <v>64</v>
      </c>
      <c r="T590" s="3" t="str">
        <f t="shared" si="115"/>
        <v>201 to 500 employees</v>
      </c>
      <c r="U590" s="3" t="s">
        <v>21</v>
      </c>
      <c r="V590" s="3" t="str">
        <f t="shared" si="116"/>
        <v>Company - Private</v>
      </c>
      <c r="W590" s="3" t="s">
        <v>959</v>
      </c>
      <c r="X590" s="3" t="str">
        <f t="shared" si="117"/>
        <v>Lending</v>
      </c>
      <c r="Y590" s="3" t="s">
        <v>73</v>
      </c>
      <c r="Z590" s="3" t="str">
        <f t="shared" si="118"/>
        <v>Finance</v>
      </c>
      <c r="AA590" s="3" t="s">
        <v>41</v>
      </c>
      <c r="AB590" s="3" t="str">
        <f t="shared" si="119"/>
        <v>$100 to $500 million (USD)</v>
      </c>
    </row>
    <row r="591" spans="1:28" ht="16" x14ac:dyDescent="0.2">
      <c r="A591" s="3">
        <v>590</v>
      </c>
      <c r="B591" s="3">
        <v>3.7</v>
      </c>
      <c r="C591" s="3" t="str">
        <f t="shared" si="108"/>
        <v>3.7</v>
      </c>
      <c r="D591" s="3" t="s">
        <v>754</v>
      </c>
      <c r="E591" s="3" t="s">
        <v>3000</v>
      </c>
      <c r="F591" s="3" t="s">
        <v>2864</v>
      </c>
      <c r="H591" s="3" t="str">
        <f t="shared" si="109"/>
        <v xml:space="preserve"> MA</v>
      </c>
      <c r="I591" s="3" t="str">
        <f t="shared" si="110"/>
        <v xml:space="preserve"> MA</v>
      </c>
      <c r="J591" s="3" t="s">
        <v>754</v>
      </c>
      <c r="K591" s="3" t="s">
        <v>3000</v>
      </c>
      <c r="L591" s="3" t="s">
        <v>2864</v>
      </c>
      <c r="M591" s="3" t="str">
        <f t="shared" si="111"/>
        <v xml:space="preserve"> MA</v>
      </c>
      <c r="N591" s="3">
        <v>2008</v>
      </c>
      <c r="O591" s="3">
        <f t="shared" si="112"/>
        <v>2008</v>
      </c>
      <c r="P591" s="3">
        <f t="shared" si="113"/>
        <v>12</v>
      </c>
      <c r="Q591" s="4">
        <v>-1</v>
      </c>
      <c r="R591" s="4" t="str">
        <f t="shared" si="114"/>
        <v>Not Available</v>
      </c>
      <c r="S591" s="3" t="s">
        <v>64</v>
      </c>
      <c r="T591" s="3" t="str">
        <f t="shared" si="115"/>
        <v>201 to 500 employees</v>
      </c>
      <c r="U591" s="3" t="s">
        <v>21</v>
      </c>
      <c r="V591" s="3" t="str">
        <f t="shared" si="116"/>
        <v>Company - Private</v>
      </c>
      <c r="W591" s="3" t="s">
        <v>72</v>
      </c>
      <c r="X591" s="3" t="str">
        <f t="shared" si="117"/>
        <v>Banks &amp; Credit Unions</v>
      </c>
      <c r="Y591" s="3" t="s">
        <v>73</v>
      </c>
      <c r="Z591" s="3" t="str">
        <f t="shared" si="118"/>
        <v>Finance</v>
      </c>
      <c r="AA591" s="3" t="s">
        <v>23</v>
      </c>
      <c r="AB591" s="3" t="str">
        <f t="shared" si="119"/>
        <v>$50 to $100 million (USD)</v>
      </c>
    </row>
    <row r="592" spans="1:28" ht="32" x14ac:dyDescent="0.2">
      <c r="A592" s="3">
        <v>591</v>
      </c>
      <c r="B592" s="3">
        <v>2.1</v>
      </c>
      <c r="C592" s="3" t="str">
        <f t="shared" si="108"/>
        <v>2.1</v>
      </c>
      <c r="D592" s="3" t="s">
        <v>122</v>
      </c>
      <c r="E592" s="3" t="s">
        <v>2863</v>
      </c>
      <c r="F592" s="3" t="s">
        <v>2864</v>
      </c>
      <c r="H592" s="3" t="str">
        <f t="shared" si="109"/>
        <v xml:space="preserve"> MA</v>
      </c>
      <c r="I592" s="3" t="str">
        <f t="shared" si="110"/>
        <v xml:space="preserve"> MA</v>
      </c>
      <c r="J592" s="3" t="s">
        <v>122</v>
      </c>
      <c r="K592" s="3" t="s">
        <v>2863</v>
      </c>
      <c r="L592" s="3" t="s">
        <v>2864</v>
      </c>
      <c r="M592" s="3" t="str">
        <f t="shared" si="111"/>
        <v xml:space="preserve"> MA</v>
      </c>
      <c r="N592" s="3">
        <v>1991</v>
      </c>
      <c r="O592" s="3">
        <f t="shared" si="112"/>
        <v>1991</v>
      </c>
      <c r="P592" s="3">
        <f t="shared" si="113"/>
        <v>29</v>
      </c>
      <c r="Q592" s="4" t="s">
        <v>2232</v>
      </c>
      <c r="R592" s="4" t="str">
        <f t="shared" si="114"/>
        <v>Google, Amazon, NVIDIA</v>
      </c>
      <c r="S592" s="3" t="s">
        <v>30</v>
      </c>
      <c r="T592" s="3" t="str">
        <f t="shared" si="115"/>
        <v>10000+ employees</v>
      </c>
      <c r="U592" s="3" t="s">
        <v>65</v>
      </c>
      <c r="V592" s="3" t="str">
        <f t="shared" si="116"/>
        <v>Company - Public</v>
      </c>
      <c r="W592" s="3" t="s">
        <v>145</v>
      </c>
      <c r="X592" s="3" t="str">
        <f t="shared" si="117"/>
        <v>Enterprise Software &amp; Network Solutions</v>
      </c>
      <c r="Y592" s="3" t="s">
        <v>91</v>
      </c>
      <c r="Z592" s="3" t="str">
        <f t="shared" si="118"/>
        <v>Information Technology</v>
      </c>
      <c r="AA592" s="3" t="s">
        <v>113</v>
      </c>
      <c r="AB592" s="3" t="str">
        <f t="shared" si="119"/>
        <v>$10+ billion (USD)</v>
      </c>
    </row>
    <row r="593" spans="1:28" ht="16" x14ac:dyDescent="0.2">
      <c r="A593" s="3">
        <v>592</v>
      </c>
      <c r="B593" s="3">
        <v>5</v>
      </c>
      <c r="C593" s="3" t="str">
        <f t="shared" si="108"/>
        <v>5</v>
      </c>
      <c r="D593" s="3" t="s">
        <v>443</v>
      </c>
      <c r="E593" s="3" t="s">
        <v>2838</v>
      </c>
      <c r="F593" s="3" t="s">
        <v>2839</v>
      </c>
      <c r="H593" s="3" t="str">
        <f t="shared" si="109"/>
        <v xml:space="preserve"> PA</v>
      </c>
      <c r="I593" s="3" t="str">
        <f t="shared" si="110"/>
        <v xml:space="preserve"> PA</v>
      </c>
      <c r="J593" s="3" t="s">
        <v>443</v>
      </c>
      <c r="K593" s="3" t="s">
        <v>2838</v>
      </c>
      <c r="L593" s="3" t="s">
        <v>2839</v>
      </c>
      <c r="M593" s="3" t="str">
        <f t="shared" si="111"/>
        <v xml:space="preserve"> PA</v>
      </c>
      <c r="N593" s="3">
        <v>1984</v>
      </c>
      <c r="O593" s="3">
        <f t="shared" si="112"/>
        <v>1984</v>
      </c>
      <c r="P593" s="3">
        <f t="shared" si="113"/>
        <v>36</v>
      </c>
      <c r="Q593" s="4">
        <v>-1</v>
      </c>
      <c r="R593" s="4" t="str">
        <f t="shared" si="114"/>
        <v>Not Available</v>
      </c>
      <c r="S593" s="3" t="s">
        <v>64</v>
      </c>
      <c r="T593" s="3" t="str">
        <f t="shared" si="115"/>
        <v>201 to 500 employees</v>
      </c>
      <c r="U593" s="3" t="s">
        <v>21</v>
      </c>
      <c r="V593" s="3" t="str">
        <f t="shared" si="116"/>
        <v>Company - Private</v>
      </c>
      <c r="W593" s="3" t="s">
        <v>155</v>
      </c>
      <c r="X593" s="3" t="str">
        <f t="shared" si="117"/>
        <v>Insurance Carriers</v>
      </c>
      <c r="Y593" s="3" t="s">
        <v>156</v>
      </c>
      <c r="Z593" s="3" t="str">
        <f t="shared" si="118"/>
        <v>Insurance</v>
      </c>
      <c r="AA593" s="3" t="s">
        <v>41</v>
      </c>
      <c r="AB593" s="3" t="str">
        <f t="shared" si="119"/>
        <v>$100 to $500 million (USD)</v>
      </c>
    </row>
    <row r="594" spans="1:28" ht="16" x14ac:dyDescent="0.2">
      <c r="A594" s="3">
        <v>593</v>
      </c>
      <c r="B594" s="3">
        <v>3.9</v>
      </c>
      <c r="C594" s="3" t="str">
        <f t="shared" si="108"/>
        <v>3.9</v>
      </c>
      <c r="D594" s="3" t="s">
        <v>78</v>
      </c>
      <c r="E594" s="3" t="s">
        <v>2993</v>
      </c>
      <c r="F594" s="3" t="s">
        <v>2934</v>
      </c>
      <c r="H594" s="3" t="str">
        <f t="shared" si="109"/>
        <v xml:space="preserve"> WA</v>
      </c>
      <c r="I594" s="3" t="str">
        <f t="shared" si="110"/>
        <v xml:space="preserve"> WA</v>
      </c>
      <c r="J594" s="3" t="s">
        <v>78</v>
      </c>
      <c r="K594" s="3" t="s">
        <v>2993</v>
      </c>
      <c r="L594" s="3" t="s">
        <v>2934</v>
      </c>
      <c r="M594" s="3" t="str">
        <f t="shared" si="111"/>
        <v xml:space="preserve"> WA</v>
      </c>
      <c r="N594" s="3">
        <v>1979</v>
      </c>
      <c r="O594" s="3">
        <f t="shared" si="112"/>
        <v>1979</v>
      </c>
      <c r="P594" s="3">
        <f t="shared" si="113"/>
        <v>41</v>
      </c>
      <c r="Q594" s="4">
        <v>-1</v>
      </c>
      <c r="R594" s="4" t="str">
        <f t="shared" si="114"/>
        <v>Not Available</v>
      </c>
      <c r="S594" s="3" t="s">
        <v>263</v>
      </c>
      <c r="T594" s="3" t="str">
        <f t="shared" si="115"/>
        <v>1 to 50 employees</v>
      </c>
      <c r="U594" s="3" t="s">
        <v>21</v>
      </c>
      <c r="V594" s="3" t="str">
        <f t="shared" si="116"/>
        <v>Company - Private</v>
      </c>
      <c r="W594" s="3" t="s">
        <v>39</v>
      </c>
      <c r="X594" s="3" t="str">
        <f t="shared" si="117"/>
        <v>Security Services</v>
      </c>
      <c r="Y594" s="3" t="s">
        <v>40</v>
      </c>
      <c r="Z594" s="3" t="str">
        <f t="shared" si="118"/>
        <v>Business Services</v>
      </c>
      <c r="AA594" s="3" t="s">
        <v>58</v>
      </c>
      <c r="AB594" s="3" t="str">
        <f t="shared" si="119"/>
        <v>Unknown / Non-Applicable</v>
      </c>
    </row>
    <row r="595" spans="1:28" ht="96" x14ac:dyDescent="0.2">
      <c r="A595" s="3">
        <v>594</v>
      </c>
      <c r="B595" s="3">
        <v>3.9</v>
      </c>
      <c r="C595" s="3" t="str">
        <f t="shared" si="108"/>
        <v>3.9</v>
      </c>
      <c r="D595" s="3" t="s">
        <v>2259</v>
      </c>
      <c r="E595" s="3" t="s">
        <v>3039</v>
      </c>
      <c r="F595" s="3" t="s">
        <v>2850</v>
      </c>
      <c r="H595" s="3" t="str">
        <f t="shared" si="109"/>
        <v xml:space="preserve"> MD</v>
      </c>
      <c r="I595" s="3" t="str">
        <f t="shared" si="110"/>
        <v xml:space="preserve"> MD</v>
      </c>
      <c r="J595" s="3" t="s">
        <v>29</v>
      </c>
      <c r="K595" s="3" t="s">
        <v>3113</v>
      </c>
      <c r="L595" s="3" t="s">
        <v>2850</v>
      </c>
      <c r="M595" s="3" t="str">
        <f t="shared" si="111"/>
        <v xml:space="preserve"> MD</v>
      </c>
      <c r="N595" s="3">
        <v>1889</v>
      </c>
      <c r="O595" s="3">
        <f t="shared" si="112"/>
        <v>1889</v>
      </c>
      <c r="P595" s="3">
        <f t="shared" si="113"/>
        <v>131</v>
      </c>
      <c r="Q595" s="4" t="s">
        <v>2260</v>
      </c>
      <c r="R595" s="4" t="str">
        <f t="shared" si="114"/>
        <v>MedStar Health, University of Maryland Medical Center, LifeBridge Health</v>
      </c>
      <c r="S595" s="3" t="s">
        <v>56</v>
      </c>
      <c r="T595" s="3" t="str">
        <f t="shared" si="115"/>
        <v>51 to 200 employees</v>
      </c>
      <c r="U595" s="3" t="s">
        <v>21</v>
      </c>
      <c r="V595" s="3" t="str">
        <f t="shared" si="116"/>
        <v>Company - Private</v>
      </c>
      <c r="W595" s="3" t="s">
        <v>124</v>
      </c>
      <c r="X595" s="3" t="str">
        <f t="shared" si="117"/>
        <v>Biotech &amp; Pharmaceuticals</v>
      </c>
      <c r="Y595" s="3" t="s">
        <v>124</v>
      </c>
      <c r="Z595" s="3" t="str">
        <f t="shared" si="118"/>
        <v>Biotech &amp; Pharmaceuticals</v>
      </c>
      <c r="AA595" s="3" t="s">
        <v>138</v>
      </c>
      <c r="AB595" s="3" t="str">
        <f t="shared" si="119"/>
        <v>$1 to $5 million (USD)</v>
      </c>
    </row>
    <row r="596" spans="1:28" ht="16" x14ac:dyDescent="0.2">
      <c r="A596" s="3">
        <v>595</v>
      </c>
      <c r="B596" s="3">
        <v>3.2</v>
      </c>
      <c r="C596" s="3" t="str">
        <f t="shared" si="108"/>
        <v>3.2</v>
      </c>
      <c r="D596" s="3" t="s">
        <v>122</v>
      </c>
      <c r="E596" s="3" t="s">
        <v>2863</v>
      </c>
      <c r="F596" s="3" t="s">
        <v>2864</v>
      </c>
      <c r="H596" s="3" t="str">
        <f t="shared" si="109"/>
        <v xml:space="preserve"> MA</v>
      </c>
      <c r="I596" s="3" t="str">
        <f t="shared" si="110"/>
        <v xml:space="preserve"> MA</v>
      </c>
      <c r="J596" s="3" t="s">
        <v>1126</v>
      </c>
      <c r="K596" s="3" t="s">
        <v>2865</v>
      </c>
      <c r="L596" s="3" t="s">
        <v>2826</v>
      </c>
      <c r="M596" s="3" t="str">
        <f t="shared" si="111"/>
        <v xml:space="preserve"> CA</v>
      </c>
      <c r="N596" s="3">
        <v>-1</v>
      </c>
      <c r="O596" s="3" t="str">
        <f t="shared" si="112"/>
        <v>Not Available</v>
      </c>
      <c r="P596" s="3" t="str">
        <f t="shared" si="113"/>
        <v>Not Available</v>
      </c>
      <c r="Q596" s="4">
        <v>-1</v>
      </c>
      <c r="R596" s="4" t="str">
        <f t="shared" si="114"/>
        <v>Not Available</v>
      </c>
      <c r="S596" s="3" t="s">
        <v>20</v>
      </c>
      <c r="T596" s="3" t="str">
        <f t="shared" si="115"/>
        <v>501 to 1000 employees</v>
      </c>
      <c r="U596" s="3" t="s">
        <v>154</v>
      </c>
      <c r="V596" s="3" t="str">
        <f t="shared" si="116"/>
        <v>Nonprofit Organization</v>
      </c>
      <c r="W596" s="3" t="s">
        <v>72</v>
      </c>
      <c r="X596" s="3" t="str">
        <f t="shared" si="117"/>
        <v>Banks &amp; Credit Unions</v>
      </c>
      <c r="Y596" s="3" t="s">
        <v>73</v>
      </c>
      <c r="Z596" s="3" t="str">
        <f t="shared" si="118"/>
        <v>Finance</v>
      </c>
      <c r="AA596" s="3" t="s">
        <v>58</v>
      </c>
      <c r="AB596" s="3" t="str">
        <f t="shared" si="119"/>
        <v>Unknown / Non-Applicable</v>
      </c>
    </row>
    <row r="597" spans="1:28" ht="16" x14ac:dyDescent="0.2">
      <c r="A597" s="3">
        <v>596</v>
      </c>
      <c r="B597" s="3">
        <v>4.5999999999999996</v>
      </c>
      <c r="C597" s="3" t="str">
        <f t="shared" si="108"/>
        <v>4.6</v>
      </c>
      <c r="D597" s="3" t="s">
        <v>409</v>
      </c>
      <c r="E597" s="3" t="s">
        <v>2987</v>
      </c>
      <c r="F597" s="3" t="s">
        <v>2839</v>
      </c>
      <c r="H597" s="3" t="str">
        <f t="shared" si="109"/>
        <v xml:space="preserve"> PA</v>
      </c>
      <c r="I597" s="3" t="str">
        <f t="shared" si="110"/>
        <v xml:space="preserve"> PA</v>
      </c>
      <c r="J597" s="3" t="s">
        <v>1252</v>
      </c>
      <c r="K597" s="3" t="s">
        <v>2918</v>
      </c>
      <c r="L597" s="3" t="s">
        <v>2839</v>
      </c>
      <c r="M597" s="3" t="str">
        <f t="shared" si="111"/>
        <v xml:space="preserve"> PA</v>
      </c>
      <c r="N597" s="3">
        <v>1994</v>
      </c>
      <c r="O597" s="3">
        <f t="shared" si="112"/>
        <v>1994</v>
      </c>
      <c r="P597" s="3">
        <f t="shared" si="113"/>
        <v>26</v>
      </c>
      <c r="Q597" s="4">
        <v>-1</v>
      </c>
      <c r="R597" s="4" t="str">
        <f t="shared" si="114"/>
        <v>Not Available</v>
      </c>
      <c r="S597" s="3" t="s">
        <v>56</v>
      </c>
      <c r="T597" s="3" t="str">
        <f t="shared" si="115"/>
        <v>51 to 200 employees</v>
      </c>
      <c r="U597" s="3" t="s">
        <v>21</v>
      </c>
      <c r="V597" s="3" t="str">
        <f t="shared" si="116"/>
        <v>Company - Private</v>
      </c>
      <c r="W597" s="3" t="s">
        <v>79</v>
      </c>
      <c r="X597" s="3" t="str">
        <f t="shared" si="117"/>
        <v>Consulting</v>
      </c>
      <c r="Y597" s="3" t="s">
        <v>40</v>
      </c>
      <c r="Z597" s="3" t="str">
        <f t="shared" si="118"/>
        <v>Business Services</v>
      </c>
      <c r="AA597" s="3" t="s">
        <v>411</v>
      </c>
      <c r="AB597" s="3" t="str">
        <f t="shared" si="119"/>
        <v>$5 to $10 million (USD)</v>
      </c>
    </row>
    <row r="598" spans="1:28" ht="48" x14ac:dyDescent="0.2">
      <c r="A598" s="3">
        <v>597</v>
      </c>
      <c r="B598" s="3">
        <v>3.8</v>
      </c>
      <c r="C598" s="3" t="str">
        <f t="shared" si="108"/>
        <v>3.8</v>
      </c>
      <c r="D598" s="3" t="s">
        <v>818</v>
      </c>
      <c r="E598" s="3" t="s">
        <v>3040</v>
      </c>
      <c r="F598" s="3" t="s">
        <v>2826</v>
      </c>
      <c r="H598" s="3" t="str">
        <f t="shared" si="109"/>
        <v xml:space="preserve"> CA</v>
      </c>
      <c r="I598" s="3" t="str">
        <f t="shared" si="110"/>
        <v xml:space="preserve"> CA</v>
      </c>
      <c r="J598" s="3" t="s">
        <v>77</v>
      </c>
      <c r="K598" s="3" t="s">
        <v>2877</v>
      </c>
      <c r="L598" s="3" t="s">
        <v>2826</v>
      </c>
      <c r="M598" s="3" t="str">
        <f t="shared" si="111"/>
        <v xml:space="preserve"> CA</v>
      </c>
      <c r="N598" s="3">
        <v>1970</v>
      </c>
      <c r="O598" s="3">
        <f t="shared" si="112"/>
        <v>1970</v>
      </c>
      <c r="P598" s="3">
        <f t="shared" si="113"/>
        <v>50</v>
      </c>
      <c r="Q598" s="4" t="s">
        <v>860</v>
      </c>
      <c r="R598" s="4" t="str">
        <f t="shared" si="114"/>
        <v>Seagate Technology, Toshiba</v>
      </c>
      <c r="S598" s="3" t="s">
        <v>56</v>
      </c>
      <c r="T598" s="3" t="str">
        <f t="shared" si="115"/>
        <v>51 to 200 employees</v>
      </c>
      <c r="U598" s="3" t="s">
        <v>21</v>
      </c>
      <c r="V598" s="3" t="str">
        <f t="shared" si="116"/>
        <v>Company - Private</v>
      </c>
      <c r="W598" s="3" t="s">
        <v>320</v>
      </c>
      <c r="X598" s="3" t="str">
        <f t="shared" si="117"/>
        <v>Staffing &amp; Outsourcing</v>
      </c>
      <c r="Y598" s="3" t="s">
        <v>40</v>
      </c>
      <c r="Z598" s="3" t="str">
        <f t="shared" si="118"/>
        <v>Business Services</v>
      </c>
      <c r="AA598" s="3" t="s">
        <v>80</v>
      </c>
      <c r="AB598" s="3" t="str">
        <f t="shared" si="119"/>
        <v>$25 to $50 million (USD)</v>
      </c>
    </row>
    <row r="599" spans="1:28" ht="16" x14ac:dyDescent="0.2">
      <c r="A599" s="3">
        <v>598</v>
      </c>
      <c r="B599" s="3">
        <v>2.2000000000000002</v>
      </c>
      <c r="C599" s="3" t="str">
        <f t="shared" si="108"/>
        <v>2.2</v>
      </c>
      <c r="D599" s="3" t="s">
        <v>2274</v>
      </c>
      <c r="E599" s="3" t="s">
        <v>3041</v>
      </c>
      <c r="F599" s="3" t="s">
        <v>2864</v>
      </c>
      <c r="H599" s="3" t="str">
        <f t="shared" si="109"/>
        <v xml:space="preserve"> MA</v>
      </c>
      <c r="I599" s="3" t="str">
        <f t="shared" si="110"/>
        <v xml:space="preserve"> MA</v>
      </c>
      <c r="J599" s="3" t="s">
        <v>2274</v>
      </c>
      <c r="K599" s="3" t="s">
        <v>3041</v>
      </c>
      <c r="L599" s="3" t="s">
        <v>2864</v>
      </c>
      <c r="M599" s="3" t="str">
        <f t="shared" si="111"/>
        <v xml:space="preserve"> MA</v>
      </c>
      <c r="N599" s="3">
        <v>2008</v>
      </c>
      <c r="O599" s="3">
        <f t="shared" si="112"/>
        <v>2008</v>
      </c>
      <c r="P599" s="3">
        <f t="shared" si="113"/>
        <v>12</v>
      </c>
      <c r="Q599" s="4">
        <v>-1</v>
      </c>
      <c r="R599" s="4" t="str">
        <f t="shared" si="114"/>
        <v>Not Available</v>
      </c>
      <c r="S599" s="3" t="s">
        <v>46</v>
      </c>
      <c r="T599" s="3" t="str">
        <f t="shared" si="115"/>
        <v>1001 to 5000 employees</v>
      </c>
      <c r="U599" s="3" t="s">
        <v>65</v>
      </c>
      <c r="V599" s="3" t="str">
        <f t="shared" si="116"/>
        <v>Company - Public</v>
      </c>
      <c r="W599" s="3" t="s">
        <v>145</v>
      </c>
      <c r="X599" s="3" t="str">
        <f t="shared" si="117"/>
        <v>Enterprise Software &amp; Network Solutions</v>
      </c>
      <c r="Y599" s="3" t="s">
        <v>91</v>
      </c>
      <c r="Z599" s="3" t="str">
        <f t="shared" si="118"/>
        <v>Information Technology</v>
      </c>
      <c r="AA599" s="3" t="s">
        <v>50</v>
      </c>
      <c r="AB599" s="3" t="str">
        <f t="shared" si="119"/>
        <v>$500 million to $1 billion (USD)</v>
      </c>
    </row>
    <row r="600" spans="1:28" ht="16" x14ac:dyDescent="0.2">
      <c r="A600" s="3">
        <v>599</v>
      </c>
      <c r="B600" s="3">
        <v>3.1</v>
      </c>
      <c r="C600" s="3" t="str">
        <f t="shared" si="108"/>
        <v>3.1</v>
      </c>
      <c r="D600" s="3" t="s">
        <v>2277</v>
      </c>
      <c r="E600" s="3" t="s">
        <v>2863</v>
      </c>
      <c r="F600" s="3" t="s">
        <v>2850</v>
      </c>
      <c r="H600" s="3" t="str">
        <f t="shared" si="109"/>
        <v xml:space="preserve"> MD</v>
      </c>
      <c r="I600" s="3" t="str">
        <f t="shared" si="110"/>
        <v xml:space="preserve"> MD</v>
      </c>
      <c r="J600" s="3" t="s">
        <v>754</v>
      </c>
      <c r="K600" s="3" t="s">
        <v>3000</v>
      </c>
      <c r="L600" s="3" t="s">
        <v>2864</v>
      </c>
      <c r="M600" s="3" t="str">
        <f t="shared" si="111"/>
        <v xml:space="preserve"> MA</v>
      </c>
      <c r="N600" s="3">
        <v>1922</v>
      </c>
      <c r="O600" s="3">
        <f t="shared" si="112"/>
        <v>1922</v>
      </c>
      <c r="P600" s="3">
        <f t="shared" si="113"/>
        <v>98</v>
      </c>
      <c r="Q600" s="4">
        <v>-1</v>
      </c>
      <c r="R600" s="4" t="str">
        <f t="shared" si="114"/>
        <v>Not Available</v>
      </c>
      <c r="S600" s="3" t="s">
        <v>46</v>
      </c>
      <c r="T600" s="3" t="str">
        <f t="shared" si="115"/>
        <v>1001 to 5000 employees</v>
      </c>
      <c r="U600" s="3" t="s">
        <v>154</v>
      </c>
      <c r="V600" s="3" t="str">
        <f t="shared" si="116"/>
        <v>Nonprofit Organization</v>
      </c>
      <c r="W600" s="3" t="s">
        <v>155</v>
      </c>
      <c r="X600" s="3" t="str">
        <f t="shared" si="117"/>
        <v>Insurance Carriers</v>
      </c>
      <c r="Y600" s="3" t="s">
        <v>156</v>
      </c>
      <c r="Z600" s="3" t="str">
        <f t="shared" si="118"/>
        <v>Insurance</v>
      </c>
      <c r="AA600" s="3" t="s">
        <v>58</v>
      </c>
      <c r="AB600" s="3" t="str">
        <f t="shared" si="119"/>
        <v>Unknown / Non-Applicable</v>
      </c>
    </row>
    <row r="601" spans="1:28" ht="16" x14ac:dyDescent="0.2">
      <c r="A601" s="3">
        <v>600</v>
      </c>
      <c r="B601" s="3">
        <v>3.8</v>
      </c>
      <c r="C601" s="3" t="str">
        <f t="shared" si="108"/>
        <v>3.8</v>
      </c>
      <c r="D601" s="3" t="s">
        <v>122</v>
      </c>
      <c r="E601" s="3" t="s">
        <v>2863</v>
      </c>
      <c r="F601" s="3" t="s">
        <v>2864</v>
      </c>
      <c r="H601" s="3" t="str">
        <f t="shared" si="109"/>
        <v xml:space="preserve"> MA</v>
      </c>
      <c r="I601" s="3" t="str">
        <f t="shared" si="110"/>
        <v xml:space="preserve"> MA</v>
      </c>
      <c r="J601" s="3" t="s">
        <v>122</v>
      </c>
      <c r="K601" s="3" t="s">
        <v>2863</v>
      </c>
      <c r="L601" s="3" t="s">
        <v>2864</v>
      </c>
      <c r="M601" s="3" t="str">
        <f t="shared" si="111"/>
        <v xml:space="preserve"> MA</v>
      </c>
      <c r="N601" s="3">
        <v>2008</v>
      </c>
      <c r="O601" s="3">
        <f t="shared" si="112"/>
        <v>2008</v>
      </c>
      <c r="P601" s="3">
        <f t="shared" si="113"/>
        <v>12</v>
      </c>
      <c r="Q601" s="4">
        <v>-1</v>
      </c>
      <c r="R601" s="4" t="str">
        <f t="shared" si="114"/>
        <v>Not Available</v>
      </c>
      <c r="S601" s="3" t="s">
        <v>30</v>
      </c>
      <c r="T601" s="3" t="str">
        <f t="shared" si="115"/>
        <v>10000+ employees</v>
      </c>
      <c r="U601" s="3" t="s">
        <v>86</v>
      </c>
      <c r="V601" s="3" t="str">
        <f t="shared" si="116"/>
        <v>Hospital</v>
      </c>
      <c r="W601" s="3" t="s">
        <v>32</v>
      </c>
      <c r="X601" s="3" t="str">
        <f t="shared" si="117"/>
        <v>Health Care Services &amp; Hospitals</v>
      </c>
      <c r="Y601" s="3" t="s">
        <v>33</v>
      </c>
      <c r="Z601" s="3" t="str">
        <f t="shared" si="118"/>
        <v>Health Care</v>
      </c>
      <c r="AA601" s="3" t="s">
        <v>50</v>
      </c>
      <c r="AB601" s="3" t="str">
        <f t="shared" si="119"/>
        <v>$500 million to $1 billion (USD)</v>
      </c>
    </row>
    <row r="602" spans="1:28" ht="48" x14ac:dyDescent="0.2">
      <c r="A602" s="3">
        <v>601</v>
      </c>
      <c r="B602" s="3">
        <v>4.0999999999999996</v>
      </c>
      <c r="C602" s="3" t="str">
        <f t="shared" si="108"/>
        <v>4.1</v>
      </c>
      <c r="D602" s="3" t="s">
        <v>328</v>
      </c>
      <c r="E602" s="3" t="s">
        <v>2869</v>
      </c>
      <c r="F602" s="3" t="s">
        <v>2864</v>
      </c>
      <c r="H602" s="3" t="str">
        <f t="shared" si="109"/>
        <v xml:space="preserve"> MA</v>
      </c>
      <c r="I602" s="3" t="str">
        <f t="shared" si="110"/>
        <v xml:space="preserve"> MA</v>
      </c>
      <c r="J602" s="3" t="s">
        <v>328</v>
      </c>
      <c r="K602" s="3" t="s">
        <v>2869</v>
      </c>
      <c r="L602" s="3" t="s">
        <v>2864</v>
      </c>
      <c r="M602" s="3" t="str">
        <f t="shared" si="111"/>
        <v xml:space="preserve"> MA</v>
      </c>
      <c r="N602" s="3">
        <v>1912</v>
      </c>
      <c r="O602" s="3">
        <f t="shared" si="112"/>
        <v>1912</v>
      </c>
      <c r="P602" s="3">
        <f t="shared" si="113"/>
        <v>108</v>
      </c>
      <c r="Q602" s="4" t="s">
        <v>329</v>
      </c>
      <c r="R602" s="4" t="str">
        <f t="shared" si="114"/>
        <v>Travelers, Allstate, State Farm</v>
      </c>
      <c r="S602" s="3" t="s">
        <v>20</v>
      </c>
      <c r="T602" s="3" t="str">
        <f t="shared" si="115"/>
        <v>501 to 1000 employees</v>
      </c>
      <c r="U602" s="3" t="s">
        <v>21</v>
      </c>
      <c r="V602" s="3" t="str">
        <f t="shared" si="116"/>
        <v>Company - Private</v>
      </c>
      <c r="W602" s="3" t="s">
        <v>230</v>
      </c>
      <c r="X602" s="3" t="str">
        <f t="shared" si="117"/>
        <v>IT Services</v>
      </c>
      <c r="Y602" s="3" t="s">
        <v>91</v>
      </c>
      <c r="Z602" s="3" t="str">
        <f t="shared" si="118"/>
        <v>Information Technology</v>
      </c>
      <c r="AA602" s="3" t="s">
        <v>41</v>
      </c>
      <c r="AB602" s="3" t="str">
        <f t="shared" si="119"/>
        <v>$100 to $500 million (USD)</v>
      </c>
    </row>
    <row r="603" spans="1:28" ht="16" x14ac:dyDescent="0.2">
      <c r="A603" s="3">
        <v>602</v>
      </c>
      <c r="B603" s="3">
        <v>4.5999999999999996</v>
      </c>
      <c r="C603" s="3" t="str">
        <f t="shared" si="108"/>
        <v>4.6</v>
      </c>
      <c r="D603" s="3" t="s">
        <v>666</v>
      </c>
      <c r="E603" s="3" t="s">
        <v>3022</v>
      </c>
      <c r="F603" s="3" t="s">
        <v>2826</v>
      </c>
      <c r="H603" s="3" t="str">
        <f t="shared" si="109"/>
        <v xml:space="preserve"> CA</v>
      </c>
      <c r="I603" s="3" t="str">
        <f t="shared" si="110"/>
        <v xml:space="preserve"> CA</v>
      </c>
      <c r="J603" s="3" t="s">
        <v>666</v>
      </c>
      <c r="K603" s="3" t="s">
        <v>3022</v>
      </c>
      <c r="L603" s="3" t="s">
        <v>2826</v>
      </c>
      <c r="M603" s="3" t="str">
        <f t="shared" si="111"/>
        <v xml:space="preserve"> CA</v>
      </c>
      <c r="N603" s="3">
        <v>2011</v>
      </c>
      <c r="O603" s="3">
        <f t="shared" si="112"/>
        <v>2011</v>
      </c>
      <c r="P603" s="3">
        <f t="shared" si="113"/>
        <v>9</v>
      </c>
      <c r="Q603" s="4">
        <v>-1</v>
      </c>
      <c r="R603" s="4" t="str">
        <f t="shared" si="114"/>
        <v>Not Available</v>
      </c>
      <c r="S603" s="3" t="s">
        <v>30</v>
      </c>
      <c r="T603" s="3" t="str">
        <f t="shared" si="115"/>
        <v>10000+ employees</v>
      </c>
      <c r="U603" s="3" t="s">
        <v>65</v>
      </c>
      <c r="V603" s="3" t="str">
        <f t="shared" si="116"/>
        <v>Company - Public</v>
      </c>
      <c r="W603" s="3" t="s">
        <v>235</v>
      </c>
      <c r="X603" s="3" t="str">
        <f t="shared" si="117"/>
        <v>Computer Hardware &amp; Software</v>
      </c>
      <c r="Y603" s="3" t="s">
        <v>91</v>
      </c>
      <c r="Z603" s="3" t="str">
        <f t="shared" si="118"/>
        <v>Information Technology</v>
      </c>
      <c r="AA603" s="3" t="s">
        <v>58</v>
      </c>
      <c r="AB603" s="3" t="str">
        <f t="shared" si="119"/>
        <v>Unknown / Non-Applicable</v>
      </c>
    </row>
    <row r="604" spans="1:28" ht="16" x14ac:dyDescent="0.2">
      <c r="A604" s="3">
        <v>603</v>
      </c>
      <c r="B604" s="3">
        <v>2.6</v>
      </c>
      <c r="C604" s="3" t="str">
        <f t="shared" si="108"/>
        <v>2.6</v>
      </c>
      <c r="D604" s="3" t="s">
        <v>373</v>
      </c>
      <c r="E604" s="3" t="s">
        <v>2942</v>
      </c>
      <c r="F604" s="3" t="s">
        <v>2826</v>
      </c>
      <c r="H604" s="3" t="str">
        <f t="shared" si="109"/>
        <v xml:space="preserve"> CA</v>
      </c>
      <c r="I604" s="3" t="str">
        <f t="shared" si="110"/>
        <v xml:space="preserve"> CA</v>
      </c>
      <c r="J604" s="3" t="s">
        <v>373</v>
      </c>
      <c r="K604" s="3" t="s">
        <v>2942</v>
      </c>
      <c r="L604" s="3" t="s">
        <v>2826</v>
      </c>
      <c r="M604" s="3" t="str">
        <f t="shared" si="111"/>
        <v xml:space="preserve"> CA</v>
      </c>
      <c r="N604" s="3">
        <v>2006</v>
      </c>
      <c r="O604" s="3">
        <f t="shared" si="112"/>
        <v>2006</v>
      </c>
      <c r="P604" s="3">
        <f t="shared" si="113"/>
        <v>14</v>
      </c>
      <c r="Q604" s="4">
        <v>-1</v>
      </c>
      <c r="R604" s="4" t="str">
        <f t="shared" si="114"/>
        <v>Not Available</v>
      </c>
      <c r="S604" s="3" t="s">
        <v>104</v>
      </c>
      <c r="T604" s="3" t="str">
        <f t="shared" si="115"/>
        <v>5001 to 10000 employees</v>
      </c>
      <c r="U604" s="3" t="s">
        <v>21</v>
      </c>
      <c r="V604" s="3" t="str">
        <f t="shared" si="116"/>
        <v>Company - Private</v>
      </c>
      <c r="W604" s="3" t="s">
        <v>155</v>
      </c>
      <c r="X604" s="3" t="str">
        <f t="shared" si="117"/>
        <v>Insurance Carriers</v>
      </c>
      <c r="Y604" s="3" t="s">
        <v>156</v>
      </c>
      <c r="Z604" s="3" t="str">
        <f t="shared" si="118"/>
        <v>Insurance</v>
      </c>
      <c r="AA604" s="3" t="s">
        <v>113</v>
      </c>
      <c r="AB604" s="3" t="str">
        <f t="shared" si="119"/>
        <v>$10+ billion (USD)</v>
      </c>
    </row>
    <row r="605" spans="1:28" ht="128" x14ac:dyDescent="0.2">
      <c r="A605" s="3">
        <v>604</v>
      </c>
      <c r="B605" s="3">
        <v>3.4</v>
      </c>
      <c r="C605" s="3" t="str">
        <f t="shared" si="108"/>
        <v>3.4</v>
      </c>
      <c r="D605" s="3" t="s">
        <v>45</v>
      </c>
      <c r="E605" s="3" t="s">
        <v>2958</v>
      </c>
      <c r="F605" s="3" t="s">
        <v>2934</v>
      </c>
      <c r="H605" s="3" t="str">
        <f t="shared" si="109"/>
        <v xml:space="preserve"> WA</v>
      </c>
      <c r="I605" s="3" t="str">
        <f t="shared" si="110"/>
        <v xml:space="preserve"> WA</v>
      </c>
      <c r="J605" s="3" t="s">
        <v>45</v>
      </c>
      <c r="K605" s="3" t="s">
        <v>2958</v>
      </c>
      <c r="L605" s="3" t="s">
        <v>2934</v>
      </c>
      <c r="M605" s="3" t="str">
        <f t="shared" si="111"/>
        <v xml:space="preserve"> WA</v>
      </c>
      <c r="N605" s="3">
        <v>1965</v>
      </c>
      <c r="O605" s="3">
        <f t="shared" si="112"/>
        <v>1965</v>
      </c>
      <c r="P605" s="3">
        <f t="shared" si="113"/>
        <v>55</v>
      </c>
      <c r="Q605" s="4" t="s">
        <v>51</v>
      </c>
      <c r="R605" s="4" t="str">
        <f t="shared" si="114"/>
        <v>Oak Ridge National Laboratory, National Renewable Energy Lab, Los Alamos National Laboratory</v>
      </c>
      <c r="S605" s="3" t="s">
        <v>64</v>
      </c>
      <c r="T605" s="3" t="str">
        <f t="shared" si="115"/>
        <v>201 to 500 employees</v>
      </c>
      <c r="U605" s="3" t="s">
        <v>21</v>
      </c>
      <c r="V605" s="3" t="str">
        <f t="shared" si="116"/>
        <v>Company - Private</v>
      </c>
      <c r="W605" s="3" t="s">
        <v>90</v>
      </c>
      <c r="X605" s="3" t="str">
        <f t="shared" si="117"/>
        <v>Internet</v>
      </c>
      <c r="Y605" s="3" t="s">
        <v>91</v>
      </c>
      <c r="Z605" s="3" t="str">
        <f t="shared" si="118"/>
        <v>Information Technology</v>
      </c>
      <c r="AA605" s="3" t="s">
        <v>179</v>
      </c>
      <c r="AB605" s="3" t="str">
        <f t="shared" si="119"/>
        <v>$10 to $25 million (USD)</v>
      </c>
    </row>
    <row r="606" spans="1:28" ht="16" x14ac:dyDescent="0.2">
      <c r="A606" s="3">
        <v>605</v>
      </c>
      <c r="B606" s="3">
        <v>3.3</v>
      </c>
      <c r="C606" s="3" t="str">
        <f t="shared" si="108"/>
        <v>3.3</v>
      </c>
      <c r="D606" s="3" t="s">
        <v>574</v>
      </c>
      <c r="E606" s="3" t="s">
        <v>574</v>
      </c>
      <c r="H606" s="3" t="str">
        <f t="shared" si="109"/>
        <v>Not Available</v>
      </c>
      <c r="I606" s="3" t="str">
        <f t="shared" si="110"/>
        <v>Not Available</v>
      </c>
      <c r="J606" s="3" t="s">
        <v>183</v>
      </c>
      <c r="K606" s="3" t="s">
        <v>3054</v>
      </c>
      <c r="L606" s="3" t="s">
        <v>2853</v>
      </c>
      <c r="M606" s="3" t="str">
        <f t="shared" si="111"/>
        <v xml:space="preserve"> VA</v>
      </c>
      <c r="N606" s="3">
        <v>1999</v>
      </c>
      <c r="O606" s="3">
        <f t="shared" si="112"/>
        <v>1999</v>
      </c>
      <c r="P606" s="3">
        <f t="shared" si="113"/>
        <v>21</v>
      </c>
      <c r="Q606" s="4">
        <v>-1</v>
      </c>
      <c r="R606" s="4" t="str">
        <f t="shared" si="114"/>
        <v>Not Available</v>
      </c>
      <c r="S606" s="3" t="s">
        <v>30</v>
      </c>
      <c r="T606" s="3" t="str">
        <f t="shared" si="115"/>
        <v>10000+ employees</v>
      </c>
      <c r="U606" s="3" t="s">
        <v>65</v>
      </c>
      <c r="V606" s="3" t="str">
        <f t="shared" si="116"/>
        <v>Company - Public</v>
      </c>
      <c r="W606" s="3" t="s">
        <v>22</v>
      </c>
      <c r="X606" s="3" t="str">
        <f t="shared" si="117"/>
        <v>Aerospace &amp; Defense</v>
      </c>
      <c r="Y606" s="3" t="s">
        <v>22</v>
      </c>
      <c r="Z606" s="3" t="str">
        <f t="shared" si="118"/>
        <v>Aerospace &amp; Defense</v>
      </c>
      <c r="AA606" s="3" t="s">
        <v>113</v>
      </c>
      <c r="AB606" s="3" t="str">
        <f t="shared" si="119"/>
        <v>$10+ billion (USD)</v>
      </c>
    </row>
    <row r="607" spans="1:28" ht="16" x14ac:dyDescent="0.2">
      <c r="A607" s="3">
        <v>606</v>
      </c>
      <c r="B607" s="3">
        <v>-1</v>
      </c>
      <c r="C607" s="3" t="str">
        <f t="shared" si="108"/>
        <v>NOT AVAILABLE</v>
      </c>
      <c r="D607" s="3" t="s">
        <v>202</v>
      </c>
      <c r="E607" s="3" t="s">
        <v>2951</v>
      </c>
      <c r="F607" s="3" t="s">
        <v>2864</v>
      </c>
      <c r="H607" s="3" t="str">
        <f t="shared" si="109"/>
        <v xml:space="preserve"> MA</v>
      </c>
      <c r="I607" s="3" t="str">
        <f t="shared" si="110"/>
        <v xml:space="preserve"> MA</v>
      </c>
      <c r="J607" s="3" t="s">
        <v>202</v>
      </c>
      <c r="K607" s="3" t="s">
        <v>2951</v>
      </c>
      <c r="L607" s="3" t="s">
        <v>2864</v>
      </c>
      <c r="M607" s="3" t="str">
        <f t="shared" si="111"/>
        <v xml:space="preserve"> MA</v>
      </c>
      <c r="N607" s="3">
        <v>1852</v>
      </c>
      <c r="O607" s="3">
        <f t="shared" si="112"/>
        <v>1852</v>
      </c>
      <c r="P607" s="3">
        <f t="shared" si="113"/>
        <v>168</v>
      </c>
      <c r="Q607" s="4">
        <v>-1</v>
      </c>
      <c r="R607" s="4" t="str">
        <f t="shared" si="114"/>
        <v>Not Available</v>
      </c>
      <c r="S607" s="3" t="s">
        <v>30</v>
      </c>
      <c r="T607" s="3" t="str">
        <f t="shared" si="115"/>
        <v>10000+ employees</v>
      </c>
      <c r="U607" s="3" t="s">
        <v>65</v>
      </c>
      <c r="V607" s="3" t="str">
        <f t="shared" si="116"/>
        <v>Company - Public</v>
      </c>
      <c r="W607" s="3" t="s">
        <v>230</v>
      </c>
      <c r="X607" s="3" t="str">
        <f t="shared" si="117"/>
        <v>IT Services</v>
      </c>
      <c r="Y607" s="3" t="s">
        <v>91</v>
      </c>
      <c r="Z607" s="3" t="str">
        <f t="shared" si="118"/>
        <v>Information Technology</v>
      </c>
      <c r="AA607" s="3" t="s">
        <v>113</v>
      </c>
      <c r="AB607" s="3" t="str">
        <f t="shared" si="119"/>
        <v>$10+ billion (USD)</v>
      </c>
    </row>
    <row r="608" spans="1:28" ht="112" x14ac:dyDescent="0.2">
      <c r="A608" s="3">
        <v>607</v>
      </c>
      <c r="B608" s="3">
        <v>3.7</v>
      </c>
      <c r="C608" s="3" t="str">
        <f t="shared" si="108"/>
        <v>3.7</v>
      </c>
      <c r="D608" s="3" t="s">
        <v>1472</v>
      </c>
      <c r="E608" s="3" t="s">
        <v>2970</v>
      </c>
      <c r="F608" s="3" t="s">
        <v>2917</v>
      </c>
      <c r="H608" s="3" t="str">
        <f t="shared" si="109"/>
        <v xml:space="preserve"> CT</v>
      </c>
      <c r="I608" s="3" t="str">
        <f t="shared" si="110"/>
        <v xml:space="preserve"> CT</v>
      </c>
      <c r="J608" s="3" t="s">
        <v>1473</v>
      </c>
      <c r="K608" s="3" t="s">
        <v>3088</v>
      </c>
      <c r="L608" s="3" t="s">
        <v>3076</v>
      </c>
      <c r="M608" s="3" t="str">
        <f t="shared" si="111"/>
        <v xml:space="preserve"> India</v>
      </c>
      <c r="N608" s="3">
        <v>1981</v>
      </c>
      <c r="O608" s="3">
        <f t="shared" si="112"/>
        <v>1981</v>
      </c>
      <c r="P608" s="3">
        <f t="shared" si="113"/>
        <v>39</v>
      </c>
      <c r="Q608" s="4" t="s">
        <v>1474</v>
      </c>
      <c r="R608" s="4" t="str">
        <f t="shared" si="114"/>
        <v>Tata Consultancy Services, Accenture, Cognizant Technology Solutions</v>
      </c>
      <c r="S608" s="3" t="s">
        <v>64</v>
      </c>
      <c r="T608" s="3" t="str">
        <f t="shared" si="115"/>
        <v>201 to 500 employees</v>
      </c>
      <c r="U608" s="3" t="s">
        <v>21</v>
      </c>
      <c r="V608" s="3" t="str">
        <f t="shared" si="116"/>
        <v>Company - Private</v>
      </c>
      <c r="W608" s="3" t="s">
        <v>145</v>
      </c>
      <c r="X608" s="3" t="str">
        <f t="shared" si="117"/>
        <v>Enterprise Software &amp; Network Solutions</v>
      </c>
      <c r="Y608" s="3" t="s">
        <v>91</v>
      </c>
      <c r="Z608" s="3" t="str">
        <f t="shared" si="118"/>
        <v>Information Technology</v>
      </c>
      <c r="AA608" s="3" t="s">
        <v>58</v>
      </c>
      <c r="AB608" s="3" t="str">
        <f t="shared" si="119"/>
        <v>Unknown / Non-Applicable</v>
      </c>
    </row>
    <row r="609" spans="1:28" ht="16" x14ac:dyDescent="0.2">
      <c r="A609" s="3">
        <v>608</v>
      </c>
      <c r="B609" s="3">
        <v>3.5</v>
      </c>
      <c r="C609" s="3" t="str">
        <f t="shared" si="108"/>
        <v>3.5</v>
      </c>
      <c r="D609" s="3" t="s">
        <v>643</v>
      </c>
      <c r="E609" s="3" t="s">
        <v>2849</v>
      </c>
      <c r="F609" s="3" t="s">
        <v>2850</v>
      </c>
      <c r="H609" s="3" t="str">
        <f t="shared" si="109"/>
        <v xml:space="preserve"> MD</v>
      </c>
      <c r="I609" s="3" t="str">
        <f t="shared" si="110"/>
        <v xml:space="preserve"> MD</v>
      </c>
      <c r="J609" s="3" t="s">
        <v>643</v>
      </c>
      <c r="K609" s="3" t="s">
        <v>2849</v>
      </c>
      <c r="L609" s="3" t="s">
        <v>2850</v>
      </c>
      <c r="M609" s="3" t="str">
        <f t="shared" si="111"/>
        <v xml:space="preserve"> MD</v>
      </c>
      <c r="N609" s="3">
        <v>1961</v>
      </c>
      <c r="O609" s="3">
        <f t="shared" si="112"/>
        <v>1961</v>
      </c>
      <c r="P609" s="3">
        <f t="shared" si="113"/>
        <v>59</v>
      </c>
      <c r="Q609" s="4">
        <v>-1</v>
      </c>
      <c r="R609" s="4" t="str">
        <f t="shared" si="114"/>
        <v>Not Available</v>
      </c>
      <c r="S609" s="3" t="s">
        <v>30</v>
      </c>
      <c r="T609" s="3" t="str">
        <f t="shared" si="115"/>
        <v>10000+ employees</v>
      </c>
      <c r="U609" s="3" t="s">
        <v>65</v>
      </c>
      <c r="V609" s="3" t="str">
        <f t="shared" si="116"/>
        <v>Company - Public</v>
      </c>
      <c r="W609" s="3" t="s">
        <v>235</v>
      </c>
      <c r="X609" s="3" t="str">
        <f t="shared" si="117"/>
        <v>Computer Hardware &amp; Software</v>
      </c>
      <c r="Y609" s="3" t="s">
        <v>91</v>
      </c>
      <c r="Z609" s="3" t="str">
        <f t="shared" si="118"/>
        <v>Information Technology</v>
      </c>
      <c r="AA609" s="3" t="s">
        <v>203</v>
      </c>
      <c r="AB609" s="3" t="str">
        <f t="shared" si="119"/>
        <v>$5 to $10 billion (USD)</v>
      </c>
    </row>
    <row r="610" spans="1:28" ht="48" x14ac:dyDescent="0.2">
      <c r="A610" s="3">
        <v>609</v>
      </c>
      <c r="B610" s="3">
        <v>2.7</v>
      </c>
      <c r="C610" s="3" t="str">
        <f t="shared" si="108"/>
        <v>2.7</v>
      </c>
      <c r="D610" s="3" t="s">
        <v>1990</v>
      </c>
      <c r="E610" s="3" t="s">
        <v>3019</v>
      </c>
      <c r="F610" s="3" t="s">
        <v>2850</v>
      </c>
      <c r="H610" s="3" t="str">
        <f t="shared" si="109"/>
        <v xml:space="preserve"> MD</v>
      </c>
      <c r="I610" s="3" t="str">
        <f t="shared" si="110"/>
        <v xml:space="preserve"> MD</v>
      </c>
      <c r="J610" s="3" t="s">
        <v>1524</v>
      </c>
      <c r="K610" s="3" t="s">
        <v>2863</v>
      </c>
      <c r="L610" s="3" t="s">
        <v>3089</v>
      </c>
      <c r="M610" s="3" t="str">
        <f t="shared" si="111"/>
        <v xml:space="preserve"> United Kingdom</v>
      </c>
      <c r="N610" s="3">
        <v>1913</v>
      </c>
      <c r="O610" s="3">
        <f t="shared" si="112"/>
        <v>1913</v>
      </c>
      <c r="P610" s="3">
        <f t="shared" si="113"/>
        <v>107</v>
      </c>
      <c r="Q610" s="4" t="s">
        <v>1525</v>
      </c>
      <c r="R610" s="4" t="str">
        <f t="shared" si="114"/>
        <v>Roche, GlaxoSmithKline, Novartis</v>
      </c>
      <c r="S610" s="3" t="s">
        <v>56</v>
      </c>
      <c r="T610" s="3" t="str">
        <f t="shared" si="115"/>
        <v>51 to 200 employees</v>
      </c>
      <c r="U610" s="3" t="s">
        <v>21</v>
      </c>
      <c r="V610" s="3" t="str">
        <f t="shared" si="116"/>
        <v>Company - Private</v>
      </c>
      <c r="W610" s="3" t="s">
        <v>90</v>
      </c>
      <c r="X610" s="3" t="str">
        <f t="shared" si="117"/>
        <v>Internet</v>
      </c>
      <c r="Y610" s="3" t="s">
        <v>91</v>
      </c>
      <c r="Z610" s="3" t="str">
        <f t="shared" si="118"/>
        <v>Information Technology</v>
      </c>
      <c r="AA610" s="3" t="s">
        <v>23</v>
      </c>
      <c r="AB610" s="3" t="str">
        <f t="shared" si="119"/>
        <v>$50 to $100 million (USD)</v>
      </c>
    </row>
    <row r="611" spans="1:28" ht="64" x14ac:dyDescent="0.2">
      <c r="A611" s="3">
        <v>610</v>
      </c>
      <c r="B611" s="3">
        <v>3.8</v>
      </c>
      <c r="C611" s="3" t="str">
        <f t="shared" si="108"/>
        <v>3.8</v>
      </c>
      <c r="D611" s="3" t="s">
        <v>55</v>
      </c>
      <c r="E611" s="3" t="s">
        <v>2833</v>
      </c>
      <c r="F611" s="3" t="s">
        <v>2828</v>
      </c>
      <c r="H611" s="3" t="str">
        <f t="shared" si="109"/>
        <v xml:space="preserve"> NY</v>
      </c>
      <c r="I611" s="3" t="str">
        <f t="shared" si="110"/>
        <v xml:space="preserve"> NY</v>
      </c>
      <c r="J611" s="3" t="s">
        <v>55</v>
      </c>
      <c r="K611" s="3" t="s">
        <v>2833</v>
      </c>
      <c r="L611" s="3" t="s">
        <v>2828</v>
      </c>
      <c r="M611" s="3" t="str">
        <f t="shared" si="111"/>
        <v xml:space="preserve"> NY</v>
      </c>
      <c r="N611" s="3">
        <v>1980</v>
      </c>
      <c r="O611" s="3">
        <f t="shared" si="112"/>
        <v>1980</v>
      </c>
      <c r="P611" s="3">
        <f t="shared" si="113"/>
        <v>40</v>
      </c>
      <c r="Q611" s="4" t="s">
        <v>1975</v>
      </c>
      <c r="R611" s="4" t="str">
        <f t="shared" si="114"/>
        <v>The Execu|Search Group, Prime Staffing</v>
      </c>
      <c r="S611" s="3" t="s">
        <v>46</v>
      </c>
      <c r="T611" s="3" t="str">
        <f t="shared" si="115"/>
        <v>1001 to 5000 employees</v>
      </c>
      <c r="U611" s="3" t="s">
        <v>1969</v>
      </c>
      <c r="V611" s="3" t="str">
        <f t="shared" si="116"/>
        <v>School / School District</v>
      </c>
      <c r="W611" s="3" t="s">
        <v>1323</v>
      </c>
      <c r="X611" s="3" t="str">
        <f t="shared" si="117"/>
        <v>K-12 Education</v>
      </c>
      <c r="Y611" s="3" t="s">
        <v>581</v>
      </c>
      <c r="Z611" s="3" t="str">
        <f t="shared" si="118"/>
        <v>Education</v>
      </c>
      <c r="AA611" s="3" t="s">
        <v>41</v>
      </c>
      <c r="AB611" s="3" t="str">
        <f t="shared" si="119"/>
        <v>$100 to $500 million (USD)</v>
      </c>
    </row>
    <row r="612" spans="1:28" ht="16" x14ac:dyDescent="0.2">
      <c r="A612" s="3">
        <v>611</v>
      </c>
      <c r="B612" s="3">
        <v>3.7</v>
      </c>
      <c r="C612" s="3" t="str">
        <f t="shared" si="108"/>
        <v>3.7</v>
      </c>
      <c r="D612" s="3" t="s">
        <v>77</v>
      </c>
      <c r="E612" s="3" t="s">
        <v>2877</v>
      </c>
      <c r="F612" s="3" t="s">
        <v>2826</v>
      </c>
      <c r="H612" s="3" t="str">
        <f t="shared" si="109"/>
        <v xml:space="preserve"> CA</v>
      </c>
      <c r="I612" s="3" t="str">
        <f t="shared" si="110"/>
        <v xml:space="preserve"> CA</v>
      </c>
      <c r="J612" s="3">
        <v>-1</v>
      </c>
      <c r="K612" s="3">
        <v>-1</v>
      </c>
      <c r="M612" s="3" t="str">
        <f t="shared" si="111"/>
        <v>Not Available</v>
      </c>
      <c r="N612" s="3">
        <v>-1</v>
      </c>
      <c r="O612" s="3" t="str">
        <f t="shared" si="112"/>
        <v>Not Available</v>
      </c>
      <c r="P612" s="3" t="str">
        <f t="shared" si="113"/>
        <v>Not Available</v>
      </c>
      <c r="Q612" s="4">
        <v>-1</v>
      </c>
      <c r="R612" s="4" t="str">
        <f t="shared" si="114"/>
        <v>Not Available</v>
      </c>
      <c r="S612" s="3" t="s">
        <v>104</v>
      </c>
      <c r="T612" s="3" t="str">
        <f t="shared" si="115"/>
        <v>5001 to 10000 employees</v>
      </c>
      <c r="U612" s="3" t="s">
        <v>21</v>
      </c>
      <c r="V612" s="3" t="str">
        <f t="shared" si="116"/>
        <v>Company - Private</v>
      </c>
      <c r="W612" s="3" t="s">
        <v>273</v>
      </c>
      <c r="X612" s="3" t="str">
        <f t="shared" si="117"/>
        <v>Consumer Products Manufacturing</v>
      </c>
      <c r="Y612" s="3" t="s">
        <v>185</v>
      </c>
      <c r="Z612" s="3" t="str">
        <f t="shared" si="118"/>
        <v>Manufacturing</v>
      </c>
      <c r="AA612" s="3" t="s">
        <v>113</v>
      </c>
      <c r="AB612" s="3" t="str">
        <f t="shared" si="119"/>
        <v>$10+ billion (USD)</v>
      </c>
    </row>
    <row r="613" spans="1:28" ht="16" x14ac:dyDescent="0.2">
      <c r="A613" s="3">
        <v>612</v>
      </c>
      <c r="B613" s="3">
        <v>3.8</v>
      </c>
      <c r="C613" s="3" t="str">
        <f t="shared" si="108"/>
        <v>3.8</v>
      </c>
      <c r="D613" s="3" t="s">
        <v>1034</v>
      </c>
      <c r="E613" s="3" t="s">
        <v>2832</v>
      </c>
      <c r="F613" s="3" t="s">
        <v>2826</v>
      </c>
      <c r="H613" s="3" t="str">
        <f t="shared" si="109"/>
        <v xml:space="preserve"> CA</v>
      </c>
      <c r="I613" s="3" t="str">
        <f t="shared" si="110"/>
        <v xml:space="preserve"> CA</v>
      </c>
      <c r="J613" s="3" t="s">
        <v>1034</v>
      </c>
      <c r="K613" s="3" t="s">
        <v>2832</v>
      </c>
      <c r="L613" s="3" t="s">
        <v>2826</v>
      </c>
      <c r="M613" s="3" t="str">
        <f t="shared" si="111"/>
        <v xml:space="preserve"> CA</v>
      </c>
      <c r="N613" s="3">
        <v>2013</v>
      </c>
      <c r="O613" s="3">
        <f t="shared" si="112"/>
        <v>2013</v>
      </c>
      <c r="P613" s="3">
        <f t="shared" si="113"/>
        <v>7</v>
      </c>
      <c r="Q613" s="4">
        <v>-1</v>
      </c>
      <c r="R613" s="4" t="str">
        <f t="shared" si="114"/>
        <v>Not Available</v>
      </c>
      <c r="S613" s="3" t="s">
        <v>56</v>
      </c>
      <c r="T613" s="3" t="str">
        <f t="shared" si="115"/>
        <v>51 to 200 employees</v>
      </c>
      <c r="U613" s="3" t="s">
        <v>21</v>
      </c>
      <c r="V613" s="3" t="str">
        <f t="shared" si="116"/>
        <v>Company - Private</v>
      </c>
      <c r="W613" s="3" t="s">
        <v>959</v>
      </c>
      <c r="X613" s="3" t="str">
        <f t="shared" si="117"/>
        <v>Lending</v>
      </c>
      <c r="Y613" s="3" t="s">
        <v>73</v>
      </c>
      <c r="Z613" s="3" t="str">
        <f t="shared" si="118"/>
        <v>Finance</v>
      </c>
      <c r="AA613" s="3" t="s">
        <v>58</v>
      </c>
      <c r="AB613" s="3" t="str">
        <f t="shared" si="119"/>
        <v>Unknown / Non-Applicable</v>
      </c>
    </row>
    <row r="614" spans="1:28" ht="16" x14ac:dyDescent="0.2">
      <c r="A614" s="3">
        <v>613</v>
      </c>
      <c r="B614" s="3">
        <v>3.3</v>
      </c>
      <c r="C614" s="3" t="str">
        <f t="shared" si="108"/>
        <v>3.3</v>
      </c>
      <c r="D614" s="3" t="s">
        <v>1481</v>
      </c>
      <c r="E614" s="3" t="s">
        <v>2972</v>
      </c>
      <c r="F614" s="3" t="s">
        <v>2859</v>
      </c>
      <c r="H614" s="3" t="str">
        <f t="shared" si="109"/>
        <v xml:space="preserve"> FL</v>
      </c>
      <c r="I614" s="3" t="str">
        <f t="shared" si="110"/>
        <v xml:space="preserve"> FL</v>
      </c>
      <c r="J614" s="3" t="s">
        <v>38</v>
      </c>
      <c r="K614" s="3" t="s">
        <v>2858</v>
      </c>
      <c r="L614" s="3" t="s">
        <v>2859</v>
      </c>
      <c r="M614" s="3" t="str">
        <f t="shared" si="111"/>
        <v xml:space="preserve"> FL</v>
      </c>
      <c r="N614" s="3">
        <v>1981</v>
      </c>
      <c r="O614" s="3">
        <f t="shared" si="112"/>
        <v>1981</v>
      </c>
      <c r="P614" s="3">
        <f t="shared" si="113"/>
        <v>39</v>
      </c>
      <c r="Q614" s="4">
        <v>-1</v>
      </c>
      <c r="R614" s="4" t="str">
        <f t="shared" si="114"/>
        <v>Not Available</v>
      </c>
      <c r="S614" s="3" t="s">
        <v>289</v>
      </c>
      <c r="T614" s="3" t="str">
        <f t="shared" si="115"/>
        <v>Unknown</v>
      </c>
      <c r="U614" s="3" t="s">
        <v>21</v>
      </c>
      <c r="V614" s="3" t="str">
        <f t="shared" si="116"/>
        <v>Company - Private</v>
      </c>
      <c r="W614" s="3">
        <v>-1</v>
      </c>
      <c r="X614" s="3" t="str">
        <f t="shared" si="117"/>
        <v>Not Available</v>
      </c>
      <c r="Y614" s="3">
        <v>-1</v>
      </c>
      <c r="Z614" s="3" t="str">
        <f t="shared" si="118"/>
        <v>Not Available</v>
      </c>
      <c r="AA614" s="3" t="s">
        <v>58</v>
      </c>
      <c r="AB614" s="3" t="str">
        <f t="shared" si="119"/>
        <v>Unknown / Non-Applicable</v>
      </c>
    </row>
    <row r="615" spans="1:28" ht="16" x14ac:dyDescent="0.2">
      <c r="A615" s="3">
        <v>614</v>
      </c>
      <c r="B615" s="3">
        <v>2.7</v>
      </c>
      <c r="C615" s="3" t="str">
        <f t="shared" si="108"/>
        <v>2.7</v>
      </c>
      <c r="D615" s="3" t="s">
        <v>1478</v>
      </c>
      <c r="E615" s="3" t="s">
        <v>2971</v>
      </c>
      <c r="F615" s="3" t="s">
        <v>2826</v>
      </c>
      <c r="H615" s="3" t="str">
        <f t="shared" si="109"/>
        <v xml:space="preserve"> CA</v>
      </c>
      <c r="I615" s="3" t="str">
        <f t="shared" si="110"/>
        <v xml:space="preserve"> CA</v>
      </c>
      <c r="J615" s="3" t="s">
        <v>1478</v>
      </c>
      <c r="K615" s="3" t="s">
        <v>2971</v>
      </c>
      <c r="L615" s="3" t="s">
        <v>2826</v>
      </c>
      <c r="M615" s="3" t="str">
        <f t="shared" si="111"/>
        <v xml:space="preserve"> CA</v>
      </c>
      <c r="N615" s="3">
        <v>2013</v>
      </c>
      <c r="O615" s="3">
        <f t="shared" si="112"/>
        <v>2013</v>
      </c>
      <c r="P615" s="3">
        <f t="shared" si="113"/>
        <v>7</v>
      </c>
      <c r="Q615" s="4">
        <v>-1</v>
      </c>
      <c r="R615" s="4" t="str">
        <f t="shared" si="114"/>
        <v>Not Available</v>
      </c>
      <c r="S615" s="3" t="s">
        <v>30</v>
      </c>
      <c r="T615" s="3" t="str">
        <f t="shared" si="115"/>
        <v>10000+ employees</v>
      </c>
      <c r="U615" s="3" t="s">
        <v>65</v>
      </c>
      <c r="V615" s="3" t="str">
        <f t="shared" si="116"/>
        <v>Company - Public</v>
      </c>
      <c r="W615" s="3" t="s">
        <v>230</v>
      </c>
      <c r="X615" s="3" t="str">
        <f t="shared" si="117"/>
        <v>IT Services</v>
      </c>
      <c r="Y615" s="3" t="s">
        <v>91</v>
      </c>
      <c r="Z615" s="3" t="str">
        <f t="shared" si="118"/>
        <v>Information Technology</v>
      </c>
      <c r="AA615" s="3" t="s">
        <v>113</v>
      </c>
      <c r="AB615" s="3" t="str">
        <f t="shared" si="119"/>
        <v>$10+ billion (USD)</v>
      </c>
    </row>
    <row r="616" spans="1:28" ht="16" x14ac:dyDescent="0.2">
      <c r="A616" s="3">
        <v>615</v>
      </c>
      <c r="B616" s="3">
        <v>3.8</v>
      </c>
      <c r="C616" s="3" t="str">
        <f t="shared" si="108"/>
        <v>3.8</v>
      </c>
      <c r="D616" s="3" t="s">
        <v>880</v>
      </c>
      <c r="E616" s="3" t="s">
        <v>2899</v>
      </c>
      <c r="F616" s="3" t="s">
        <v>2861</v>
      </c>
      <c r="H616" s="3" t="str">
        <f t="shared" si="109"/>
        <v xml:space="preserve"> NJ</v>
      </c>
      <c r="I616" s="3" t="str">
        <f t="shared" si="110"/>
        <v xml:space="preserve"> NJ</v>
      </c>
      <c r="J616" s="3" t="s">
        <v>880</v>
      </c>
      <c r="K616" s="3" t="s">
        <v>2899</v>
      </c>
      <c r="L616" s="3" t="s">
        <v>2861</v>
      </c>
      <c r="M616" s="3" t="str">
        <f t="shared" si="111"/>
        <v xml:space="preserve"> NJ</v>
      </c>
      <c r="N616" s="3">
        <v>1989</v>
      </c>
      <c r="O616" s="3">
        <f t="shared" si="112"/>
        <v>1989</v>
      </c>
      <c r="P616" s="3">
        <f t="shared" si="113"/>
        <v>31</v>
      </c>
      <c r="Q616" s="4">
        <v>-1</v>
      </c>
      <c r="R616" s="4" t="str">
        <f t="shared" si="114"/>
        <v>Not Available</v>
      </c>
      <c r="S616" s="3" t="s">
        <v>104</v>
      </c>
      <c r="T616" s="3" t="str">
        <f t="shared" si="115"/>
        <v>5001 to 10000 employees</v>
      </c>
      <c r="U616" s="3" t="s">
        <v>21</v>
      </c>
      <c r="V616" s="3" t="str">
        <f t="shared" si="116"/>
        <v>Company - Private</v>
      </c>
      <c r="W616" s="3" t="s">
        <v>155</v>
      </c>
      <c r="X616" s="3" t="str">
        <f t="shared" si="117"/>
        <v>Insurance Carriers</v>
      </c>
      <c r="Y616" s="3" t="s">
        <v>156</v>
      </c>
      <c r="Z616" s="3" t="str">
        <f t="shared" si="118"/>
        <v>Insurance</v>
      </c>
      <c r="AA616" s="3" t="s">
        <v>113</v>
      </c>
      <c r="AB616" s="3" t="str">
        <f t="shared" si="119"/>
        <v>$10+ billion (USD)</v>
      </c>
    </row>
    <row r="617" spans="1:28" ht="48" x14ac:dyDescent="0.2">
      <c r="A617" s="3">
        <v>616</v>
      </c>
      <c r="B617" s="3">
        <v>3.8</v>
      </c>
      <c r="C617" s="3" t="str">
        <f t="shared" si="108"/>
        <v>3.8</v>
      </c>
      <c r="D617" s="3" t="s">
        <v>55</v>
      </c>
      <c r="E617" s="3" t="s">
        <v>2833</v>
      </c>
      <c r="F617" s="3" t="s">
        <v>2828</v>
      </c>
      <c r="H617" s="3" t="str">
        <f t="shared" si="109"/>
        <v xml:space="preserve"> NY</v>
      </c>
      <c r="I617" s="3" t="str">
        <f t="shared" si="110"/>
        <v xml:space="preserve"> NY</v>
      </c>
      <c r="J617" s="3" t="s">
        <v>55</v>
      </c>
      <c r="K617" s="3" t="s">
        <v>2833</v>
      </c>
      <c r="L617" s="3" t="s">
        <v>2828</v>
      </c>
      <c r="M617" s="3" t="str">
        <f t="shared" si="111"/>
        <v xml:space="preserve"> NY</v>
      </c>
      <c r="N617" s="3">
        <v>2012</v>
      </c>
      <c r="O617" s="3">
        <f t="shared" si="112"/>
        <v>2012</v>
      </c>
      <c r="P617" s="3">
        <f t="shared" si="113"/>
        <v>8</v>
      </c>
      <c r="Q617" s="4" t="s">
        <v>1980</v>
      </c>
      <c r="R617" s="4" t="str">
        <f t="shared" si="114"/>
        <v>Harvard Business School, Coursera, edX</v>
      </c>
      <c r="S617" s="3" t="s">
        <v>64</v>
      </c>
      <c r="T617" s="3" t="str">
        <f t="shared" si="115"/>
        <v>201 to 500 employees</v>
      </c>
      <c r="U617" s="3" t="s">
        <v>131</v>
      </c>
      <c r="V617" s="3" t="str">
        <f t="shared" si="116"/>
        <v>Subsidiary or Business Segment</v>
      </c>
      <c r="W617" s="3" t="s">
        <v>124</v>
      </c>
      <c r="X617" s="3" t="str">
        <f t="shared" si="117"/>
        <v>Biotech &amp; Pharmaceuticals</v>
      </c>
      <c r="Y617" s="3" t="s">
        <v>124</v>
      </c>
      <c r="Z617" s="3" t="str">
        <f t="shared" si="118"/>
        <v>Biotech &amp; Pharmaceuticals</v>
      </c>
      <c r="AA617" s="3" t="s">
        <v>58</v>
      </c>
      <c r="AB617" s="3" t="str">
        <f t="shared" si="119"/>
        <v>Unknown / Non-Applicable</v>
      </c>
    </row>
    <row r="618" spans="1:28" ht="16" x14ac:dyDescent="0.2">
      <c r="A618" s="3">
        <v>617</v>
      </c>
      <c r="B618" s="3">
        <v>3</v>
      </c>
      <c r="C618" s="3" t="str">
        <f t="shared" si="108"/>
        <v>3</v>
      </c>
      <c r="D618" s="3" t="s">
        <v>432</v>
      </c>
      <c r="E618" s="3" t="s">
        <v>3042</v>
      </c>
      <c r="F618" s="3" t="s">
        <v>2905</v>
      </c>
      <c r="H618" s="3" t="str">
        <f t="shared" si="109"/>
        <v xml:space="preserve"> MO</v>
      </c>
      <c r="I618" s="3" t="str">
        <f t="shared" si="110"/>
        <v xml:space="preserve"> MO</v>
      </c>
      <c r="J618" s="3" t="s">
        <v>2296</v>
      </c>
      <c r="K618" s="3" t="s">
        <v>3129</v>
      </c>
      <c r="L618" s="3" t="s">
        <v>2824</v>
      </c>
      <c r="M618" s="3" t="str">
        <f t="shared" si="111"/>
        <v xml:space="preserve"> UT</v>
      </c>
      <c r="N618" s="3">
        <v>-1</v>
      </c>
      <c r="O618" s="3" t="str">
        <f t="shared" si="112"/>
        <v>Not Available</v>
      </c>
      <c r="P618" s="3" t="str">
        <f t="shared" si="113"/>
        <v>Not Available</v>
      </c>
      <c r="Q618" s="4">
        <v>-1</v>
      </c>
      <c r="R618" s="4" t="str">
        <f t="shared" si="114"/>
        <v>Not Available</v>
      </c>
      <c r="S618" s="3" t="s">
        <v>263</v>
      </c>
      <c r="T618" s="3" t="str">
        <f t="shared" si="115"/>
        <v>1 to 50 employees</v>
      </c>
      <c r="U618" s="3" t="s">
        <v>21</v>
      </c>
      <c r="V618" s="3" t="str">
        <f t="shared" si="116"/>
        <v>Company - Private</v>
      </c>
      <c r="W618" s="3" t="s">
        <v>32</v>
      </c>
      <c r="X618" s="3" t="str">
        <f t="shared" si="117"/>
        <v>Health Care Services &amp; Hospitals</v>
      </c>
      <c r="Y618" s="3" t="s">
        <v>33</v>
      </c>
      <c r="Z618" s="3" t="str">
        <f t="shared" si="118"/>
        <v>Health Care</v>
      </c>
      <c r="AA618" s="3" t="s">
        <v>179</v>
      </c>
      <c r="AB618" s="3" t="str">
        <f t="shared" si="119"/>
        <v>$10 to $25 million (USD)</v>
      </c>
    </row>
    <row r="619" spans="1:28" ht="16" x14ac:dyDescent="0.2">
      <c r="A619" s="3">
        <v>618</v>
      </c>
      <c r="B619" s="3">
        <v>3.9</v>
      </c>
      <c r="C619" s="3" t="str">
        <f t="shared" si="108"/>
        <v>3.9</v>
      </c>
      <c r="D619" s="3" t="s">
        <v>547</v>
      </c>
      <c r="E619" s="3" t="s">
        <v>2941</v>
      </c>
      <c r="F619" s="3" t="s">
        <v>2853</v>
      </c>
      <c r="H619" s="3" t="str">
        <f t="shared" si="109"/>
        <v xml:space="preserve"> VA</v>
      </c>
      <c r="I619" s="3" t="str">
        <f t="shared" si="110"/>
        <v xml:space="preserve"> VA</v>
      </c>
      <c r="J619" s="3" t="s">
        <v>1986</v>
      </c>
      <c r="K619" s="3" t="s">
        <v>3122</v>
      </c>
      <c r="L619" s="3" t="s">
        <v>2853</v>
      </c>
      <c r="M619" s="3" t="str">
        <f t="shared" si="111"/>
        <v xml:space="preserve"> VA</v>
      </c>
      <c r="N619" s="3">
        <v>1954</v>
      </c>
      <c r="O619" s="3">
        <f t="shared" si="112"/>
        <v>1954</v>
      </c>
      <c r="P619" s="3">
        <f t="shared" si="113"/>
        <v>66</v>
      </c>
      <c r="Q619" s="4" t="s">
        <v>1987</v>
      </c>
      <c r="R619" s="4" t="str">
        <f t="shared" si="114"/>
        <v>Harris, Fibertek</v>
      </c>
      <c r="S619" s="3" t="s">
        <v>20</v>
      </c>
      <c r="T619" s="3" t="str">
        <f t="shared" si="115"/>
        <v>501 to 1000 employees</v>
      </c>
      <c r="U619" s="3" t="s">
        <v>21</v>
      </c>
      <c r="V619" s="3" t="str">
        <f t="shared" si="116"/>
        <v>Company - Private</v>
      </c>
      <c r="W619" s="3" t="s">
        <v>32</v>
      </c>
      <c r="X619" s="3" t="str">
        <f t="shared" si="117"/>
        <v>Health Care Services &amp; Hospitals</v>
      </c>
      <c r="Y619" s="3" t="s">
        <v>33</v>
      </c>
      <c r="Z619" s="3" t="str">
        <f t="shared" si="118"/>
        <v>Health Care</v>
      </c>
      <c r="AA619" s="3" t="s">
        <v>58</v>
      </c>
      <c r="AB619" s="3" t="str">
        <f t="shared" si="119"/>
        <v>Unknown / Non-Applicable</v>
      </c>
    </row>
    <row r="620" spans="1:28" ht="16" x14ac:dyDescent="0.2">
      <c r="A620" s="3">
        <v>619</v>
      </c>
      <c r="B620" s="3">
        <v>3.6</v>
      </c>
      <c r="C620" s="3" t="str">
        <f t="shared" si="108"/>
        <v>3.6</v>
      </c>
      <c r="D620" s="3" t="s">
        <v>556</v>
      </c>
      <c r="E620" s="3" t="s">
        <v>3020</v>
      </c>
      <c r="F620" s="3" t="s">
        <v>2850</v>
      </c>
      <c r="H620" s="3" t="str">
        <f t="shared" si="109"/>
        <v xml:space="preserve"> MD</v>
      </c>
      <c r="I620" s="3" t="str">
        <f t="shared" si="110"/>
        <v xml:space="preserve"> MD</v>
      </c>
      <c r="J620" s="3" t="s">
        <v>438</v>
      </c>
      <c r="K620" s="3" t="s">
        <v>3033</v>
      </c>
      <c r="L620" s="3" t="s">
        <v>2853</v>
      </c>
      <c r="M620" s="3" t="str">
        <f t="shared" si="111"/>
        <v xml:space="preserve"> VA</v>
      </c>
      <c r="N620" s="3">
        <v>2006</v>
      </c>
      <c r="O620" s="3">
        <f t="shared" si="112"/>
        <v>2006</v>
      </c>
      <c r="P620" s="3">
        <f t="shared" si="113"/>
        <v>14</v>
      </c>
      <c r="Q620" s="4">
        <v>-1</v>
      </c>
      <c r="R620" s="4" t="str">
        <f t="shared" si="114"/>
        <v>Not Available</v>
      </c>
      <c r="S620" s="3">
        <v>-1</v>
      </c>
      <c r="T620" s="3" t="str">
        <f t="shared" si="115"/>
        <v>Not Available</v>
      </c>
      <c r="U620" s="3">
        <v>-1</v>
      </c>
      <c r="V620" s="3" t="str">
        <f t="shared" si="116"/>
        <v>Not Available</v>
      </c>
      <c r="W620" s="3">
        <v>-1</v>
      </c>
      <c r="X620" s="3" t="str">
        <f t="shared" si="117"/>
        <v>Not Available</v>
      </c>
      <c r="Y620" s="3">
        <v>-1</v>
      </c>
      <c r="Z620" s="3" t="str">
        <f t="shared" si="118"/>
        <v>Not Available</v>
      </c>
      <c r="AA620" s="3">
        <v>-1</v>
      </c>
      <c r="AB620" s="3" t="str">
        <f t="shared" si="119"/>
        <v>Not Available</v>
      </c>
    </row>
    <row r="621" spans="1:28" ht="16" x14ac:dyDescent="0.2">
      <c r="A621" s="3">
        <v>620</v>
      </c>
      <c r="B621" s="3">
        <v>-1</v>
      </c>
      <c r="C621" s="3" t="str">
        <f t="shared" si="108"/>
        <v>NOT AVAILABLE</v>
      </c>
      <c r="D621" s="3" t="s">
        <v>55</v>
      </c>
      <c r="E621" s="3" t="s">
        <v>2833</v>
      </c>
      <c r="F621" s="3" t="s">
        <v>2828</v>
      </c>
      <c r="H621" s="3" t="str">
        <f t="shared" si="109"/>
        <v xml:space="preserve"> NY</v>
      </c>
      <c r="I621" s="3" t="str">
        <f t="shared" si="110"/>
        <v xml:space="preserve"> NY</v>
      </c>
      <c r="J621" s="3">
        <v>-1</v>
      </c>
      <c r="K621" s="3">
        <v>-1</v>
      </c>
      <c r="M621" s="3" t="str">
        <f t="shared" si="111"/>
        <v>Not Available</v>
      </c>
      <c r="N621" s="3">
        <v>-1</v>
      </c>
      <c r="O621" s="3" t="str">
        <f t="shared" si="112"/>
        <v>Not Available</v>
      </c>
      <c r="P621" s="3" t="str">
        <f t="shared" si="113"/>
        <v>Not Available</v>
      </c>
      <c r="Q621" s="4">
        <v>-1</v>
      </c>
      <c r="R621" s="4" t="str">
        <f t="shared" si="114"/>
        <v>Not Available</v>
      </c>
      <c r="S621" s="3" t="s">
        <v>56</v>
      </c>
      <c r="T621" s="3" t="str">
        <f t="shared" si="115"/>
        <v>51 to 200 employees</v>
      </c>
      <c r="U621" s="3" t="s">
        <v>21</v>
      </c>
      <c r="V621" s="3" t="str">
        <f t="shared" si="116"/>
        <v>Company - Private</v>
      </c>
      <c r="W621" s="3" t="s">
        <v>580</v>
      </c>
      <c r="X621" s="3" t="str">
        <f t="shared" si="117"/>
        <v>Education Training Services</v>
      </c>
      <c r="Y621" s="3" t="s">
        <v>581</v>
      </c>
      <c r="Z621" s="3" t="str">
        <f t="shared" si="118"/>
        <v>Education</v>
      </c>
      <c r="AA621" s="3" t="s">
        <v>58</v>
      </c>
      <c r="AB621" s="3" t="str">
        <f t="shared" si="119"/>
        <v>Unknown / Non-Applicable</v>
      </c>
    </row>
    <row r="622" spans="1:28" ht="16" x14ac:dyDescent="0.2">
      <c r="A622" s="3">
        <v>621</v>
      </c>
      <c r="B622" s="3">
        <v>4.5999999999999996</v>
      </c>
      <c r="C622" s="3" t="str">
        <f t="shared" si="108"/>
        <v>4.6</v>
      </c>
      <c r="D622" s="3" t="s">
        <v>170</v>
      </c>
      <c r="E622" s="3" t="s">
        <v>2851</v>
      </c>
      <c r="F622" s="3" t="s">
        <v>2837</v>
      </c>
      <c r="H622" s="3" t="str">
        <f t="shared" si="109"/>
        <v xml:space="preserve"> IL</v>
      </c>
      <c r="I622" s="3" t="str">
        <f t="shared" si="110"/>
        <v xml:space="preserve"> IL</v>
      </c>
      <c r="J622" s="3" t="s">
        <v>1156</v>
      </c>
      <c r="K622" s="3" t="s">
        <v>2879</v>
      </c>
      <c r="L622" s="3" t="s">
        <v>2861</v>
      </c>
      <c r="M622" s="3" t="str">
        <f t="shared" si="111"/>
        <v xml:space="preserve"> NJ</v>
      </c>
      <c r="N622" s="3">
        <v>-1</v>
      </c>
      <c r="O622" s="3" t="str">
        <f t="shared" si="112"/>
        <v>Not Available</v>
      </c>
      <c r="P622" s="3" t="str">
        <f t="shared" si="113"/>
        <v>Not Available</v>
      </c>
      <c r="Q622" s="4">
        <v>-1</v>
      </c>
      <c r="R622" s="4" t="str">
        <f t="shared" si="114"/>
        <v>Not Available</v>
      </c>
      <c r="S622" s="3" t="s">
        <v>56</v>
      </c>
      <c r="T622" s="3" t="str">
        <f t="shared" si="115"/>
        <v>51 to 200 employees</v>
      </c>
      <c r="U622" s="3" t="s">
        <v>21</v>
      </c>
      <c r="V622" s="3" t="str">
        <f t="shared" si="116"/>
        <v>Company - Private</v>
      </c>
      <c r="W622" s="3" t="s">
        <v>320</v>
      </c>
      <c r="X622" s="3" t="str">
        <f t="shared" si="117"/>
        <v>Staffing &amp; Outsourcing</v>
      </c>
      <c r="Y622" s="3" t="s">
        <v>40</v>
      </c>
      <c r="Z622" s="3" t="str">
        <f t="shared" si="118"/>
        <v>Business Services</v>
      </c>
      <c r="AA622" s="3" t="s">
        <v>411</v>
      </c>
      <c r="AB622" s="3" t="str">
        <f t="shared" si="119"/>
        <v>$5 to $10 million (USD)</v>
      </c>
    </row>
    <row r="623" spans="1:28" ht="16" x14ac:dyDescent="0.2">
      <c r="A623" s="3">
        <v>622</v>
      </c>
      <c r="B623" s="3">
        <v>3.3</v>
      </c>
      <c r="C623" s="3" t="str">
        <f t="shared" si="108"/>
        <v>3.3</v>
      </c>
      <c r="D623" s="3" t="s">
        <v>55</v>
      </c>
      <c r="E623" s="3" t="s">
        <v>2833</v>
      </c>
      <c r="F623" s="3" t="s">
        <v>2828</v>
      </c>
      <c r="H623" s="3" t="str">
        <f t="shared" si="109"/>
        <v xml:space="preserve"> NY</v>
      </c>
      <c r="I623" s="3" t="str">
        <f t="shared" si="110"/>
        <v xml:space="preserve"> NY</v>
      </c>
      <c r="J623" s="3" t="s">
        <v>55</v>
      </c>
      <c r="K623" s="3" t="s">
        <v>2833</v>
      </c>
      <c r="L623" s="3" t="s">
        <v>2828</v>
      </c>
      <c r="M623" s="3" t="str">
        <f t="shared" si="111"/>
        <v xml:space="preserve"> NY</v>
      </c>
      <c r="N623" s="3">
        <v>-1</v>
      </c>
      <c r="O623" s="3" t="str">
        <f t="shared" si="112"/>
        <v>Not Available</v>
      </c>
      <c r="P623" s="3" t="str">
        <f t="shared" si="113"/>
        <v>Not Available</v>
      </c>
      <c r="Q623" s="4">
        <v>-1</v>
      </c>
      <c r="R623" s="4" t="str">
        <f t="shared" si="114"/>
        <v>Not Available</v>
      </c>
      <c r="S623" s="3">
        <v>-1</v>
      </c>
      <c r="T623" s="3" t="str">
        <f t="shared" si="115"/>
        <v>Not Available</v>
      </c>
      <c r="U623" s="3">
        <v>-1</v>
      </c>
      <c r="V623" s="3" t="str">
        <f t="shared" si="116"/>
        <v>Not Available</v>
      </c>
      <c r="W623" s="3">
        <v>-1</v>
      </c>
      <c r="X623" s="3" t="str">
        <f t="shared" si="117"/>
        <v>Not Available</v>
      </c>
      <c r="Y623" s="3">
        <v>-1</v>
      </c>
      <c r="Z623" s="3" t="str">
        <f t="shared" si="118"/>
        <v>Not Available</v>
      </c>
      <c r="AA623" s="3">
        <v>-1</v>
      </c>
      <c r="AB623" s="3" t="str">
        <f t="shared" si="119"/>
        <v>Not Available</v>
      </c>
    </row>
    <row r="624" spans="1:28" ht="16" x14ac:dyDescent="0.2">
      <c r="A624" s="3">
        <v>623</v>
      </c>
      <c r="B624" s="3">
        <v>3.5</v>
      </c>
      <c r="C624" s="3" t="str">
        <f t="shared" si="108"/>
        <v>3.5</v>
      </c>
      <c r="D624" s="3" t="s">
        <v>373</v>
      </c>
      <c r="E624" s="3" t="s">
        <v>2942</v>
      </c>
      <c r="F624" s="3" t="s">
        <v>2826</v>
      </c>
      <c r="H624" s="3" t="str">
        <f t="shared" si="109"/>
        <v xml:space="preserve"> CA</v>
      </c>
      <c r="I624" s="3" t="str">
        <f t="shared" si="110"/>
        <v xml:space="preserve"> CA</v>
      </c>
      <c r="J624" s="3" t="s">
        <v>373</v>
      </c>
      <c r="K624" s="3" t="s">
        <v>2942</v>
      </c>
      <c r="L624" s="3" t="s">
        <v>2826</v>
      </c>
      <c r="M624" s="3" t="str">
        <f t="shared" si="111"/>
        <v xml:space="preserve"> CA</v>
      </c>
      <c r="N624" s="3">
        <v>2012</v>
      </c>
      <c r="O624" s="3">
        <f t="shared" si="112"/>
        <v>2012</v>
      </c>
      <c r="P624" s="3">
        <f t="shared" si="113"/>
        <v>8</v>
      </c>
      <c r="Q624" s="4">
        <v>-1</v>
      </c>
      <c r="R624" s="4" t="str">
        <f t="shared" si="114"/>
        <v>Not Available</v>
      </c>
      <c r="S624" s="3" t="s">
        <v>20</v>
      </c>
      <c r="T624" s="3" t="str">
        <f t="shared" si="115"/>
        <v>501 to 1000 employees</v>
      </c>
      <c r="U624" s="3" t="s">
        <v>65</v>
      </c>
      <c r="V624" s="3" t="str">
        <f t="shared" si="116"/>
        <v>Company - Public</v>
      </c>
      <c r="W624" s="3" t="s">
        <v>22</v>
      </c>
      <c r="X624" s="3" t="str">
        <f t="shared" si="117"/>
        <v>Aerospace &amp; Defense</v>
      </c>
      <c r="Y624" s="3" t="s">
        <v>22</v>
      </c>
      <c r="Z624" s="3" t="str">
        <f t="shared" si="118"/>
        <v>Aerospace &amp; Defense</v>
      </c>
      <c r="AA624" s="3" t="s">
        <v>41</v>
      </c>
      <c r="AB624" s="3" t="str">
        <f t="shared" si="119"/>
        <v>$100 to $500 million (USD)</v>
      </c>
    </row>
    <row r="625" spans="1:28" ht="16" x14ac:dyDescent="0.2">
      <c r="A625" s="3">
        <v>624</v>
      </c>
      <c r="B625" s="3">
        <v>3.6</v>
      </c>
      <c r="C625" s="3" t="str">
        <f t="shared" si="108"/>
        <v>3.6</v>
      </c>
      <c r="D625" s="3" t="s">
        <v>294</v>
      </c>
      <c r="E625" s="3" t="s">
        <v>3018</v>
      </c>
      <c r="F625" s="3" t="s">
        <v>2934</v>
      </c>
      <c r="H625" s="3" t="str">
        <f t="shared" si="109"/>
        <v xml:space="preserve"> WA</v>
      </c>
      <c r="I625" s="3" t="str">
        <f t="shared" si="110"/>
        <v xml:space="preserve"> WA</v>
      </c>
      <c r="J625" s="3" t="s">
        <v>2301</v>
      </c>
      <c r="K625" s="3" t="s">
        <v>3130</v>
      </c>
      <c r="L625" s="3" t="s">
        <v>2861</v>
      </c>
      <c r="M625" s="3" t="str">
        <f t="shared" si="111"/>
        <v xml:space="preserve"> NJ</v>
      </c>
      <c r="N625" s="3">
        <v>2006</v>
      </c>
      <c r="O625" s="3">
        <f t="shared" si="112"/>
        <v>2006</v>
      </c>
      <c r="P625" s="3">
        <f t="shared" si="113"/>
        <v>14</v>
      </c>
      <c r="Q625" s="4">
        <v>-1</v>
      </c>
      <c r="R625" s="4" t="str">
        <f t="shared" si="114"/>
        <v>Not Available</v>
      </c>
      <c r="S625" s="3" t="s">
        <v>30</v>
      </c>
      <c r="T625" s="3" t="str">
        <f t="shared" si="115"/>
        <v>10000+ employees</v>
      </c>
      <c r="U625" s="3" t="s">
        <v>65</v>
      </c>
      <c r="V625" s="3" t="str">
        <f t="shared" si="116"/>
        <v>Company - Public</v>
      </c>
      <c r="W625" s="3" t="s">
        <v>124</v>
      </c>
      <c r="X625" s="3" t="str">
        <f t="shared" si="117"/>
        <v>Biotech &amp; Pharmaceuticals</v>
      </c>
      <c r="Y625" s="3" t="s">
        <v>124</v>
      </c>
      <c r="Z625" s="3" t="str">
        <f t="shared" si="118"/>
        <v>Biotech &amp; Pharmaceuticals</v>
      </c>
      <c r="AA625" s="3" t="s">
        <v>113</v>
      </c>
      <c r="AB625" s="3" t="str">
        <f t="shared" si="119"/>
        <v>$10+ billion (USD)</v>
      </c>
    </row>
    <row r="626" spans="1:28" ht="16" x14ac:dyDescent="0.2">
      <c r="A626" s="3">
        <v>625</v>
      </c>
      <c r="B626" s="3">
        <v>4.2</v>
      </c>
      <c r="C626" s="3" t="str">
        <f t="shared" si="108"/>
        <v>4.2</v>
      </c>
      <c r="D626" s="3" t="s">
        <v>373</v>
      </c>
      <c r="E626" s="3" t="s">
        <v>2942</v>
      </c>
      <c r="F626" s="3" t="s">
        <v>2826</v>
      </c>
      <c r="H626" s="3" t="str">
        <f t="shared" si="109"/>
        <v xml:space="preserve"> CA</v>
      </c>
      <c r="I626" s="3" t="str">
        <f t="shared" si="110"/>
        <v xml:space="preserve"> CA</v>
      </c>
      <c r="J626" s="3">
        <v>-1</v>
      </c>
      <c r="K626" s="3">
        <v>-1</v>
      </c>
      <c r="M626" s="3" t="str">
        <f t="shared" si="111"/>
        <v>Not Available</v>
      </c>
      <c r="N626" s="3">
        <v>-1</v>
      </c>
      <c r="O626" s="3" t="str">
        <f t="shared" si="112"/>
        <v>Not Available</v>
      </c>
      <c r="P626" s="3" t="str">
        <f t="shared" si="113"/>
        <v>Not Available</v>
      </c>
      <c r="Q626" s="4">
        <v>-1</v>
      </c>
      <c r="R626" s="4" t="str">
        <f t="shared" si="114"/>
        <v>Not Available</v>
      </c>
      <c r="S626" s="3" t="s">
        <v>64</v>
      </c>
      <c r="T626" s="3" t="str">
        <f t="shared" si="115"/>
        <v>201 to 500 employees</v>
      </c>
      <c r="U626" s="3" t="s">
        <v>21</v>
      </c>
      <c r="V626" s="3" t="str">
        <f t="shared" si="116"/>
        <v>Company - Private</v>
      </c>
      <c r="W626" s="3" t="s">
        <v>230</v>
      </c>
      <c r="X626" s="3" t="str">
        <f t="shared" si="117"/>
        <v>IT Services</v>
      </c>
      <c r="Y626" s="3" t="s">
        <v>91</v>
      </c>
      <c r="Z626" s="3" t="str">
        <f t="shared" si="118"/>
        <v>Information Technology</v>
      </c>
      <c r="AA626" s="3" t="s">
        <v>80</v>
      </c>
      <c r="AB626" s="3" t="str">
        <f t="shared" si="119"/>
        <v>$25 to $50 million (USD)</v>
      </c>
    </row>
    <row r="627" spans="1:28" ht="48" x14ac:dyDescent="0.2">
      <c r="A627" s="3">
        <v>626</v>
      </c>
      <c r="B627" s="3">
        <v>3.5</v>
      </c>
      <c r="C627" s="3" t="str">
        <f t="shared" si="108"/>
        <v>3.5</v>
      </c>
      <c r="D627" s="3" t="s">
        <v>261</v>
      </c>
      <c r="E627" s="3" t="s">
        <v>2891</v>
      </c>
      <c r="F627" s="3" t="s">
        <v>2864</v>
      </c>
      <c r="H627" s="3" t="str">
        <f t="shared" si="109"/>
        <v xml:space="preserve"> MA</v>
      </c>
      <c r="I627" s="3" t="str">
        <f t="shared" si="110"/>
        <v xml:space="preserve"> MA</v>
      </c>
      <c r="J627" s="3" t="s">
        <v>261</v>
      </c>
      <c r="K627" s="3" t="s">
        <v>2891</v>
      </c>
      <c r="L627" s="3" t="s">
        <v>2864</v>
      </c>
      <c r="M627" s="3" t="str">
        <f t="shared" si="111"/>
        <v xml:space="preserve"> MA</v>
      </c>
      <c r="N627" s="3">
        <v>2010</v>
      </c>
      <c r="O627" s="3">
        <f t="shared" si="112"/>
        <v>2010</v>
      </c>
      <c r="P627" s="3">
        <f t="shared" si="113"/>
        <v>10</v>
      </c>
      <c r="Q627" s="4" t="s">
        <v>871</v>
      </c>
      <c r="R627" s="4" t="str">
        <f t="shared" si="114"/>
        <v>Shire, GlaxoSmithKline, Allergan</v>
      </c>
      <c r="S627" s="3" t="s">
        <v>263</v>
      </c>
      <c r="T627" s="3" t="str">
        <f t="shared" si="115"/>
        <v>1 to 50 employees</v>
      </c>
      <c r="U627" s="3" t="s">
        <v>21</v>
      </c>
      <c r="V627" s="3" t="str">
        <f t="shared" si="116"/>
        <v>Company - Private</v>
      </c>
      <c r="W627" s="3" t="s">
        <v>90</v>
      </c>
      <c r="X627" s="3" t="str">
        <f t="shared" si="117"/>
        <v>Internet</v>
      </c>
      <c r="Y627" s="3" t="s">
        <v>91</v>
      </c>
      <c r="Z627" s="3" t="str">
        <f t="shared" si="118"/>
        <v>Information Technology</v>
      </c>
      <c r="AA627" s="3" t="s">
        <v>58</v>
      </c>
      <c r="AB627" s="3" t="str">
        <f t="shared" si="119"/>
        <v>Unknown / Non-Applicable</v>
      </c>
    </row>
    <row r="628" spans="1:28" ht="16" x14ac:dyDescent="0.2">
      <c r="A628" s="3">
        <v>627</v>
      </c>
      <c r="B628" s="3">
        <v>4</v>
      </c>
      <c r="C628" s="3" t="str">
        <f t="shared" si="108"/>
        <v>4</v>
      </c>
      <c r="D628" s="3" t="s">
        <v>612</v>
      </c>
      <c r="E628" s="3" t="s">
        <v>2943</v>
      </c>
      <c r="F628" s="3" t="s">
        <v>2944</v>
      </c>
      <c r="H628" s="3" t="str">
        <f t="shared" si="109"/>
        <v xml:space="preserve"> AZ</v>
      </c>
      <c r="I628" s="3" t="str">
        <f t="shared" si="110"/>
        <v xml:space="preserve"> AZ</v>
      </c>
      <c r="J628" s="3" t="s">
        <v>77</v>
      </c>
      <c r="K628" s="3" t="s">
        <v>2877</v>
      </c>
      <c r="L628" s="3" t="s">
        <v>2826</v>
      </c>
      <c r="M628" s="3" t="str">
        <f t="shared" si="111"/>
        <v xml:space="preserve"> CA</v>
      </c>
      <c r="N628" s="3">
        <v>-1</v>
      </c>
      <c r="O628" s="3" t="str">
        <f t="shared" si="112"/>
        <v>Not Available</v>
      </c>
      <c r="P628" s="3" t="str">
        <f t="shared" si="113"/>
        <v>Not Available</v>
      </c>
      <c r="Q628" s="4">
        <v>-1</v>
      </c>
      <c r="R628" s="4" t="str">
        <f t="shared" si="114"/>
        <v>Not Available</v>
      </c>
      <c r="S628" s="3" t="s">
        <v>263</v>
      </c>
      <c r="T628" s="3" t="str">
        <f t="shared" si="115"/>
        <v>1 to 50 employees</v>
      </c>
      <c r="U628" s="3" t="s">
        <v>289</v>
      </c>
      <c r="V628" s="3" t="str">
        <f t="shared" si="116"/>
        <v>Unknown</v>
      </c>
      <c r="W628" s="3">
        <v>-1</v>
      </c>
      <c r="X628" s="3" t="str">
        <f t="shared" si="117"/>
        <v>Not Available</v>
      </c>
      <c r="Y628" s="3">
        <v>-1</v>
      </c>
      <c r="Z628" s="3" t="str">
        <f t="shared" si="118"/>
        <v>Not Available</v>
      </c>
      <c r="AA628" s="3" t="s">
        <v>58</v>
      </c>
      <c r="AB628" s="3" t="str">
        <f t="shared" si="119"/>
        <v>Unknown / Non-Applicable</v>
      </c>
    </row>
    <row r="629" spans="1:28" ht="16" x14ac:dyDescent="0.2">
      <c r="A629" s="3">
        <v>628</v>
      </c>
      <c r="B629" s="3">
        <v>3.7</v>
      </c>
      <c r="C629" s="3" t="str">
        <f t="shared" si="108"/>
        <v>3.7</v>
      </c>
      <c r="D629" s="3" t="s">
        <v>2304</v>
      </c>
      <c r="E629" s="3" t="s">
        <v>3043</v>
      </c>
      <c r="F629" s="3" t="s">
        <v>2828</v>
      </c>
      <c r="H629" s="3" t="str">
        <f t="shared" si="109"/>
        <v xml:space="preserve"> NY</v>
      </c>
      <c r="I629" s="3" t="str">
        <f t="shared" si="110"/>
        <v xml:space="preserve"> NY</v>
      </c>
      <c r="J629" s="3">
        <v>-1</v>
      </c>
      <c r="K629" s="3">
        <v>-1</v>
      </c>
      <c r="M629" s="3" t="str">
        <f t="shared" si="111"/>
        <v>Not Available</v>
      </c>
      <c r="N629" s="3">
        <v>-1</v>
      </c>
      <c r="O629" s="3" t="str">
        <f t="shared" si="112"/>
        <v>Not Available</v>
      </c>
      <c r="P629" s="3" t="str">
        <f t="shared" si="113"/>
        <v>Not Available</v>
      </c>
      <c r="Q629" s="4">
        <v>-1</v>
      </c>
      <c r="R629" s="4" t="str">
        <f t="shared" si="114"/>
        <v>Not Available</v>
      </c>
      <c r="S629" s="3" t="s">
        <v>46</v>
      </c>
      <c r="T629" s="3" t="str">
        <f t="shared" si="115"/>
        <v>1001 to 5000 employees</v>
      </c>
      <c r="U629" s="3" t="s">
        <v>21</v>
      </c>
      <c r="V629" s="3" t="str">
        <f t="shared" si="116"/>
        <v>Company - Private</v>
      </c>
      <c r="W629" s="3" t="s">
        <v>124</v>
      </c>
      <c r="X629" s="3" t="str">
        <f t="shared" si="117"/>
        <v>Biotech &amp; Pharmaceuticals</v>
      </c>
      <c r="Y629" s="3" t="s">
        <v>124</v>
      </c>
      <c r="Z629" s="3" t="str">
        <f t="shared" si="118"/>
        <v>Biotech &amp; Pharmaceuticals</v>
      </c>
      <c r="AA629" s="3" t="s">
        <v>67</v>
      </c>
      <c r="AB629" s="3" t="str">
        <f t="shared" si="119"/>
        <v>$1 to $2 billion (USD)</v>
      </c>
    </row>
    <row r="630" spans="1:28" ht="16" x14ac:dyDescent="0.2">
      <c r="A630" s="3">
        <v>629</v>
      </c>
      <c r="B630" s="3">
        <v>-1</v>
      </c>
      <c r="C630" s="3" t="str">
        <f t="shared" si="108"/>
        <v>NOT AVAILABLE</v>
      </c>
      <c r="D630" s="3" t="s">
        <v>1042</v>
      </c>
      <c r="E630" s="3" t="s">
        <v>2834</v>
      </c>
      <c r="F630" s="3" t="s">
        <v>2826</v>
      </c>
      <c r="H630" s="3" t="str">
        <f t="shared" si="109"/>
        <v xml:space="preserve"> CA</v>
      </c>
      <c r="I630" s="3" t="str">
        <f t="shared" si="110"/>
        <v xml:space="preserve"> CA</v>
      </c>
      <c r="J630" s="3" t="s">
        <v>1042</v>
      </c>
      <c r="K630" s="3" t="s">
        <v>2834</v>
      </c>
      <c r="L630" s="3" t="s">
        <v>2826</v>
      </c>
      <c r="M630" s="3" t="str">
        <f t="shared" si="111"/>
        <v xml:space="preserve"> CA</v>
      </c>
      <c r="N630" s="3">
        <v>1986</v>
      </c>
      <c r="O630" s="3">
        <f t="shared" si="112"/>
        <v>1986</v>
      </c>
      <c r="P630" s="3">
        <f t="shared" si="113"/>
        <v>34</v>
      </c>
      <c r="Q630" s="4">
        <v>-1</v>
      </c>
      <c r="R630" s="4" t="str">
        <f t="shared" si="114"/>
        <v>Not Available</v>
      </c>
      <c r="S630" s="3">
        <v>-1</v>
      </c>
      <c r="T630" s="3" t="str">
        <f t="shared" si="115"/>
        <v>Not Available</v>
      </c>
      <c r="U630" s="3">
        <v>-1</v>
      </c>
      <c r="V630" s="3" t="str">
        <f t="shared" si="116"/>
        <v>Not Available</v>
      </c>
      <c r="W630" s="3">
        <v>-1</v>
      </c>
      <c r="X630" s="3" t="str">
        <f t="shared" si="117"/>
        <v>Not Available</v>
      </c>
      <c r="Y630" s="3">
        <v>-1</v>
      </c>
      <c r="Z630" s="3" t="str">
        <f t="shared" si="118"/>
        <v>Not Available</v>
      </c>
      <c r="AA630" s="3">
        <v>-1</v>
      </c>
      <c r="AB630" s="3" t="str">
        <f t="shared" si="119"/>
        <v>Not Available</v>
      </c>
    </row>
    <row r="631" spans="1:28" ht="16" x14ac:dyDescent="0.2">
      <c r="A631" s="3">
        <v>630</v>
      </c>
      <c r="B631" s="3">
        <v>4</v>
      </c>
      <c r="C631" s="3" t="str">
        <f t="shared" si="108"/>
        <v>4</v>
      </c>
      <c r="D631" s="3" t="s">
        <v>1488</v>
      </c>
      <c r="E631" s="3" t="s">
        <v>2973</v>
      </c>
      <c r="F631" s="3" t="s">
        <v>2974</v>
      </c>
      <c r="H631" s="3" t="str">
        <f t="shared" si="109"/>
        <v xml:space="preserve"> KS</v>
      </c>
      <c r="I631" s="3" t="str">
        <f t="shared" si="110"/>
        <v xml:space="preserve"> KS</v>
      </c>
      <c r="J631" s="3" t="s">
        <v>170</v>
      </c>
      <c r="K631" s="3" t="s">
        <v>2851</v>
      </c>
      <c r="L631" s="3" t="s">
        <v>2837</v>
      </c>
      <c r="M631" s="3" t="str">
        <f t="shared" si="111"/>
        <v xml:space="preserve"> IL</v>
      </c>
      <c r="N631" s="3">
        <v>1973</v>
      </c>
      <c r="O631" s="3">
        <f t="shared" si="112"/>
        <v>1973</v>
      </c>
      <c r="P631" s="3">
        <f t="shared" si="113"/>
        <v>47</v>
      </c>
      <c r="Q631" s="4">
        <v>-1</v>
      </c>
      <c r="R631" s="4" t="str">
        <f t="shared" si="114"/>
        <v>Not Available</v>
      </c>
      <c r="S631" s="3" t="s">
        <v>20</v>
      </c>
      <c r="T631" s="3" t="str">
        <f t="shared" si="115"/>
        <v>501 to 1000 employees</v>
      </c>
      <c r="U631" s="3" t="s">
        <v>65</v>
      </c>
      <c r="V631" s="3" t="str">
        <f t="shared" si="116"/>
        <v>Company - Public</v>
      </c>
      <c r="W631" s="3" t="s">
        <v>1489</v>
      </c>
      <c r="X631" s="3" t="str">
        <f t="shared" si="117"/>
        <v>Stock Exchanges</v>
      </c>
      <c r="Y631" s="3" t="s">
        <v>73</v>
      </c>
      <c r="Z631" s="3" t="str">
        <f t="shared" si="118"/>
        <v>Finance</v>
      </c>
      <c r="AA631" s="3" t="s">
        <v>50</v>
      </c>
      <c r="AB631" s="3" t="str">
        <f t="shared" si="119"/>
        <v>$500 million to $1 billion (USD)</v>
      </c>
    </row>
    <row r="632" spans="1:28" ht="48" x14ac:dyDescent="0.2">
      <c r="A632" s="3">
        <v>631</v>
      </c>
      <c r="B632" s="3">
        <v>-1</v>
      </c>
      <c r="C632" s="3" t="str">
        <f t="shared" si="108"/>
        <v>NOT AVAILABLE</v>
      </c>
      <c r="D632" s="3" t="s">
        <v>579</v>
      </c>
      <c r="E632" s="3" t="s">
        <v>2830</v>
      </c>
      <c r="F632" s="3" t="s">
        <v>2831</v>
      </c>
      <c r="H632" s="3" t="str">
        <f t="shared" si="109"/>
        <v xml:space="preserve"> TX</v>
      </c>
      <c r="I632" s="3" t="str">
        <f t="shared" si="110"/>
        <v xml:space="preserve"> TX</v>
      </c>
      <c r="J632" s="3" t="s">
        <v>1382</v>
      </c>
      <c r="K632" s="3" t="s">
        <v>3045</v>
      </c>
      <c r="L632" s="3" t="s">
        <v>2826</v>
      </c>
      <c r="M632" s="3" t="str">
        <f t="shared" si="111"/>
        <v xml:space="preserve"> CA</v>
      </c>
      <c r="N632" s="3">
        <v>2002</v>
      </c>
      <c r="O632" s="3">
        <f t="shared" si="112"/>
        <v>2002</v>
      </c>
      <c r="P632" s="3">
        <f t="shared" si="113"/>
        <v>18</v>
      </c>
      <c r="Q632" s="4" t="s">
        <v>2002</v>
      </c>
      <c r="R632" s="4" t="str">
        <f t="shared" si="114"/>
        <v>World Wide Technology, Presidio, Optiv</v>
      </c>
      <c r="S632" s="3" t="s">
        <v>46</v>
      </c>
      <c r="T632" s="3" t="str">
        <f t="shared" si="115"/>
        <v>1001 to 5000 employees</v>
      </c>
      <c r="U632" s="3" t="s">
        <v>21</v>
      </c>
      <c r="V632" s="3" t="str">
        <f t="shared" si="116"/>
        <v>Company - Private</v>
      </c>
      <c r="W632" s="3" t="s">
        <v>1043</v>
      </c>
      <c r="X632" s="3" t="str">
        <f t="shared" si="117"/>
        <v>Gambling</v>
      </c>
      <c r="Y632" s="3" t="s">
        <v>1044</v>
      </c>
      <c r="Z632" s="3" t="str">
        <f t="shared" si="118"/>
        <v>Arts, Entertainment &amp; Recreation</v>
      </c>
      <c r="AA632" s="3" t="s">
        <v>41</v>
      </c>
      <c r="AB632" s="3" t="str">
        <f t="shared" si="119"/>
        <v>$100 to $500 million (USD)</v>
      </c>
    </row>
    <row r="633" spans="1:28" ht="16" x14ac:dyDescent="0.2">
      <c r="A633" s="3">
        <v>632</v>
      </c>
      <c r="B633" s="3">
        <v>4.4000000000000004</v>
      </c>
      <c r="C633" s="3" t="str">
        <f t="shared" si="108"/>
        <v>4.4</v>
      </c>
      <c r="D633" s="3" t="s">
        <v>1049</v>
      </c>
      <c r="E633" s="3" t="s">
        <v>2835</v>
      </c>
      <c r="F633" s="3" t="s">
        <v>2831</v>
      </c>
      <c r="H633" s="3" t="str">
        <f t="shared" si="109"/>
        <v xml:space="preserve"> TX</v>
      </c>
      <c r="I633" s="3" t="str">
        <f t="shared" si="110"/>
        <v xml:space="preserve"> TX</v>
      </c>
      <c r="J633" s="3" t="s">
        <v>1050</v>
      </c>
      <c r="K633" s="3" t="s">
        <v>2960</v>
      </c>
      <c r="L633" s="3" t="s">
        <v>2831</v>
      </c>
      <c r="M633" s="3" t="str">
        <f t="shared" si="111"/>
        <v xml:space="preserve"> TX</v>
      </c>
      <c r="N633" s="3">
        <v>1977</v>
      </c>
      <c r="O633" s="3">
        <f t="shared" si="112"/>
        <v>1977</v>
      </c>
      <c r="P633" s="3">
        <f t="shared" si="113"/>
        <v>43</v>
      </c>
      <c r="Q633" s="4">
        <v>-1</v>
      </c>
      <c r="R633" s="4" t="str">
        <f t="shared" si="114"/>
        <v>Not Available</v>
      </c>
      <c r="S633" s="3" t="s">
        <v>20</v>
      </c>
      <c r="T633" s="3" t="str">
        <f t="shared" si="115"/>
        <v>501 to 1000 employees</v>
      </c>
      <c r="U633" s="3" t="s">
        <v>21</v>
      </c>
      <c r="V633" s="3" t="str">
        <f t="shared" si="116"/>
        <v>Company - Private</v>
      </c>
      <c r="W633" s="3" t="s">
        <v>230</v>
      </c>
      <c r="X633" s="3" t="str">
        <f t="shared" si="117"/>
        <v>IT Services</v>
      </c>
      <c r="Y633" s="3" t="s">
        <v>91</v>
      </c>
      <c r="Z633" s="3" t="str">
        <f t="shared" si="118"/>
        <v>Information Technology</v>
      </c>
      <c r="AA633" s="3" t="s">
        <v>67</v>
      </c>
      <c r="AB633" s="3" t="str">
        <f t="shared" si="119"/>
        <v>$1 to $2 billion (USD)</v>
      </c>
    </row>
    <row r="634" spans="1:28" ht="16" x14ac:dyDescent="0.2">
      <c r="A634" s="3">
        <v>633</v>
      </c>
      <c r="B634" s="3">
        <v>4.4000000000000004</v>
      </c>
      <c r="C634" s="3" t="str">
        <f t="shared" si="108"/>
        <v>4.4</v>
      </c>
      <c r="D634" s="3" t="s">
        <v>77</v>
      </c>
      <c r="E634" s="3" t="s">
        <v>2877</v>
      </c>
      <c r="F634" s="3" t="s">
        <v>2826</v>
      </c>
      <c r="H634" s="3" t="str">
        <f t="shared" si="109"/>
        <v xml:space="preserve"> CA</v>
      </c>
      <c r="I634" s="3" t="str">
        <f t="shared" si="110"/>
        <v xml:space="preserve"> CA</v>
      </c>
      <c r="J634" s="3" t="s">
        <v>344</v>
      </c>
      <c r="K634" s="3" t="s">
        <v>3121</v>
      </c>
      <c r="L634" s="3" t="s">
        <v>2853</v>
      </c>
      <c r="M634" s="3" t="str">
        <f t="shared" si="111"/>
        <v xml:space="preserve"> VA</v>
      </c>
      <c r="N634" s="3">
        <v>1939</v>
      </c>
      <c r="O634" s="3">
        <f t="shared" si="112"/>
        <v>1939</v>
      </c>
      <c r="P634" s="3">
        <f t="shared" si="113"/>
        <v>81</v>
      </c>
      <c r="Q634" s="4">
        <v>-1</v>
      </c>
      <c r="R634" s="4" t="str">
        <f t="shared" si="114"/>
        <v>Not Available</v>
      </c>
      <c r="S634" s="3" t="s">
        <v>46</v>
      </c>
      <c r="T634" s="3" t="str">
        <f t="shared" si="115"/>
        <v>1001 to 5000 employees</v>
      </c>
      <c r="U634" s="3" t="s">
        <v>86</v>
      </c>
      <c r="V634" s="3" t="str">
        <f t="shared" si="116"/>
        <v>Hospital</v>
      </c>
      <c r="W634" s="3" t="s">
        <v>32</v>
      </c>
      <c r="X634" s="3" t="str">
        <f t="shared" si="117"/>
        <v>Health Care Services &amp; Hospitals</v>
      </c>
      <c r="Y634" s="3" t="s">
        <v>33</v>
      </c>
      <c r="Z634" s="3" t="str">
        <f t="shared" si="118"/>
        <v>Health Care</v>
      </c>
      <c r="AA634" s="3" t="s">
        <v>23</v>
      </c>
      <c r="AB634" s="3" t="str">
        <f t="shared" si="119"/>
        <v>$50 to $100 million (USD)</v>
      </c>
    </row>
    <row r="635" spans="1:28" ht="16" x14ac:dyDescent="0.2">
      <c r="A635" s="3">
        <v>634</v>
      </c>
      <c r="B635" s="3">
        <v>-1</v>
      </c>
      <c r="C635" s="3" t="str">
        <f t="shared" si="108"/>
        <v>NOT AVAILABLE</v>
      </c>
      <c r="D635" s="3" t="s">
        <v>1058</v>
      </c>
      <c r="E635" s="3" t="s">
        <v>2836</v>
      </c>
      <c r="F635" s="3" t="s">
        <v>2837</v>
      </c>
      <c r="H635" s="3" t="str">
        <f t="shared" si="109"/>
        <v xml:space="preserve"> IL</v>
      </c>
      <c r="I635" s="3" t="str">
        <f t="shared" si="110"/>
        <v xml:space="preserve"> IL</v>
      </c>
      <c r="J635" s="3" t="s">
        <v>1059</v>
      </c>
      <c r="K635" s="3" t="s">
        <v>3053</v>
      </c>
      <c r="L635" s="3" t="s">
        <v>2831</v>
      </c>
      <c r="M635" s="3" t="str">
        <f t="shared" si="111"/>
        <v xml:space="preserve"> TX</v>
      </c>
      <c r="N635" s="3">
        <v>-1</v>
      </c>
      <c r="O635" s="3" t="str">
        <f t="shared" si="112"/>
        <v>Not Available</v>
      </c>
      <c r="P635" s="3" t="str">
        <f t="shared" si="113"/>
        <v>Not Available</v>
      </c>
      <c r="Q635" s="4">
        <v>-1</v>
      </c>
      <c r="R635" s="4" t="str">
        <f t="shared" si="114"/>
        <v>Not Available</v>
      </c>
      <c r="S635" s="3" t="s">
        <v>20</v>
      </c>
      <c r="T635" s="3" t="str">
        <f t="shared" si="115"/>
        <v>501 to 1000 employees</v>
      </c>
      <c r="U635" s="3" t="s">
        <v>21</v>
      </c>
      <c r="V635" s="3" t="str">
        <f t="shared" si="116"/>
        <v>Company - Private</v>
      </c>
      <c r="W635" s="3" t="s">
        <v>184</v>
      </c>
      <c r="X635" s="3" t="str">
        <f t="shared" si="117"/>
        <v>Food &amp; Beverage Manufacturing</v>
      </c>
      <c r="Y635" s="3" t="s">
        <v>185</v>
      </c>
      <c r="Z635" s="3" t="str">
        <f t="shared" si="118"/>
        <v>Manufacturing</v>
      </c>
      <c r="AA635" s="3" t="s">
        <v>41</v>
      </c>
      <c r="AB635" s="3" t="str">
        <f t="shared" si="119"/>
        <v>$100 to $500 million (USD)</v>
      </c>
    </row>
    <row r="636" spans="1:28" ht="32" x14ac:dyDescent="0.2">
      <c r="A636" s="3">
        <v>635</v>
      </c>
      <c r="B636" s="3">
        <v>3.5</v>
      </c>
      <c r="C636" s="3" t="str">
        <f t="shared" si="108"/>
        <v>3.5</v>
      </c>
      <c r="D636" s="3" t="s">
        <v>612</v>
      </c>
      <c r="E636" s="3" t="s">
        <v>2943</v>
      </c>
      <c r="F636" s="3" t="s">
        <v>2944</v>
      </c>
      <c r="H636" s="3" t="str">
        <f t="shared" si="109"/>
        <v xml:space="preserve"> AZ</v>
      </c>
      <c r="I636" s="3" t="str">
        <f t="shared" si="110"/>
        <v xml:space="preserve"> AZ</v>
      </c>
      <c r="J636" s="3" t="s">
        <v>1016</v>
      </c>
      <c r="K636" s="3" t="s">
        <v>3052</v>
      </c>
      <c r="L636" s="3" t="s">
        <v>2826</v>
      </c>
      <c r="M636" s="3" t="str">
        <f t="shared" si="111"/>
        <v xml:space="preserve"> CA</v>
      </c>
      <c r="N636" s="3">
        <v>1997</v>
      </c>
      <c r="O636" s="3">
        <f t="shared" si="112"/>
        <v>1997</v>
      </c>
      <c r="P636" s="3">
        <f t="shared" si="113"/>
        <v>23</v>
      </c>
      <c r="Q636" s="4" t="s">
        <v>2008</v>
      </c>
      <c r="R636" s="4" t="str">
        <f t="shared" si="114"/>
        <v>Accenture, Deloitte, IBM</v>
      </c>
      <c r="S636" s="3" t="s">
        <v>30</v>
      </c>
      <c r="T636" s="3" t="str">
        <f t="shared" si="115"/>
        <v>10000+ employees</v>
      </c>
      <c r="U636" s="3" t="s">
        <v>65</v>
      </c>
      <c r="V636" s="3" t="str">
        <f t="shared" si="116"/>
        <v>Company - Public</v>
      </c>
      <c r="W636" s="3" t="s">
        <v>22</v>
      </c>
      <c r="X636" s="3" t="str">
        <f t="shared" si="117"/>
        <v>Aerospace &amp; Defense</v>
      </c>
      <c r="Y636" s="3" t="s">
        <v>22</v>
      </c>
      <c r="Z636" s="3" t="str">
        <f t="shared" si="118"/>
        <v>Aerospace &amp; Defense</v>
      </c>
      <c r="AA636" s="3" t="s">
        <v>113</v>
      </c>
      <c r="AB636" s="3" t="str">
        <f t="shared" si="119"/>
        <v>$10+ billion (USD)</v>
      </c>
    </row>
    <row r="637" spans="1:28" ht="48" x14ac:dyDescent="0.2">
      <c r="A637" s="3">
        <v>636</v>
      </c>
      <c r="B637" s="3">
        <v>3.9</v>
      </c>
      <c r="C637" s="3" t="str">
        <f t="shared" si="108"/>
        <v>3.9</v>
      </c>
      <c r="D637" s="3" t="s">
        <v>1990</v>
      </c>
      <c r="E637" s="3" t="s">
        <v>3019</v>
      </c>
      <c r="F637" s="3" t="s">
        <v>2850</v>
      </c>
      <c r="H637" s="3" t="str">
        <f t="shared" si="109"/>
        <v xml:space="preserve"> MD</v>
      </c>
      <c r="I637" s="3" t="str">
        <f t="shared" si="110"/>
        <v xml:space="preserve"> MD</v>
      </c>
      <c r="J637" s="3" t="s">
        <v>1524</v>
      </c>
      <c r="K637" s="3" t="s">
        <v>2863</v>
      </c>
      <c r="L637" s="3" t="s">
        <v>3089</v>
      </c>
      <c r="M637" s="3" t="str">
        <f t="shared" si="111"/>
        <v xml:space="preserve"> United Kingdom</v>
      </c>
      <c r="N637" s="3">
        <v>1913</v>
      </c>
      <c r="O637" s="3">
        <f t="shared" si="112"/>
        <v>1913</v>
      </c>
      <c r="P637" s="3">
        <f t="shared" si="113"/>
        <v>107</v>
      </c>
      <c r="Q637" s="4" t="s">
        <v>1525</v>
      </c>
      <c r="R637" s="4" t="str">
        <f t="shared" si="114"/>
        <v>Roche, GlaxoSmithKline, Novartis</v>
      </c>
      <c r="S637" s="3" t="s">
        <v>20</v>
      </c>
      <c r="T637" s="3" t="str">
        <f t="shared" si="115"/>
        <v>501 to 1000 employees</v>
      </c>
      <c r="U637" s="3" t="s">
        <v>21</v>
      </c>
      <c r="V637" s="3" t="str">
        <f t="shared" si="116"/>
        <v>Company - Private</v>
      </c>
      <c r="W637" s="3" t="s">
        <v>124</v>
      </c>
      <c r="X637" s="3" t="str">
        <f t="shared" si="117"/>
        <v>Biotech &amp; Pharmaceuticals</v>
      </c>
      <c r="Y637" s="3" t="s">
        <v>124</v>
      </c>
      <c r="Z637" s="3" t="str">
        <f t="shared" si="118"/>
        <v>Biotech &amp; Pharmaceuticals</v>
      </c>
      <c r="AA637" s="3" t="s">
        <v>58</v>
      </c>
      <c r="AB637" s="3" t="str">
        <f t="shared" si="119"/>
        <v>Unknown / Non-Applicable</v>
      </c>
    </row>
    <row r="638" spans="1:28" ht="32" x14ac:dyDescent="0.2">
      <c r="A638" s="3">
        <v>637</v>
      </c>
      <c r="B638" s="3">
        <v>-1</v>
      </c>
      <c r="C638" s="3" t="str">
        <f t="shared" si="108"/>
        <v>NOT AVAILABLE</v>
      </c>
      <c r="D638" s="3" t="s">
        <v>542</v>
      </c>
      <c r="E638" s="3" t="s">
        <v>2998</v>
      </c>
      <c r="F638" s="3" t="s">
        <v>2864</v>
      </c>
      <c r="H638" s="3" t="str">
        <f t="shared" si="109"/>
        <v xml:space="preserve"> MA</v>
      </c>
      <c r="I638" s="3" t="str">
        <f t="shared" si="110"/>
        <v xml:space="preserve"> MA</v>
      </c>
      <c r="J638" s="3" t="s">
        <v>542</v>
      </c>
      <c r="K638" s="3" t="s">
        <v>2998</v>
      </c>
      <c r="L638" s="3" t="s">
        <v>2864</v>
      </c>
      <c r="M638" s="3" t="str">
        <f t="shared" si="111"/>
        <v xml:space="preserve"> MA</v>
      </c>
      <c r="N638" s="3">
        <v>1958</v>
      </c>
      <c r="O638" s="3">
        <f t="shared" si="112"/>
        <v>1958</v>
      </c>
      <c r="P638" s="3">
        <f t="shared" si="113"/>
        <v>62</v>
      </c>
      <c r="Q638" s="4" t="s">
        <v>544</v>
      </c>
      <c r="R638" s="4" t="str">
        <f t="shared" si="114"/>
        <v>Battelle, General Atomics, SAIC</v>
      </c>
      <c r="S638" s="3" t="s">
        <v>46</v>
      </c>
      <c r="T638" s="3" t="str">
        <f t="shared" si="115"/>
        <v>1001 to 5000 employees</v>
      </c>
      <c r="U638" s="3" t="s">
        <v>21</v>
      </c>
      <c r="V638" s="3" t="str">
        <f t="shared" si="116"/>
        <v>Company - Private</v>
      </c>
      <c r="W638" s="3" t="s">
        <v>283</v>
      </c>
      <c r="X638" s="3" t="str">
        <f t="shared" si="117"/>
        <v>Investment Banking &amp; Asset Management</v>
      </c>
      <c r="Y638" s="3" t="s">
        <v>73</v>
      </c>
      <c r="Z638" s="3" t="str">
        <f t="shared" si="118"/>
        <v>Finance</v>
      </c>
      <c r="AA638" s="3" t="s">
        <v>58</v>
      </c>
      <c r="AB638" s="3" t="str">
        <f t="shared" si="119"/>
        <v>Unknown / Non-Applicable</v>
      </c>
    </row>
    <row r="639" spans="1:28" ht="16" x14ac:dyDescent="0.2">
      <c r="A639" s="3">
        <v>638</v>
      </c>
      <c r="B639" s="3">
        <v>3.6</v>
      </c>
      <c r="C639" s="3" t="str">
        <f t="shared" si="108"/>
        <v>3.6</v>
      </c>
      <c r="D639" s="3" t="s">
        <v>363</v>
      </c>
      <c r="E639" s="3" t="s">
        <v>2912</v>
      </c>
      <c r="F639" s="3" t="s">
        <v>2868</v>
      </c>
      <c r="H639" s="3" t="str">
        <f t="shared" si="109"/>
        <v xml:space="preserve"> OH</v>
      </c>
      <c r="I639" s="3" t="str">
        <f t="shared" si="110"/>
        <v xml:space="preserve"> OH</v>
      </c>
      <c r="J639" s="3" t="s">
        <v>363</v>
      </c>
      <c r="K639" s="3" t="s">
        <v>2912</v>
      </c>
      <c r="L639" s="3" t="s">
        <v>2868</v>
      </c>
      <c r="M639" s="3" t="str">
        <f t="shared" si="111"/>
        <v xml:space="preserve"> OH</v>
      </c>
      <c r="N639" s="3">
        <v>1885</v>
      </c>
      <c r="O639" s="3">
        <f t="shared" si="112"/>
        <v>1885</v>
      </c>
      <c r="P639" s="3">
        <f t="shared" si="113"/>
        <v>135</v>
      </c>
      <c r="Q639" s="4">
        <v>-1</v>
      </c>
      <c r="R639" s="4" t="str">
        <f t="shared" si="114"/>
        <v>Not Available</v>
      </c>
      <c r="S639" s="3" t="s">
        <v>30</v>
      </c>
      <c r="T639" s="3" t="str">
        <f t="shared" si="115"/>
        <v>10000+ employees</v>
      </c>
      <c r="U639" s="3" t="s">
        <v>21</v>
      </c>
      <c r="V639" s="3" t="str">
        <f t="shared" si="116"/>
        <v>Company - Private</v>
      </c>
      <c r="W639" s="3" t="s">
        <v>155</v>
      </c>
      <c r="X639" s="3" t="str">
        <f t="shared" si="117"/>
        <v>Insurance Carriers</v>
      </c>
      <c r="Y639" s="3" t="s">
        <v>156</v>
      </c>
      <c r="Z639" s="3" t="str">
        <f t="shared" si="118"/>
        <v>Insurance</v>
      </c>
      <c r="AA639" s="3" t="s">
        <v>113</v>
      </c>
      <c r="AB639" s="3" t="str">
        <f t="shared" si="119"/>
        <v>$10+ billion (USD)</v>
      </c>
    </row>
    <row r="640" spans="1:28" ht="48" x14ac:dyDescent="0.2">
      <c r="A640" s="3">
        <v>639</v>
      </c>
      <c r="B640" s="3">
        <v>3.7</v>
      </c>
      <c r="C640" s="3" t="str">
        <f t="shared" si="108"/>
        <v>3.7</v>
      </c>
      <c r="D640" s="3" t="s">
        <v>437</v>
      </c>
      <c r="E640" s="3" t="s">
        <v>3044</v>
      </c>
      <c r="F640" s="3" t="s">
        <v>2853</v>
      </c>
      <c r="H640" s="3" t="str">
        <f t="shared" si="109"/>
        <v xml:space="preserve"> VA</v>
      </c>
      <c r="I640" s="3" t="str">
        <f t="shared" si="110"/>
        <v xml:space="preserve"> VA</v>
      </c>
      <c r="J640" s="3" t="s">
        <v>438</v>
      </c>
      <c r="K640" s="3" t="s">
        <v>3033</v>
      </c>
      <c r="L640" s="3" t="s">
        <v>2853</v>
      </c>
      <c r="M640" s="3" t="str">
        <f t="shared" si="111"/>
        <v xml:space="preserve"> VA</v>
      </c>
      <c r="N640" s="3">
        <v>2010</v>
      </c>
      <c r="O640" s="3">
        <f t="shared" si="112"/>
        <v>2010</v>
      </c>
      <c r="P640" s="3">
        <f t="shared" si="113"/>
        <v>10</v>
      </c>
      <c r="Q640" s="4" t="s">
        <v>439</v>
      </c>
      <c r="R640" s="4" t="str">
        <f t="shared" si="114"/>
        <v>ManTech, Booz Allen Hamilton, Leidos</v>
      </c>
      <c r="S640" s="3" t="s">
        <v>30</v>
      </c>
      <c r="T640" s="3" t="str">
        <f t="shared" si="115"/>
        <v>10000+ employees</v>
      </c>
      <c r="U640" s="3" t="s">
        <v>65</v>
      </c>
      <c r="V640" s="3" t="str">
        <f t="shared" si="116"/>
        <v>Company - Public</v>
      </c>
      <c r="W640" s="3" t="s">
        <v>124</v>
      </c>
      <c r="X640" s="3" t="str">
        <f t="shared" si="117"/>
        <v>Biotech &amp; Pharmaceuticals</v>
      </c>
      <c r="Y640" s="3" t="s">
        <v>124</v>
      </c>
      <c r="Z640" s="3" t="str">
        <f t="shared" si="118"/>
        <v>Biotech &amp; Pharmaceuticals</v>
      </c>
      <c r="AA640" s="3" t="s">
        <v>113</v>
      </c>
      <c r="AB640" s="3" t="str">
        <f t="shared" si="119"/>
        <v>$10+ billion (USD)</v>
      </c>
    </row>
    <row r="641" spans="1:28" ht="16" x14ac:dyDescent="0.2">
      <c r="A641" s="3">
        <v>640</v>
      </c>
      <c r="B641" s="3">
        <v>3.4</v>
      </c>
      <c r="C641" s="3" t="str">
        <f t="shared" si="108"/>
        <v>3.4</v>
      </c>
      <c r="D641" s="3" t="s">
        <v>210</v>
      </c>
      <c r="E641" s="3" t="s">
        <v>2939</v>
      </c>
      <c r="F641" s="3" t="s">
        <v>2903</v>
      </c>
      <c r="H641" s="3" t="str">
        <f t="shared" si="109"/>
        <v xml:space="preserve"> MI</v>
      </c>
      <c r="I641" s="3" t="str">
        <f t="shared" si="110"/>
        <v xml:space="preserve"> MI</v>
      </c>
      <c r="J641" s="3" t="s">
        <v>596</v>
      </c>
      <c r="K641" s="3" t="s">
        <v>3131</v>
      </c>
      <c r="L641" s="3" t="s">
        <v>2903</v>
      </c>
      <c r="M641" s="3" t="str">
        <f t="shared" si="111"/>
        <v xml:space="preserve"> MI</v>
      </c>
      <c r="N641" s="3">
        <v>1996</v>
      </c>
      <c r="O641" s="3">
        <f t="shared" si="112"/>
        <v>1996</v>
      </c>
      <c r="P641" s="3">
        <f t="shared" si="113"/>
        <v>24</v>
      </c>
      <c r="Q641" s="4">
        <v>-1</v>
      </c>
      <c r="R641" s="4" t="str">
        <f t="shared" si="114"/>
        <v>Not Available</v>
      </c>
      <c r="S641" s="3" t="s">
        <v>104</v>
      </c>
      <c r="T641" s="3" t="str">
        <f t="shared" si="115"/>
        <v>5001 to 10000 employees</v>
      </c>
      <c r="U641" s="3" t="s">
        <v>154</v>
      </c>
      <c r="V641" s="3" t="str">
        <f t="shared" si="116"/>
        <v>Nonprofit Organization</v>
      </c>
      <c r="W641" s="3" t="s">
        <v>543</v>
      </c>
      <c r="X641" s="3" t="str">
        <f t="shared" si="117"/>
        <v>Federal Agencies</v>
      </c>
      <c r="Y641" s="3" t="s">
        <v>47</v>
      </c>
      <c r="Z641" s="3" t="str">
        <f t="shared" si="118"/>
        <v>Government</v>
      </c>
      <c r="AA641" s="3" t="s">
        <v>67</v>
      </c>
      <c r="AB641" s="3" t="str">
        <f t="shared" si="119"/>
        <v>$1 to $2 billion (USD)</v>
      </c>
    </row>
    <row r="642" spans="1:28" ht="16" x14ac:dyDescent="0.2">
      <c r="A642" s="3">
        <v>641</v>
      </c>
      <c r="B642" s="3">
        <v>4</v>
      </c>
      <c r="C642" s="3" t="str">
        <f t="shared" si="108"/>
        <v>4</v>
      </c>
      <c r="D642" s="3" t="s">
        <v>287</v>
      </c>
      <c r="E642" s="3" t="s">
        <v>2910</v>
      </c>
      <c r="F642" s="3" t="s">
        <v>2911</v>
      </c>
      <c r="H642" s="3" t="str">
        <f t="shared" si="109"/>
        <v xml:space="preserve"> DC</v>
      </c>
      <c r="I642" s="3" t="str">
        <f t="shared" si="110"/>
        <v xml:space="preserve"> DC</v>
      </c>
      <c r="J642" s="3" t="s">
        <v>579</v>
      </c>
      <c r="K642" s="3" t="s">
        <v>2830</v>
      </c>
      <c r="L642" s="3" t="s">
        <v>2831</v>
      </c>
      <c r="M642" s="3" t="str">
        <f t="shared" si="111"/>
        <v xml:space="preserve"> TX</v>
      </c>
      <c r="N642" s="3">
        <v>1997</v>
      </c>
      <c r="O642" s="3">
        <f t="shared" si="112"/>
        <v>1997</v>
      </c>
      <c r="P642" s="3">
        <f t="shared" si="113"/>
        <v>23</v>
      </c>
      <c r="Q642" s="4">
        <v>-1</v>
      </c>
      <c r="R642" s="4" t="str">
        <f t="shared" si="114"/>
        <v>Not Available</v>
      </c>
      <c r="S642" s="3" t="s">
        <v>20</v>
      </c>
      <c r="T642" s="3" t="str">
        <f t="shared" si="115"/>
        <v>501 to 1000 employees</v>
      </c>
      <c r="U642" s="3" t="s">
        <v>21</v>
      </c>
      <c r="V642" s="3" t="str">
        <f t="shared" si="116"/>
        <v>Company - Private</v>
      </c>
      <c r="W642" s="3" t="s">
        <v>105</v>
      </c>
      <c r="X642" s="3" t="str">
        <f t="shared" si="117"/>
        <v>Research &amp; Development</v>
      </c>
      <c r="Y642" s="3" t="s">
        <v>40</v>
      </c>
      <c r="Z642" s="3" t="str">
        <f t="shared" si="118"/>
        <v>Business Services</v>
      </c>
      <c r="AA642" s="3" t="s">
        <v>58</v>
      </c>
      <c r="AB642" s="3" t="str">
        <f t="shared" si="119"/>
        <v>Unknown / Non-Applicable</v>
      </c>
    </row>
    <row r="643" spans="1:28" ht="16" x14ac:dyDescent="0.2">
      <c r="A643" s="3">
        <v>642</v>
      </c>
      <c r="B643" s="3">
        <v>3.7</v>
      </c>
      <c r="C643" s="3" t="str">
        <f t="shared" ref="C643:C706" si="120">SUBSTITUTE(B643, -1, "NOT AVAILABLE")</f>
        <v>3.7</v>
      </c>
      <c r="D643" s="3" t="s">
        <v>1498</v>
      </c>
      <c r="E643" s="3" t="s">
        <v>2975</v>
      </c>
      <c r="F643" s="3" t="s">
        <v>2826</v>
      </c>
      <c r="H643" s="3" t="str">
        <f t="shared" ref="H643:H706" si="121">IF(F643="", "Not Available", F643)</f>
        <v xml:space="preserve"> CA</v>
      </c>
      <c r="I643" s="3" t="str">
        <f t="shared" ref="I643:I706" si="122">IF(H643="Los Angeles", "CA", H643)</f>
        <v xml:space="preserve"> CA</v>
      </c>
      <c r="J643" s="3" t="s">
        <v>1498</v>
      </c>
      <c r="K643" s="3" t="s">
        <v>2975</v>
      </c>
      <c r="L643" s="3" t="s">
        <v>2826</v>
      </c>
      <c r="M643" s="3" t="str">
        <f t="shared" ref="M643:M706" si="123">IF(L643="", "Not Available", L643)</f>
        <v xml:space="preserve"> CA</v>
      </c>
      <c r="N643" s="3">
        <v>-1</v>
      </c>
      <c r="O643" s="3" t="str">
        <f t="shared" ref="O643:O706" si="124">IF(N643=-1, "Not Available", N643)</f>
        <v>Not Available</v>
      </c>
      <c r="P643" s="3" t="str">
        <f t="shared" ref="P643:P706" si="125">IF(O643=N643, 2020-O643, O643)</f>
        <v>Not Available</v>
      </c>
      <c r="Q643" s="4">
        <v>-1</v>
      </c>
      <c r="R643" s="4" t="str">
        <f t="shared" ref="R643:R706" si="126">IF(Q643=-1, "Not Available", Q643)</f>
        <v>Not Available</v>
      </c>
      <c r="S643" s="3" t="s">
        <v>64</v>
      </c>
      <c r="T643" s="3" t="str">
        <f t="shared" ref="T643:T706" si="127">IF(S643=-1,"Not Available",S643)</f>
        <v>201 to 500 employees</v>
      </c>
      <c r="U643" s="3" t="s">
        <v>21</v>
      </c>
      <c r="V643" s="3" t="str">
        <f t="shared" ref="V643:V706" si="128">IF(U643=-1,"Not Available", U643)</f>
        <v>Company - Private</v>
      </c>
      <c r="W643" s="3" t="s">
        <v>1053</v>
      </c>
      <c r="X643" s="3" t="str">
        <f t="shared" ref="X643:X706" si="129">IF(W643=-1,"Not Available",W643)</f>
        <v>Video Games</v>
      </c>
      <c r="Y643" s="3" t="s">
        <v>133</v>
      </c>
      <c r="Z643" s="3" t="str">
        <f t="shared" ref="Z643:Z706" si="130">IF(Y643=-1,"Not Available",Y643)</f>
        <v>Media</v>
      </c>
      <c r="AA643" s="3" t="s">
        <v>58</v>
      </c>
      <c r="AB643" s="3" t="str">
        <f t="shared" ref="AB643:AB706" si="131">IF(AA643=-1,"Not Available",AA643)</f>
        <v>Unknown / Non-Applicable</v>
      </c>
    </row>
    <row r="644" spans="1:28" ht="16" x14ac:dyDescent="0.2">
      <c r="A644" s="3">
        <v>643</v>
      </c>
      <c r="B644" s="3">
        <v>2.4</v>
      </c>
      <c r="C644" s="3" t="str">
        <f t="shared" si="120"/>
        <v>2.4</v>
      </c>
      <c r="D644" s="3" t="s">
        <v>396</v>
      </c>
      <c r="E644" s="3" t="s">
        <v>2862</v>
      </c>
      <c r="F644" s="3" t="s">
        <v>2841</v>
      </c>
      <c r="H644" s="3" t="str">
        <f t="shared" si="121"/>
        <v xml:space="preserve"> GA</v>
      </c>
      <c r="I644" s="3" t="str">
        <f t="shared" si="122"/>
        <v xml:space="preserve"> GA</v>
      </c>
      <c r="J644" s="3" t="s">
        <v>396</v>
      </c>
      <c r="K644" s="3" t="s">
        <v>2862</v>
      </c>
      <c r="L644" s="3" t="s">
        <v>2841</v>
      </c>
      <c r="M644" s="3" t="str">
        <f t="shared" si="123"/>
        <v xml:space="preserve"> GA</v>
      </c>
      <c r="N644" s="3">
        <v>2004</v>
      </c>
      <c r="O644" s="3">
        <f t="shared" si="124"/>
        <v>2004</v>
      </c>
      <c r="P644" s="3">
        <f t="shared" si="125"/>
        <v>16</v>
      </c>
      <c r="Q644" s="4">
        <v>-1</v>
      </c>
      <c r="R644" s="4" t="str">
        <f t="shared" si="126"/>
        <v>Not Available</v>
      </c>
      <c r="S644" s="3" t="s">
        <v>64</v>
      </c>
      <c r="T644" s="3" t="str">
        <f t="shared" si="127"/>
        <v>201 to 500 employees</v>
      </c>
      <c r="U644" s="3" t="s">
        <v>65</v>
      </c>
      <c r="V644" s="3" t="str">
        <f t="shared" si="128"/>
        <v>Company - Public</v>
      </c>
      <c r="W644" s="3" t="s">
        <v>124</v>
      </c>
      <c r="X644" s="3" t="str">
        <f t="shared" si="129"/>
        <v>Biotech &amp; Pharmaceuticals</v>
      </c>
      <c r="Y644" s="3" t="s">
        <v>124</v>
      </c>
      <c r="Z644" s="3" t="str">
        <f t="shared" si="130"/>
        <v>Biotech &amp; Pharmaceuticals</v>
      </c>
      <c r="AA644" s="3" t="s">
        <v>80</v>
      </c>
      <c r="AB644" s="3" t="str">
        <f t="shared" si="131"/>
        <v>$25 to $50 million (USD)</v>
      </c>
    </row>
    <row r="645" spans="1:28" ht="16" x14ac:dyDescent="0.2">
      <c r="A645" s="3">
        <v>644</v>
      </c>
      <c r="B645" s="3">
        <v>3.5</v>
      </c>
      <c r="C645" s="3" t="str">
        <f t="shared" si="120"/>
        <v>3.5</v>
      </c>
      <c r="D645" s="3" t="s">
        <v>985</v>
      </c>
      <c r="E645" s="3" t="s">
        <v>2952</v>
      </c>
      <c r="F645" s="3" t="s">
        <v>2864</v>
      </c>
      <c r="H645" s="3" t="str">
        <f t="shared" si="121"/>
        <v xml:space="preserve"> MA</v>
      </c>
      <c r="I645" s="3" t="str">
        <f t="shared" si="122"/>
        <v xml:space="preserve"> MA</v>
      </c>
      <c r="J645" s="3" t="s">
        <v>985</v>
      </c>
      <c r="K645" s="3" t="s">
        <v>2952</v>
      </c>
      <c r="L645" s="3" t="s">
        <v>2864</v>
      </c>
      <c r="M645" s="3" t="str">
        <f t="shared" si="123"/>
        <v xml:space="preserve"> MA</v>
      </c>
      <c r="N645" s="3">
        <v>-1</v>
      </c>
      <c r="O645" s="3" t="str">
        <f t="shared" si="124"/>
        <v>Not Available</v>
      </c>
      <c r="P645" s="3" t="str">
        <f t="shared" si="125"/>
        <v>Not Available</v>
      </c>
      <c r="Q645" s="4">
        <v>-1</v>
      </c>
      <c r="R645" s="4" t="str">
        <f t="shared" si="126"/>
        <v>Not Available</v>
      </c>
      <c r="S645" s="3" t="s">
        <v>20</v>
      </c>
      <c r="T645" s="3" t="str">
        <f t="shared" si="127"/>
        <v>501 to 1000 employees</v>
      </c>
      <c r="U645" s="3" t="s">
        <v>21</v>
      </c>
      <c r="V645" s="3" t="str">
        <f t="shared" si="128"/>
        <v>Company - Private</v>
      </c>
      <c r="W645" s="3" t="s">
        <v>2022</v>
      </c>
      <c r="X645" s="3" t="str">
        <f t="shared" si="129"/>
        <v>Consumer Product Rental</v>
      </c>
      <c r="Y645" s="3" t="s">
        <v>1916</v>
      </c>
      <c r="Z645" s="3" t="str">
        <f t="shared" si="130"/>
        <v>Consumer Services</v>
      </c>
      <c r="AA645" s="3" t="s">
        <v>58</v>
      </c>
      <c r="AB645" s="3" t="str">
        <f t="shared" si="131"/>
        <v>Unknown / Non-Applicable</v>
      </c>
    </row>
    <row r="646" spans="1:28" ht="16" x14ac:dyDescent="0.2">
      <c r="A646" s="3">
        <v>645</v>
      </c>
      <c r="B646" s="3">
        <v>3.9</v>
      </c>
      <c r="C646" s="3" t="str">
        <f t="shared" si="120"/>
        <v>3.9</v>
      </c>
      <c r="D646" s="3" t="s">
        <v>170</v>
      </c>
      <c r="E646" s="3" t="s">
        <v>2851</v>
      </c>
      <c r="F646" s="3" t="s">
        <v>2837</v>
      </c>
      <c r="H646" s="3" t="str">
        <f t="shared" si="121"/>
        <v xml:space="preserve"> IL</v>
      </c>
      <c r="I646" s="3" t="str">
        <f t="shared" si="122"/>
        <v xml:space="preserve"> IL</v>
      </c>
      <c r="J646" s="3" t="s">
        <v>170</v>
      </c>
      <c r="K646" s="3" t="s">
        <v>2851</v>
      </c>
      <c r="L646" s="3" t="s">
        <v>2837</v>
      </c>
      <c r="M646" s="3" t="str">
        <f t="shared" si="123"/>
        <v xml:space="preserve"> IL</v>
      </c>
      <c r="N646" s="3">
        <v>2015</v>
      </c>
      <c r="O646" s="3">
        <f t="shared" si="124"/>
        <v>2015</v>
      </c>
      <c r="P646" s="3">
        <f t="shared" si="125"/>
        <v>5</v>
      </c>
      <c r="Q646" s="4">
        <v>-1</v>
      </c>
      <c r="R646" s="4" t="str">
        <f t="shared" si="126"/>
        <v>Not Available</v>
      </c>
      <c r="S646" s="3" t="s">
        <v>30</v>
      </c>
      <c r="T646" s="3" t="str">
        <f t="shared" si="127"/>
        <v>10000+ employees</v>
      </c>
      <c r="U646" s="3" t="s">
        <v>65</v>
      </c>
      <c r="V646" s="3" t="str">
        <f t="shared" si="128"/>
        <v>Company - Public</v>
      </c>
      <c r="W646" s="3" t="s">
        <v>124</v>
      </c>
      <c r="X646" s="3" t="str">
        <f t="shared" si="129"/>
        <v>Biotech &amp; Pharmaceuticals</v>
      </c>
      <c r="Y646" s="3" t="s">
        <v>124</v>
      </c>
      <c r="Z646" s="3" t="str">
        <f t="shared" si="130"/>
        <v>Biotech &amp; Pharmaceuticals</v>
      </c>
      <c r="AA646" s="3" t="s">
        <v>113</v>
      </c>
      <c r="AB646" s="3" t="str">
        <f t="shared" si="131"/>
        <v>$10+ billion (USD)</v>
      </c>
    </row>
    <row r="647" spans="1:28" ht="16" x14ac:dyDescent="0.2">
      <c r="A647" s="3">
        <v>646</v>
      </c>
      <c r="B647" s="3">
        <v>3.2</v>
      </c>
      <c r="C647" s="3" t="str">
        <f t="shared" si="120"/>
        <v>3.2</v>
      </c>
      <c r="D647" s="3" t="s">
        <v>96</v>
      </c>
      <c r="E647" s="3" t="s">
        <v>2825</v>
      </c>
      <c r="F647" s="3" t="s">
        <v>2826</v>
      </c>
      <c r="H647" s="3" t="str">
        <f t="shared" si="121"/>
        <v xml:space="preserve"> CA</v>
      </c>
      <c r="I647" s="3" t="str">
        <f t="shared" si="122"/>
        <v xml:space="preserve"> CA</v>
      </c>
      <c r="J647" s="3">
        <v>-1</v>
      </c>
      <c r="K647" s="3">
        <v>-1</v>
      </c>
      <c r="M647" s="3" t="str">
        <f t="shared" si="123"/>
        <v>Not Available</v>
      </c>
      <c r="N647" s="3">
        <v>-1</v>
      </c>
      <c r="O647" s="3" t="str">
        <f t="shared" si="124"/>
        <v>Not Available</v>
      </c>
      <c r="P647" s="3" t="str">
        <f t="shared" si="125"/>
        <v>Not Available</v>
      </c>
      <c r="Q647" s="4">
        <v>-1</v>
      </c>
      <c r="R647" s="4" t="str">
        <f t="shared" si="126"/>
        <v>Not Available</v>
      </c>
      <c r="S647" s="3" t="s">
        <v>20</v>
      </c>
      <c r="T647" s="3" t="str">
        <f t="shared" si="127"/>
        <v>501 to 1000 employees</v>
      </c>
      <c r="U647" s="3" t="s">
        <v>790</v>
      </c>
      <c r="V647" s="3" t="str">
        <f t="shared" si="128"/>
        <v>College / University</v>
      </c>
      <c r="W647" s="3" t="s">
        <v>791</v>
      </c>
      <c r="X647" s="3" t="str">
        <f t="shared" si="129"/>
        <v>Colleges &amp; Universities</v>
      </c>
      <c r="Y647" s="3" t="s">
        <v>581</v>
      </c>
      <c r="Z647" s="3" t="str">
        <f t="shared" si="130"/>
        <v>Education</v>
      </c>
      <c r="AA647" s="3" t="s">
        <v>58</v>
      </c>
      <c r="AB647" s="3" t="str">
        <f t="shared" si="131"/>
        <v>Unknown / Non-Applicable</v>
      </c>
    </row>
    <row r="648" spans="1:28" ht="32" x14ac:dyDescent="0.2">
      <c r="A648" s="3">
        <v>647</v>
      </c>
      <c r="B648" s="3">
        <v>4.4000000000000004</v>
      </c>
      <c r="C648" s="3" t="str">
        <f t="shared" si="120"/>
        <v>4.4</v>
      </c>
      <c r="D648" s="3" t="s">
        <v>122</v>
      </c>
      <c r="E648" s="3" t="s">
        <v>2863</v>
      </c>
      <c r="F648" s="3" t="s">
        <v>2864</v>
      </c>
      <c r="H648" s="3" t="str">
        <f t="shared" si="121"/>
        <v xml:space="preserve"> MA</v>
      </c>
      <c r="I648" s="3" t="str">
        <f t="shared" si="122"/>
        <v xml:space="preserve"> MA</v>
      </c>
      <c r="J648" s="3" t="s">
        <v>123</v>
      </c>
      <c r="K648" s="3" t="s">
        <v>3060</v>
      </c>
      <c r="L648" s="3" t="s">
        <v>3061</v>
      </c>
      <c r="M648" s="3" t="str">
        <f t="shared" si="123"/>
        <v xml:space="preserve"> Japan</v>
      </c>
      <c r="N648" s="3">
        <v>1781</v>
      </c>
      <c r="O648" s="3">
        <f t="shared" si="124"/>
        <v>1781</v>
      </c>
      <c r="P648" s="3">
        <f t="shared" si="125"/>
        <v>239</v>
      </c>
      <c r="Q648" s="4" t="s">
        <v>125</v>
      </c>
      <c r="R648" s="4" t="str">
        <f t="shared" si="126"/>
        <v>Novartis, Baxter, Pfizer</v>
      </c>
      <c r="S648" s="3" t="s">
        <v>64</v>
      </c>
      <c r="T648" s="3" t="str">
        <f t="shared" si="127"/>
        <v>201 to 500 employees</v>
      </c>
      <c r="U648" s="3" t="s">
        <v>21</v>
      </c>
      <c r="V648" s="3" t="str">
        <f t="shared" si="128"/>
        <v>Company - Private</v>
      </c>
      <c r="W648" s="3" t="s">
        <v>32</v>
      </c>
      <c r="X648" s="3" t="str">
        <f t="shared" si="129"/>
        <v>Health Care Services &amp; Hospitals</v>
      </c>
      <c r="Y648" s="3" t="s">
        <v>33</v>
      </c>
      <c r="Z648" s="3" t="str">
        <f t="shared" si="130"/>
        <v>Health Care</v>
      </c>
      <c r="AA648" s="3" t="s">
        <v>58</v>
      </c>
      <c r="AB648" s="3" t="str">
        <f t="shared" si="131"/>
        <v>Unknown / Non-Applicable</v>
      </c>
    </row>
    <row r="649" spans="1:28" ht="48" x14ac:dyDescent="0.2">
      <c r="A649" s="3">
        <v>648</v>
      </c>
      <c r="B649" s="3">
        <v>3.9</v>
      </c>
      <c r="C649" s="3" t="str">
        <f t="shared" si="120"/>
        <v>3.9</v>
      </c>
      <c r="D649" s="3" t="s">
        <v>55</v>
      </c>
      <c r="E649" s="3" t="s">
        <v>2833</v>
      </c>
      <c r="F649" s="3" t="s">
        <v>2828</v>
      </c>
      <c r="H649" s="3" t="str">
        <f t="shared" si="121"/>
        <v xml:space="preserve"> NY</v>
      </c>
      <c r="I649" s="3" t="str">
        <f t="shared" si="122"/>
        <v xml:space="preserve"> NY</v>
      </c>
      <c r="J649" s="3" t="s">
        <v>2027</v>
      </c>
      <c r="K649" s="3" t="s">
        <v>3123</v>
      </c>
      <c r="L649" s="3" t="s">
        <v>2917</v>
      </c>
      <c r="M649" s="3" t="str">
        <f t="shared" si="123"/>
        <v xml:space="preserve"> CT</v>
      </c>
      <c r="N649" s="3">
        <v>2011</v>
      </c>
      <c r="O649" s="3">
        <f t="shared" si="124"/>
        <v>2011</v>
      </c>
      <c r="P649" s="3">
        <f t="shared" si="125"/>
        <v>9</v>
      </c>
      <c r="Q649" s="4" t="s">
        <v>2028</v>
      </c>
      <c r="R649" s="4" t="str">
        <f t="shared" si="126"/>
        <v>Healthfirst (New York), naviHealth</v>
      </c>
      <c r="S649" s="3" t="s">
        <v>64</v>
      </c>
      <c r="T649" s="3" t="str">
        <f t="shared" si="127"/>
        <v>201 to 500 employees</v>
      </c>
      <c r="U649" s="3" t="s">
        <v>21</v>
      </c>
      <c r="V649" s="3" t="str">
        <f t="shared" si="128"/>
        <v>Company - Private</v>
      </c>
      <c r="W649" s="3" t="s">
        <v>79</v>
      </c>
      <c r="X649" s="3" t="str">
        <f t="shared" si="129"/>
        <v>Consulting</v>
      </c>
      <c r="Y649" s="3" t="s">
        <v>40</v>
      </c>
      <c r="Z649" s="3" t="str">
        <f t="shared" si="130"/>
        <v>Business Services</v>
      </c>
      <c r="AA649" s="3" t="s">
        <v>23</v>
      </c>
      <c r="AB649" s="3" t="str">
        <f t="shared" si="131"/>
        <v>$50 to $100 million (USD)</v>
      </c>
    </row>
    <row r="650" spans="1:28" ht="64" x14ac:dyDescent="0.2">
      <c r="A650" s="3">
        <v>649</v>
      </c>
      <c r="B650" s="3">
        <v>3.5</v>
      </c>
      <c r="C650" s="3" t="str">
        <f t="shared" si="120"/>
        <v>3.5</v>
      </c>
      <c r="D650" s="3" t="s">
        <v>55</v>
      </c>
      <c r="E650" s="3" t="s">
        <v>2833</v>
      </c>
      <c r="F650" s="3" t="s">
        <v>2828</v>
      </c>
      <c r="H650" s="3" t="str">
        <f t="shared" si="121"/>
        <v xml:space="preserve"> NY</v>
      </c>
      <c r="I650" s="3" t="str">
        <f t="shared" si="122"/>
        <v xml:space="preserve"> NY</v>
      </c>
      <c r="J650" s="3" t="s">
        <v>55</v>
      </c>
      <c r="K650" s="3" t="s">
        <v>2833</v>
      </c>
      <c r="L650" s="3" t="s">
        <v>2828</v>
      </c>
      <c r="M650" s="3" t="str">
        <f t="shared" si="123"/>
        <v xml:space="preserve"> NY</v>
      </c>
      <c r="N650" s="3">
        <v>2007</v>
      </c>
      <c r="O650" s="3">
        <f t="shared" si="124"/>
        <v>2007</v>
      </c>
      <c r="P650" s="3">
        <f t="shared" si="125"/>
        <v>13</v>
      </c>
      <c r="Q650" s="4" t="s">
        <v>2023</v>
      </c>
      <c r="R650" s="4" t="str">
        <f t="shared" si="126"/>
        <v>National Debt Relief, Freedom Financial Network</v>
      </c>
      <c r="S650" s="3" t="s">
        <v>20</v>
      </c>
      <c r="T650" s="3" t="str">
        <f t="shared" si="127"/>
        <v>501 to 1000 employees</v>
      </c>
      <c r="U650" s="3" t="s">
        <v>131</v>
      </c>
      <c r="V650" s="3" t="str">
        <f t="shared" si="128"/>
        <v>Subsidiary or Business Segment</v>
      </c>
      <c r="W650" s="3" t="s">
        <v>145</v>
      </c>
      <c r="X650" s="3" t="str">
        <f t="shared" si="129"/>
        <v>Enterprise Software &amp; Network Solutions</v>
      </c>
      <c r="Y650" s="3" t="s">
        <v>91</v>
      </c>
      <c r="Z650" s="3" t="str">
        <f t="shared" si="130"/>
        <v>Information Technology</v>
      </c>
      <c r="AA650" s="3" t="s">
        <v>58</v>
      </c>
      <c r="AB650" s="3" t="str">
        <f t="shared" si="131"/>
        <v>Unknown / Non-Applicable</v>
      </c>
    </row>
    <row r="651" spans="1:28" ht="16" x14ac:dyDescent="0.2">
      <c r="A651" s="3">
        <v>650</v>
      </c>
      <c r="B651" s="3">
        <v>3.4</v>
      </c>
      <c r="C651" s="3" t="str">
        <f t="shared" si="120"/>
        <v>3.4</v>
      </c>
      <c r="D651" s="3" t="s">
        <v>170</v>
      </c>
      <c r="E651" s="3" t="s">
        <v>2851</v>
      </c>
      <c r="F651" s="3" t="s">
        <v>2837</v>
      </c>
      <c r="H651" s="3" t="str">
        <f t="shared" si="121"/>
        <v xml:space="preserve"> IL</v>
      </c>
      <c r="I651" s="3" t="str">
        <f t="shared" si="122"/>
        <v xml:space="preserve"> IL</v>
      </c>
      <c r="J651" s="3" t="s">
        <v>170</v>
      </c>
      <c r="K651" s="3" t="s">
        <v>2851</v>
      </c>
      <c r="L651" s="3" t="s">
        <v>2837</v>
      </c>
      <c r="M651" s="3" t="str">
        <f t="shared" si="123"/>
        <v xml:space="preserve"> IL</v>
      </c>
      <c r="N651" s="3">
        <v>2008</v>
      </c>
      <c r="O651" s="3">
        <f t="shared" si="124"/>
        <v>2008</v>
      </c>
      <c r="P651" s="3">
        <f t="shared" si="125"/>
        <v>12</v>
      </c>
      <c r="Q651" s="4">
        <v>-1</v>
      </c>
      <c r="R651" s="4" t="str">
        <f t="shared" si="126"/>
        <v>Not Available</v>
      </c>
      <c r="S651" s="3" t="s">
        <v>64</v>
      </c>
      <c r="T651" s="3" t="str">
        <f t="shared" si="127"/>
        <v>201 to 500 employees</v>
      </c>
      <c r="U651" s="3" t="s">
        <v>21</v>
      </c>
      <c r="V651" s="3" t="str">
        <f t="shared" si="128"/>
        <v>Company - Private</v>
      </c>
      <c r="W651" s="3" t="s">
        <v>145</v>
      </c>
      <c r="X651" s="3" t="str">
        <f t="shared" si="129"/>
        <v>Enterprise Software &amp; Network Solutions</v>
      </c>
      <c r="Y651" s="3" t="s">
        <v>91</v>
      </c>
      <c r="Z651" s="3" t="str">
        <f t="shared" si="130"/>
        <v>Information Technology</v>
      </c>
      <c r="AA651" s="3" t="s">
        <v>80</v>
      </c>
      <c r="AB651" s="3" t="str">
        <f t="shared" si="131"/>
        <v>$25 to $50 million (USD)</v>
      </c>
    </row>
    <row r="652" spans="1:28" ht="16" x14ac:dyDescent="0.2">
      <c r="A652" s="3">
        <v>651</v>
      </c>
      <c r="B652" s="3">
        <v>2.1</v>
      </c>
      <c r="C652" s="3" t="str">
        <f t="shared" si="120"/>
        <v>2.1</v>
      </c>
      <c r="D652" s="3" t="s">
        <v>443</v>
      </c>
      <c r="E652" s="3" t="s">
        <v>2838</v>
      </c>
      <c r="F652" s="3" t="s">
        <v>2839</v>
      </c>
      <c r="H652" s="3" t="str">
        <f t="shared" si="121"/>
        <v xml:space="preserve"> PA</v>
      </c>
      <c r="I652" s="3" t="str">
        <f t="shared" si="122"/>
        <v xml:space="preserve"> PA</v>
      </c>
      <c r="J652" s="3" t="s">
        <v>443</v>
      </c>
      <c r="K652" s="3" t="s">
        <v>2838</v>
      </c>
      <c r="L652" s="3" t="s">
        <v>2839</v>
      </c>
      <c r="M652" s="3" t="str">
        <f t="shared" si="123"/>
        <v xml:space="preserve"> PA</v>
      </c>
      <c r="N652" s="3">
        <v>1984</v>
      </c>
      <c r="O652" s="3">
        <f t="shared" si="124"/>
        <v>1984</v>
      </c>
      <c r="P652" s="3">
        <f t="shared" si="125"/>
        <v>36</v>
      </c>
      <c r="Q652" s="4">
        <v>-1</v>
      </c>
      <c r="R652" s="4" t="str">
        <f t="shared" si="126"/>
        <v>Not Available</v>
      </c>
      <c r="S652" s="3" t="s">
        <v>263</v>
      </c>
      <c r="T652" s="3" t="str">
        <f t="shared" si="127"/>
        <v>1 to 50 employees</v>
      </c>
      <c r="U652" s="3" t="s">
        <v>21</v>
      </c>
      <c r="V652" s="3" t="str">
        <f t="shared" si="128"/>
        <v>Company - Private</v>
      </c>
      <c r="W652" s="3" t="s">
        <v>230</v>
      </c>
      <c r="X652" s="3" t="str">
        <f t="shared" si="129"/>
        <v>IT Services</v>
      </c>
      <c r="Y652" s="3" t="s">
        <v>91</v>
      </c>
      <c r="Z652" s="3" t="str">
        <f t="shared" si="130"/>
        <v>Information Technology</v>
      </c>
      <c r="AA652" s="3" t="s">
        <v>411</v>
      </c>
      <c r="AB652" s="3" t="str">
        <f t="shared" si="131"/>
        <v>$5 to $10 million (USD)</v>
      </c>
    </row>
    <row r="653" spans="1:28" ht="32" x14ac:dyDescent="0.2">
      <c r="A653" s="3">
        <v>652</v>
      </c>
      <c r="B653" s="3">
        <v>-1</v>
      </c>
      <c r="C653" s="3" t="str">
        <f t="shared" si="120"/>
        <v>NOT AVAILABLE</v>
      </c>
      <c r="D653" s="3" t="s">
        <v>96</v>
      </c>
      <c r="E653" s="3" t="s">
        <v>2825</v>
      </c>
      <c r="F653" s="3" t="s">
        <v>2826</v>
      </c>
      <c r="H653" s="3" t="str">
        <f t="shared" si="121"/>
        <v xml:space="preserve"> CA</v>
      </c>
      <c r="I653" s="3" t="str">
        <f t="shared" si="122"/>
        <v xml:space="preserve"> CA</v>
      </c>
      <c r="J653" s="3" t="s">
        <v>96</v>
      </c>
      <c r="K653" s="3" t="s">
        <v>2825</v>
      </c>
      <c r="L653" s="3" t="s">
        <v>2826</v>
      </c>
      <c r="M653" s="3" t="str">
        <f t="shared" si="123"/>
        <v xml:space="preserve"> CA</v>
      </c>
      <c r="N653" s="3">
        <v>2006</v>
      </c>
      <c r="O653" s="3">
        <f t="shared" si="124"/>
        <v>2006</v>
      </c>
      <c r="P653" s="3">
        <f t="shared" si="125"/>
        <v>14</v>
      </c>
      <c r="Q653" s="4" t="s">
        <v>2032</v>
      </c>
      <c r="R653" s="4" t="str">
        <f t="shared" si="126"/>
        <v>Granular, Intuit, John Deere</v>
      </c>
      <c r="S653" s="3" t="s">
        <v>64</v>
      </c>
      <c r="T653" s="3" t="str">
        <f t="shared" si="127"/>
        <v>201 to 500 employees</v>
      </c>
      <c r="U653" s="3" t="s">
        <v>65</v>
      </c>
      <c r="V653" s="3" t="str">
        <f t="shared" si="128"/>
        <v>Company - Public</v>
      </c>
      <c r="W653" s="3" t="s">
        <v>57</v>
      </c>
      <c r="X653" s="3" t="str">
        <f t="shared" si="129"/>
        <v>Advertising &amp; Marketing</v>
      </c>
      <c r="Y653" s="3" t="s">
        <v>40</v>
      </c>
      <c r="Z653" s="3" t="str">
        <f t="shared" si="130"/>
        <v>Business Services</v>
      </c>
      <c r="AA653" s="3" t="s">
        <v>58</v>
      </c>
      <c r="AB653" s="3" t="str">
        <f t="shared" si="131"/>
        <v>Unknown / Non-Applicable</v>
      </c>
    </row>
    <row r="654" spans="1:28" ht="32" x14ac:dyDescent="0.2">
      <c r="A654" s="3">
        <v>653</v>
      </c>
      <c r="B654" s="3">
        <v>3.7</v>
      </c>
      <c r="C654" s="3" t="str">
        <f t="shared" si="120"/>
        <v>3.7</v>
      </c>
      <c r="D654" s="3" t="s">
        <v>324</v>
      </c>
      <c r="E654" s="3" t="s">
        <v>2986</v>
      </c>
      <c r="F654" s="3" t="s">
        <v>2859</v>
      </c>
      <c r="H654" s="3" t="str">
        <f t="shared" si="121"/>
        <v xml:space="preserve"> FL</v>
      </c>
      <c r="I654" s="3" t="str">
        <f t="shared" si="122"/>
        <v xml:space="preserve"> FL</v>
      </c>
      <c r="J654" s="3" t="s">
        <v>324</v>
      </c>
      <c r="K654" s="3" t="s">
        <v>2986</v>
      </c>
      <c r="L654" s="3" t="s">
        <v>2859</v>
      </c>
      <c r="M654" s="3" t="str">
        <f t="shared" si="123"/>
        <v xml:space="preserve"> FL</v>
      </c>
      <c r="N654" s="3">
        <v>2002</v>
      </c>
      <c r="O654" s="3">
        <f t="shared" si="124"/>
        <v>2002</v>
      </c>
      <c r="P654" s="3">
        <f t="shared" si="125"/>
        <v>18</v>
      </c>
      <c r="Q654" s="4" t="s">
        <v>2314</v>
      </c>
      <c r="R654" s="4" t="str">
        <f t="shared" si="126"/>
        <v>AAR, HEICO, AerSale</v>
      </c>
      <c r="S654" s="3" t="s">
        <v>20</v>
      </c>
      <c r="T654" s="3" t="str">
        <f t="shared" si="127"/>
        <v>501 to 1000 employees</v>
      </c>
      <c r="U654" s="3" t="s">
        <v>86</v>
      </c>
      <c r="V654" s="3" t="str">
        <f t="shared" si="128"/>
        <v>Hospital</v>
      </c>
      <c r="W654" s="3" t="s">
        <v>32</v>
      </c>
      <c r="X654" s="3" t="str">
        <f t="shared" si="129"/>
        <v>Health Care Services &amp; Hospitals</v>
      </c>
      <c r="Y654" s="3" t="s">
        <v>33</v>
      </c>
      <c r="Z654" s="3" t="str">
        <f t="shared" si="130"/>
        <v>Health Care</v>
      </c>
      <c r="AA654" s="3" t="s">
        <v>41</v>
      </c>
      <c r="AB654" s="3" t="str">
        <f t="shared" si="131"/>
        <v>$100 to $500 million (USD)</v>
      </c>
    </row>
    <row r="655" spans="1:28" ht="16" x14ac:dyDescent="0.2">
      <c r="A655" s="3">
        <v>654</v>
      </c>
      <c r="B655" s="3">
        <v>3.4</v>
      </c>
      <c r="C655" s="3" t="str">
        <f t="shared" si="120"/>
        <v>3.4</v>
      </c>
      <c r="D655" s="3" t="s">
        <v>1181</v>
      </c>
      <c r="E655" s="3" t="s">
        <v>2892</v>
      </c>
      <c r="F655" s="3" t="s">
        <v>2844</v>
      </c>
      <c r="H655" s="3" t="str">
        <f t="shared" si="121"/>
        <v xml:space="preserve"> TN</v>
      </c>
      <c r="I655" s="3" t="str">
        <f t="shared" si="122"/>
        <v xml:space="preserve"> TN</v>
      </c>
      <c r="J655" s="3" t="s">
        <v>1181</v>
      </c>
      <c r="K655" s="3" t="s">
        <v>2892</v>
      </c>
      <c r="L655" s="3" t="s">
        <v>2844</v>
      </c>
      <c r="M655" s="3" t="str">
        <f t="shared" si="123"/>
        <v xml:space="preserve"> TN</v>
      </c>
      <c r="N655" s="3">
        <v>2002</v>
      </c>
      <c r="O655" s="3">
        <f t="shared" si="124"/>
        <v>2002</v>
      </c>
      <c r="P655" s="3">
        <f t="shared" si="125"/>
        <v>18</v>
      </c>
      <c r="Q655" s="4" t="s">
        <v>1511</v>
      </c>
      <c r="R655" s="4" t="str">
        <f t="shared" si="126"/>
        <v>Netsmart</v>
      </c>
      <c r="S655" s="3" t="s">
        <v>64</v>
      </c>
      <c r="T655" s="3" t="str">
        <f t="shared" si="127"/>
        <v>201 to 500 employees</v>
      </c>
      <c r="U655" s="3" t="s">
        <v>21</v>
      </c>
      <c r="V655" s="3" t="str">
        <f t="shared" si="128"/>
        <v>Company - Private</v>
      </c>
      <c r="W655" s="3" t="s">
        <v>230</v>
      </c>
      <c r="X655" s="3" t="str">
        <f t="shared" si="129"/>
        <v>IT Services</v>
      </c>
      <c r="Y655" s="3" t="s">
        <v>91</v>
      </c>
      <c r="Z655" s="3" t="str">
        <f t="shared" si="130"/>
        <v>Information Technology</v>
      </c>
      <c r="AA655" s="3" t="s">
        <v>58</v>
      </c>
      <c r="AB655" s="3" t="str">
        <f t="shared" si="131"/>
        <v>Unknown / Non-Applicable</v>
      </c>
    </row>
    <row r="656" spans="1:28" ht="16" x14ac:dyDescent="0.2">
      <c r="A656" s="3">
        <v>655</v>
      </c>
      <c r="B656" s="3">
        <v>4</v>
      </c>
      <c r="C656" s="3" t="str">
        <f t="shared" si="120"/>
        <v>4</v>
      </c>
      <c r="D656" s="3" t="s">
        <v>1065</v>
      </c>
      <c r="E656" s="3" t="s">
        <v>2840</v>
      </c>
      <c r="F656" s="3" t="s">
        <v>2841</v>
      </c>
      <c r="H656" s="3" t="str">
        <f t="shared" si="121"/>
        <v xml:space="preserve"> GA</v>
      </c>
      <c r="I656" s="3" t="str">
        <f t="shared" si="122"/>
        <v xml:space="preserve"> GA</v>
      </c>
      <c r="J656" s="3" t="s">
        <v>55</v>
      </c>
      <c r="K656" s="3" t="s">
        <v>2833</v>
      </c>
      <c r="L656" s="3" t="s">
        <v>2828</v>
      </c>
      <c r="M656" s="3" t="str">
        <f t="shared" si="123"/>
        <v xml:space="preserve"> NY</v>
      </c>
      <c r="N656" s="3">
        <v>2007</v>
      </c>
      <c r="O656" s="3">
        <f t="shared" si="124"/>
        <v>2007</v>
      </c>
      <c r="P656" s="3">
        <f t="shared" si="125"/>
        <v>13</v>
      </c>
      <c r="Q656" s="4">
        <v>-1</v>
      </c>
      <c r="R656" s="4" t="str">
        <f t="shared" si="126"/>
        <v>Not Available</v>
      </c>
      <c r="S656" s="3" t="s">
        <v>30</v>
      </c>
      <c r="T656" s="3" t="str">
        <f t="shared" si="127"/>
        <v>10000+ employees</v>
      </c>
      <c r="U656" s="3" t="s">
        <v>154</v>
      </c>
      <c r="V656" s="3" t="str">
        <f t="shared" si="128"/>
        <v>Nonprofit Organization</v>
      </c>
      <c r="W656" s="3" t="s">
        <v>779</v>
      </c>
      <c r="X656" s="3" t="str">
        <f t="shared" si="129"/>
        <v>Religious Organizations</v>
      </c>
      <c r="Y656" s="3" t="s">
        <v>780</v>
      </c>
      <c r="Z656" s="3" t="str">
        <f t="shared" si="130"/>
        <v>Non-Profit</v>
      </c>
      <c r="AA656" s="3" t="s">
        <v>58</v>
      </c>
      <c r="AB656" s="3" t="str">
        <f t="shared" si="131"/>
        <v>Unknown / Non-Applicable</v>
      </c>
    </row>
    <row r="657" spans="1:28" ht="16" x14ac:dyDescent="0.2">
      <c r="A657" s="3">
        <v>656</v>
      </c>
      <c r="B657" s="3">
        <v>4.4000000000000004</v>
      </c>
      <c r="C657" s="3" t="str">
        <f t="shared" si="120"/>
        <v>4.4</v>
      </c>
      <c r="D657" s="3" t="s">
        <v>1508</v>
      </c>
      <c r="E657" s="3" t="s">
        <v>2976</v>
      </c>
      <c r="F657" s="3" t="s">
        <v>2882</v>
      </c>
      <c r="H657" s="3" t="str">
        <f t="shared" si="121"/>
        <v xml:space="preserve"> CO</v>
      </c>
      <c r="I657" s="3" t="str">
        <f t="shared" si="122"/>
        <v xml:space="preserve"> CO</v>
      </c>
      <c r="J657" s="3" t="s">
        <v>1508</v>
      </c>
      <c r="K657" s="3" t="s">
        <v>2976</v>
      </c>
      <c r="L657" s="3" t="s">
        <v>2882</v>
      </c>
      <c r="M657" s="3" t="str">
        <f t="shared" si="123"/>
        <v xml:space="preserve"> CO</v>
      </c>
      <c r="N657" s="3">
        <v>1966</v>
      </c>
      <c r="O657" s="3">
        <f t="shared" si="124"/>
        <v>1966</v>
      </c>
      <c r="P657" s="3">
        <f t="shared" si="125"/>
        <v>54</v>
      </c>
      <c r="Q657" s="4">
        <v>-1</v>
      </c>
      <c r="R657" s="4" t="str">
        <f t="shared" si="126"/>
        <v>Not Available</v>
      </c>
      <c r="S657" s="3" t="s">
        <v>46</v>
      </c>
      <c r="T657" s="3" t="str">
        <f t="shared" si="127"/>
        <v>1001 to 5000 employees</v>
      </c>
      <c r="U657" s="3" t="s">
        <v>65</v>
      </c>
      <c r="V657" s="3" t="str">
        <f t="shared" si="128"/>
        <v>Company - Public</v>
      </c>
      <c r="W657" s="3" t="s">
        <v>1053</v>
      </c>
      <c r="X657" s="3" t="str">
        <f t="shared" si="129"/>
        <v>Video Games</v>
      </c>
      <c r="Y657" s="3" t="s">
        <v>133</v>
      </c>
      <c r="Z657" s="3" t="str">
        <f t="shared" si="130"/>
        <v>Media</v>
      </c>
      <c r="AA657" s="3" t="s">
        <v>113</v>
      </c>
      <c r="AB657" s="3" t="str">
        <f t="shared" si="131"/>
        <v>$10+ billion (USD)</v>
      </c>
    </row>
    <row r="658" spans="1:28" ht="16" x14ac:dyDescent="0.2">
      <c r="A658" s="3">
        <v>657</v>
      </c>
      <c r="B658" s="3">
        <v>2.6</v>
      </c>
      <c r="C658" s="3" t="str">
        <f t="shared" si="120"/>
        <v>2.6</v>
      </c>
      <c r="D658" s="3" t="s">
        <v>1382</v>
      </c>
      <c r="E658" s="3" t="s">
        <v>3045</v>
      </c>
      <c r="F658" s="3" t="s">
        <v>2826</v>
      </c>
      <c r="H658" s="3" t="str">
        <f t="shared" si="121"/>
        <v xml:space="preserve"> CA</v>
      </c>
      <c r="I658" s="3" t="str">
        <f t="shared" si="122"/>
        <v xml:space="preserve"> CA</v>
      </c>
      <c r="J658" s="3" t="s">
        <v>666</v>
      </c>
      <c r="K658" s="3" t="s">
        <v>3022</v>
      </c>
      <c r="L658" s="3" t="s">
        <v>2826</v>
      </c>
      <c r="M658" s="3" t="str">
        <f t="shared" si="123"/>
        <v xml:space="preserve"> CA</v>
      </c>
      <c r="N658" s="3">
        <v>2006</v>
      </c>
      <c r="O658" s="3">
        <f t="shared" si="124"/>
        <v>2006</v>
      </c>
      <c r="P658" s="3">
        <f t="shared" si="125"/>
        <v>14</v>
      </c>
      <c r="Q658" s="4">
        <v>-1</v>
      </c>
      <c r="R658" s="4" t="str">
        <f t="shared" si="126"/>
        <v>Not Available</v>
      </c>
      <c r="S658" s="3" t="s">
        <v>20</v>
      </c>
      <c r="T658" s="3" t="str">
        <f t="shared" si="127"/>
        <v>501 to 1000 employees</v>
      </c>
      <c r="U658" s="3" t="s">
        <v>21</v>
      </c>
      <c r="V658" s="3" t="str">
        <f t="shared" si="128"/>
        <v>Company - Private</v>
      </c>
      <c r="W658" s="3" t="s">
        <v>230</v>
      </c>
      <c r="X658" s="3" t="str">
        <f t="shared" si="129"/>
        <v>IT Services</v>
      </c>
      <c r="Y658" s="3" t="s">
        <v>91</v>
      </c>
      <c r="Z658" s="3" t="str">
        <f t="shared" si="130"/>
        <v>Information Technology</v>
      </c>
      <c r="AA658" s="3" t="s">
        <v>41</v>
      </c>
      <c r="AB658" s="3" t="str">
        <f t="shared" si="131"/>
        <v>$100 to $500 million (USD)</v>
      </c>
    </row>
    <row r="659" spans="1:28" ht="16" x14ac:dyDescent="0.2">
      <c r="A659" s="3">
        <v>658</v>
      </c>
      <c r="B659" s="3">
        <v>3.2</v>
      </c>
      <c r="C659" s="3" t="str">
        <f t="shared" si="120"/>
        <v>3.2</v>
      </c>
      <c r="D659" s="3" t="s">
        <v>778</v>
      </c>
      <c r="E659" s="3" t="s">
        <v>2959</v>
      </c>
      <c r="F659" s="3" t="s">
        <v>2824</v>
      </c>
      <c r="H659" s="3" t="str">
        <f t="shared" si="121"/>
        <v xml:space="preserve"> UT</v>
      </c>
      <c r="I659" s="3" t="str">
        <f t="shared" si="122"/>
        <v xml:space="preserve"> UT</v>
      </c>
      <c r="J659" s="3" t="s">
        <v>778</v>
      </c>
      <c r="K659" s="3" t="s">
        <v>2959</v>
      </c>
      <c r="L659" s="3" t="s">
        <v>2824</v>
      </c>
      <c r="M659" s="3" t="str">
        <f t="shared" si="123"/>
        <v xml:space="preserve"> UT</v>
      </c>
      <c r="N659" s="3">
        <v>-1</v>
      </c>
      <c r="O659" s="3" t="str">
        <f t="shared" si="124"/>
        <v>Not Available</v>
      </c>
      <c r="P659" s="3" t="str">
        <f t="shared" si="125"/>
        <v>Not Available</v>
      </c>
      <c r="Q659" s="4">
        <v>-1</v>
      </c>
      <c r="R659" s="4" t="str">
        <f t="shared" si="126"/>
        <v>Not Available</v>
      </c>
      <c r="S659" s="3" t="s">
        <v>46</v>
      </c>
      <c r="T659" s="3" t="str">
        <f t="shared" si="127"/>
        <v>1001 to 5000 employees</v>
      </c>
      <c r="U659" s="3" t="s">
        <v>65</v>
      </c>
      <c r="V659" s="3" t="str">
        <f t="shared" si="128"/>
        <v>Company - Public</v>
      </c>
      <c r="W659" s="3" t="s">
        <v>72</v>
      </c>
      <c r="X659" s="3" t="str">
        <f t="shared" si="129"/>
        <v>Banks &amp; Credit Unions</v>
      </c>
      <c r="Y659" s="3" t="s">
        <v>73</v>
      </c>
      <c r="Z659" s="3" t="str">
        <f t="shared" si="130"/>
        <v>Finance</v>
      </c>
      <c r="AA659" s="3" t="s">
        <v>113</v>
      </c>
      <c r="AB659" s="3" t="str">
        <f t="shared" si="131"/>
        <v>$10+ billion (USD)</v>
      </c>
    </row>
    <row r="660" spans="1:28" ht="16" x14ac:dyDescent="0.2">
      <c r="A660" s="3">
        <v>659</v>
      </c>
      <c r="B660" s="3">
        <v>3.8</v>
      </c>
      <c r="C660" s="3" t="str">
        <f t="shared" si="120"/>
        <v>3.8</v>
      </c>
      <c r="D660" s="3" t="s">
        <v>55</v>
      </c>
      <c r="E660" s="3" t="s">
        <v>2833</v>
      </c>
      <c r="F660" s="3" t="s">
        <v>2828</v>
      </c>
      <c r="H660" s="3" t="str">
        <f t="shared" si="121"/>
        <v xml:space="preserve"> NY</v>
      </c>
      <c r="I660" s="3" t="str">
        <f t="shared" si="122"/>
        <v xml:space="preserve"> NY</v>
      </c>
      <c r="J660" s="3" t="s">
        <v>55</v>
      </c>
      <c r="K660" s="3" t="s">
        <v>2833</v>
      </c>
      <c r="L660" s="3" t="s">
        <v>2828</v>
      </c>
      <c r="M660" s="3" t="str">
        <f t="shared" si="123"/>
        <v xml:space="preserve"> NY</v>
      </c>
      <c r="N660" s="3">
        <v>2005</v>
      </c>
      <c r="O660" s="3">
        <f t="shared" si="124"/>
        <v>2005</v>
      </c>
      <c r="P660" s="3">
        <f t="shared" si="125"/>
        <v>15</v>
      </c>
      <c r="Q660" s="4">
        <v>-1</v>
      </c>
      <c r="R660" s="4" t="str">
        <f t="shared" si="126"/>
        <v>Not Available</v>
      </c>
      <c r="S660" s="3" t="s">
        <v>30</v>
      </c>
      <c r="T660" s="3" t="str">
        <f t="shared" si="127"/>
        <v>10000+ employees</v>
      </c>
      <c r="U660" s="3" t="s">
        <v>65</v>
      </c>
      <c r="V660" s="3" t="str">
        <f t="shared" si="128"/>
        <v>Company - Public</v>
      </c>
      <c r="W660" s="3" t="s">
        <v>124</v>
      </c>
      <c r="X660" s="3" t="str">
        <f t="shared" si="129"/>
        <v>Biotech &amp; Pharmaceuticals</v>
      </c>
      <c r="Y660" s="3" t="s">
        <v>124</v>
      </c>
      <c r="Z660" s="3" t="str">
        <f t="shared" si="130"/>
        <v>Biotech &amp; Pharmaceuticals</v>
      </c>
      <c r="AA660" s="3" t="s">
        <v>113</v>
      </c>
      <c r="AB660" s="3" t="str">
        <f t="shared" si="131"/>
        <v>$10+ billion (USD)</v>
      </c>
    </row>
    <row r="661" spans="1:28" ht="16" x14ac:dyDescent="0.2">
      <c r="A661" s="3">
        <v>660</v>
      </c>
      <c r="B661" s="3">
        <v>3.1</v>
      </c>
      <c r="C661" s="3" t="str">
        <f t="shared" si="120"/>
        <v>3.1</v>
      </c>
      <c r="D661" s="3" t="s">
        <v>612</v>
      </c>
      <c r="E661" s="3" t="s">
        <v>2943</v>
      </c>
      <c r="F661" s="3" t="s">
        <v>2944</v>
      </c>
      <c r="H661" s="3" t="str">
        <f t="shared" si="121"/>
        <v xml:space="preserve"> AZ</v>
      </c>
      <c r="I661" s="3" t="str">
        <f t="shared" si="122"/>
        <v xml:space="preserve"> AZ</v>
      </c>
      <c r="J661" s="3" t="s">
        <v>1902</v>
      </c>
      <c r="K661" s="3" t="s">
        <v>3114</v>
      </c>
      <c r="L661" s="3" t="s">
        <v>2826</v>
      </c>
      <c r="M661" s="3" t="str">
        <f t="shared" si="123"/>
        <v xml:space="preserve"> CA</v>
      </c>
      <c r="N661" s="3">
        <v>1969</v>
      </c>
      <c r="O661" s="3">
        <f t="shared" si="124"/>
        <v>1969</v>
      </c>
      <c r="P661" s="3">
        <f t="shared" si="125"/>
        <v>51</v>
      </c>
      <c r="Q661" s="4">
        <v>-1</v>
      </c>
      <c r="R661" s="4" t="str">
        <f t="shared" si="126"/>
        <v>Not Available</v>
      </c>
      <c r="S661" s="3" t="s">
        <v>30</v>
      </c>
      <c r="T661" s="3" t="str">
        <f t="shared" si="127"/>
        <v>10000+ employees</v>
      </c>
      <c r="U661" s="3" t="s">
        <v>65</v>
      </c>
      <c r="V661" s="3" t="str">
        <f t="shared" si="128"/>
        <v>Company - Public</v>
      </c>
      <c r="W661" s="3" t="s">
        <v>124</v>
      </c>
      <c r="X661" s="3" t="str">
        <f t="shared" si="129"/>
        <v>Biotech &amp; Pharmaceuticals</v>
      </c>
      <c r="Y661" s="3" t="s">
        <v>124</v>
      </c>
      <c r="Z661" s="3" t="str">
        <f t="shared" si="130"/>
        <v>Biotech &amp; Pharmaceuticals</v>
      </c>
      <c r="AA661" s="3" t="s">
        <v>113</v>
      </c>
      <c r="AB661" s="3" t="str">
        <f t="shared" si="131"/>
        <v>$10+ billion (USD)</v>
      </c>
    </row>
    <row r="662" spans="1:28" ht="16" x14ac:dyDescent="0.2">
      <c r="A662" s="3">
        <v>661</v>
      </c>
      <c r="B662" s="3">
        <v>4.0999999999999996</v>
      </c>
      <c r="C662" s="3" t="str">
        <f t="shared" si="120"/>
        <v>4.1</v>
      </c>
      <c r="D662" s="3" t="s">
        <v>1382</v>
      </c>
      <c r="E662" s="3" t="s">
        <v>3045</v>
      </c>
      <c r="F662" s="3" t="s">
        <v>2826</v>
      </c>
      <c r="H662" s="3" t="str">
        <f t="shared" si="121"/>
        <v xml:space="preserve"> CA</v>
      </c>
      <c r="I662" s="3" t="str">
        <f t="shared" si="122"/>
        <v xml:space="preserve"> CA</v>
      </c>
      <c r="J662" s="3" t="s">
        <v>1382</v>
      </c>
      <c r="K662" s="3" t="s">
        <v>3045</v>
      </c>
      <c r="L662" s="3" t="s">
        <v>2826</v>
      </c>
      <c r="M662" s="3" t="str">
        <f t="shared" si="123"/>
        <v xml:space="preserve"> CA</v>
      </c>
      <c r="N662" s="3">
        <v>1997</v>
      </c>
      <c r="O662" s="3">
        <f t="shared" si="124"/>
        <v>1997</v>
      </c>
      <c r="P662" s="3">
        <f t="shared" si="125"/>
        <v>23</v>
      </c>
      <c r="Q662" s="4">
        <v>-1</v>
      </c>
      <c r="R662" s="4" t="str">
        <f t="shared" si="126"/>
        <v>Not Available</v>
      </c>
      <c r="S662" s="3" t="s">
        <v>56</v>
      </c>
      <c r="T662" s="3" t="str">
        <f t="shared" si="127"/>
        <v>51 to 200 employees</v>
      </c>
      <c r="U662" s="3" t="s">
        <v>21</v>
      </c>
      <c r="V662" s="3" t="str">
        <f t="shared" si="128"/>
        <v>Company - Private</v>
      </c>
      <c r="W662" s="3" t="s">
        <v>235</v>
      </c>
      <c r="X662" s="3" t="str">
        <f t="shared" si="129"/>
        <v>Computer Hardware &amp; Software</v>
      </c>
      <c r="Y662" s="3" t="s">
        <v>91</v>
      </c>
      <c r="Z662" s="3" t="str">
        <f t="shared" si="130"/>
        <v>Information Technology</v>
      </c>
      <c r="AA662" s="3" t="s">
        <v>58</v>
      </c>
      <c r="AB662" s="3" t="str">
        <f t="shared" si="131"/>
        <v>Unknown / Non-Applicable</v>
      </c>
    </row>
    <row r="663" spans="1:28" ht="16" x14ac:dyDescent="0.2">
      <c r="A663" s="3">
        <v>662</v>
      </c>
      <c r="B663" s="3">
        <v>3.7</v>
      </c>
      <c r="C663" s="3" t="str">
        <f t="shared" si="120"/>
        <v>3.7</v>
      </c>
      <c r="D663" s="3" t="s">
        <v>590</v>
      </c>
      <c r="E663" s="3" t="s">
        <v>2964</v>
      </c>
      <c r="F663" s="3" t="s">
        <v>2914</v>
      </c>
      <c r="H663" s="3" t="str">
        <f t="shared" si="121"/>
        <v xml:space="preserve"> NC</v>
      </c>
      <c r="I663" s="3" t="str">
        <f t="shared" si="122"/>
        <v xml:space="preserve"> NC</v>
      </c>
      <c r="J663" s="3" t="s">
        <v>170</v>
      </c>
      <c r="K663" s="3" t="s">
        <v>2851</v>
      </c>
      <c r="L663" s="3" t="s">
        <v>2837</v>
      </c>
      <c r="M663" s="3" t="str">
        <f t="shared" si="123"/>
        <v xml:space="preserve"> IL</v>
      </c>
      <c r="N663" s="3">
        <v>2008</v>
      </c>
      <c r="O663" s="3">
        <f t="shared" si="124"/>
        <v>2008</v>
      </c>
      <c r="P663" s="3">
        <f t="shared" si="125"/>
        <v>12</v>
      </c>
      <c r="Q663" s="4">
        <v>-1</v>
      </c>
      <c r="R663" s="4" t="str">
        <f t="shared" si="126"/>
        <v>Not Available</v>
      </c>
      <c r="S663" s="3" t="s">
        <v>46</v>
      </c>
      <c r="T663" s="3" t="str">
        <f t="shared" si="127"/>
        <v>1001 to 5000 employees</v>
      </c>
      <c r="U663" s="3" t="s">
        <v>65</v>
      </c>
      <c r="V663" s="3" t="str">
        <f t="shared" si="128"/>
        <v>Company - Public</v>
      </c>
      <c r="W663" s="3" t="s">
        <v>79</v>
      </c>
      <c r="X663" s="3" t="str">
        <f t="shared" si="129"/>
        <v>Consulting</v>
      </c>
      <c r="Y663" s="3" t="s">
        <v>40</v>
      </c>
      <c r="Z663" s="3" t="str">
        <f t="shared" si="130"/>
        <v>Business Services</v>
      </c>
      <c r="AA663" s="3" t="s">
        <v>34</v>
      </c>
      <c r="AB663" s="3" t="str">
        <f t="shared" si="131"/>
        <v>$2 to $5 billion (USD)</v>
      </c>
    </row>
    <row r="664" spans="1:28" ht="48" x14ac:dyDescent="0.2">
      <c r="A664" s="3">
        <v>663</v>
      </c>
      <c r="B664" s="3">
        <v>4.7</v>
      </c>
      <c r="C664" s="3" t="str">
        <f t="shared" si="120"/>
        <v>4.7</v>
      </c>
      <c r="D664" s="3" t="s">
        <v>1513</v>
      </c>
      <c r="E664" s="3" t="s">
        <v>2977</v>
      </c>
      <c r="F664" s="3" t="s">
        <v>2853</v>
      </c>
      <c r="H664" s="3" t="str">
        <f t="shared" si="121"/>
        <v xml:space="preserve"> VA</v>
      </c>
      <c r="I664" s="3" t="str">
        <f t="shared" si="122"/>
        <v xml:space="preserve"> VA</v>
      </c>
      <c r="J664" s="3" t="s">
        <v>288</v>
      </c>
      <c r="K664" s="3" t="s">
        <v>2874</v>
      </c>
      <c r="L664" s="3" t="s">
        <v>2853</v>
      </c>
      <c r="M664" s="3" t="str">
        <f t="shared" si="123"/>
        <v xml:space="preserve"> VA</v>
      </c>
      <c r="N664" s="3">
        <v>1989</v>
      </c>
      <c r="O664" s="3">
        <f t="shared" si="124"/>
        <v>1989</v>
      </c>
      <c r="P664" s="3">
        <f t="shared" si="125"/>
        <v>31</v>
      </c>
      <c r="Q664" s="4" t="s">
        <v>1451</v>
      </c>
      <c r="R664" s="4" t="str">
        <f t="shared" si="126"/>
        <v>CSC, Booz Allen Hamilton, ManTech</v>
      </c>
      <c r="S664" s="3" t="s">
        <v>64</v>
      </c>
      <c r="T664" s="3" t="str">
        <f t="shared" si="127"/>
        <v>201 to 500 employees</v>
      </c>
      <c r="U664" s="3" t="s">
        <v>21</v>
      </c>
      <c r="V664" s="3" t="str">
        <f t="shared" si="128"/>
        <v>Company - Private</v>
      </c>
      <c r="W664" s="3" t="s">
        <v>90</v>
      </c>
      <c r="X664" s="3" t="str">
        <f t="shared" si="129"/>
        <v>Internet</v>
      </c>
      <c r="Y664" s="3" t="s">
        <v>91</v>
      </c>
      <c r="Z664" s="3" t="str">
        <f t="shared" si="130"/>
        <v>Information Technology</v>
      </c>
      <c r="AA664" s="3" t="s">
        <v>179</v>
      </c>
      <c r="AB664" s="3" t="str">
        <f t="shared" si="131"/>
        <v>$10 to $25 million (USD)</v>
      </c>
    </row>
    <row r="665" spans="1:28" ht="64" x14ac:dyDescent="0.2">
      <c r="A665" s="3">
        <v>664</v>
      </c>
      <c r="B665" s="3">
        <v>4.2</v>
      </c>
      <c r="C665" s="3" t="str">
        <f t="shared" si="120"/>
        <v>4.2</v>
      </c>
      <c r="D665" s="3" t="s">
        <v>2044</v>
      </c>
      <c r="E665" s="3" t="s">
        <v>3021</v>
      </c>
      <c r="F665" s="3" t="s">
        <v>2826</v>
      </c>
      <c r="H665" s="3" t="str">
        <f t="shared" si="121"/>
        <v xml:space="preserve"> CA</v>
      </c>
      <c r="I665" s="3" t="str">
        <f t="shared" si="122"/>
        <v xml:space="preserve"> CA</v>
      </c>
      <c r="J665" s="3" t="s">
        <v>1127</v>
      </c>
      <c r="K665" s="3" t="s">
        <v>3057</v>
      </c>
      <c r="L665" s="3" t="s">
        <v>3058</v>
      </c>
      <c r="M665" s="3" t="str">
        <f t="shared" si="123"/>
        <v xml:space="preserve"> South Korea</v>
      </c>
      <c r="N665" s="3">
        <v>1997</v>
      </c>
      <c r="O665" s="3">
        <f t="shared" si="124"/>
        <v>1997</v>
      </c>
      <c r="P665" s="3">
        <f t="shared" si="125"/>
        <v>23</v>
      </c>
      <c r="Q665" s="4" t="s">
        <v>1128</v>
      </c>
      <c r="R665" s="4" t="str">
        <f t="shared" si="126"/>
        <v>Blizzard Entertainment, Riot Games, Electronic Arts</v>
      </c>
      <c r="S665" s="3" t="s">
        <v>20</v>
      </c>
      <c r="T665" s="3" t="str">
        <f t="shared" si="127"/>
        <v>501 to 1000 employees</v>
      </c>
      <c r="U665" s="3" t="s">
        <v>154</v>
      </c>
      <c r="V665" s="3" t="str">
        <f t="shared" si="128"/>
        <v>Nonprofit Organization</v>
      </c>
      <c r="W665" s="3" t="s">
        <v>32</v>
      </c>
      <c r="X665" s="3" t="str">
        <f t="shared" si="129"/>
        <v>Health Care Services &amp; Hospitals</v>
      </c>
      <c r="Y665" s="3" t="s">
        <v>33</v>
      </c>
      <c r="Z665" s="3" t="str">
        <f t="shared" si="130"/>
        <v>Health Care</v>
      </c>
      <c r="AA665" s="3" t="s">
        <v>50</v>
      </c>
      <c r="AB665" s="3" t="str">
        <f t="shared" si="131"/>
        <v>$500 million to $1 billion (USD)</v>
      </c>
    </row>
    <row r="666" spans="1:28" ht="16" x14ac:dyDescent="0.2">
      <c r="A666" s="3">
        <v>665</v>
      </c>
      <c r="B666" s="3">
        <v>3.5</v>
      </c>
      <c r="C666" s="3" t="str">
        <f t="shared" si="120"/>
        <v>3.5</v>
      </c>
      <c r="D666" s="3" t="s">
        <v>96</v>
      </c>
      <c r="E666" s="3" t="s">
        <v>2825</v>
      </c>
      <c r="F666" s="3" t="s">
        <v>2826</v>
      </c>
      <c r="H666" s="3" t="str">
        <f t="shared" si="121"/>
        <v xml:space="preserve"> CA</v>
      </c>
      <c r="I666" s="3" t="str">
        <f t="shared" si="122"/>
        <v xml:space="preserve"> CA</v>
      </c>
      <c r="J666" s="3" t="s">
        <v>1738</v>
      </c>
      <c r="K666" s="3" t="s">
        <v>3102</v>
      </c>
      <c r="L666" s="3" t="s">
        <v>3103</v>
      </c>
      <c r="M666" s="3" t="str">
        <f t="shared" si="123"/>
        <v xml:space="preserve"> France</v>
      </c>
      <c r="N666" s="3">
        <v>2005</v>
      </c>
      <c r="O666" s="3">
        <f t="shared" si="124"/>
        <v>2005</v>
      </c>
      <c r="P666" s="3">
        <f t="shared" si="125"/>
        <v>15</v>
      </c>
      <c r="Q666" s="4">
        <v>-1</v>
      </c>
      <c r="R666" s="4" t="str">
        <f t="shared" si="126"/>
        <v>Not Available</v>
      </c>
      <c r="S666" s="3" t="s">
        <v>30</v>
      </c>
      <c r="T666" s="3" t="str">
        <f t="shared" si="127"/>
        <v>10000+ employees</v>
      </c>
      <c r="U666" s="3" t="s">
        <v>65</v>
      </c>
      <c r="V666" s="3" t="str">
        <f t="shared" si="128"/>
        <v>Company - Public</v>
      </c>
      <c r="W666" s="3" t="s">
        <v>235</v>
      </c>
      <c r="X666" s="3" t="str">
        <f t="shared" si="129"/>
        <v>Computer Hardware &amp; Software</v>
      </c>
      <c r="Y666" s="3" t="s">
        <v>91</v>
      </c>
      <c r="Z666" s="3" t="str">
        <f t="shared" si="130"/>
        <v>Information Technology</v>
      </c>
      <c r="AA666" s="3" t="s">
        <v>203</v>
      </c>
      <c r="AB666" s="3" t="str">
        <f t="shared" si="131"/>
        <v>$5 to $10 billion (USD)</v>
      </c>
    </row>
    <row r="667" spans="1:28" ht="16" x14ac:dyDescent="0.2">
      <c r="A667" s="3">
        <v>666</v>
      </c>
      <c r="B667" s="3">
        <v>4.3</v>
      </c>
      <c r="C667" s="3" t="str">
        <f t="shared" si="120"/>
        <v>4.3</v>
      </c>
      <c r="D667" s="3" t="s">
        <v>287</v>
      </c>
      <c r="E667" s="3" t="s">
        <v>2910</v>
      </c>
      <c r="F667" s="3" t="s">
        <v>2911</v>
      </c>
      <c r="H667" s="3" t="str">
        <f t="shared" si="121"/>
        <v xml:space="preserve"> DC</v>
      </c>
      <c r="I667" s="3" t="str">
        <f t="shared" si="122"/>
        <v xml:space="preserve"> DC</v>
      </c>
      <c r="J667" s="3" t="s">
        <v>2328</v>
      </c>
      <c r="K667" s="3" t="s">
        <v>3132</v>
      </c>
      <c r="L667" s="3" t="s">
        <v>2861</v>
      </c>
      <c r="M667" s="3" t="str">
        <f t="shared" si="123"/>
        <v xml:space="preserve"> NJ</v>
      </c>
      <c r="N667" s="3">
        <v>1986</v>
      </c>
      <c r="O667" s="3">
        <f t="shared" si="124"/>
        <v>1986</v>
      </c>
      <c r="P667" s="3">
        <f t="shared" si="125"/>
        <v>34</v>
      </c>
      <c r="Q667" s="4">
        <v>-1</v>
      </c>
      <c r="R667" s="4" t="str">
        <f t="shared" si="126"/>
        <v>Not Available</v>
      </c>
      <c r="S667" s="3" t="s">
        <v>30</v>
      </c>
      <c r="T667" s="3" t="str">
        <f t="shared" si="127"/>
        <v>10000+ employees</v>
      </c>
      <c r="U667" s="3" t="s">
        <v>65</v>
      </c>
      <c r="V667" s="3" t="str">
        <f t="shared" si="128"/>
        <v>Company - Public</v>
      </c>
      <c r="W667" s="3" t="s">
        <v>124</v>
      </c>
      <c r="X667" s="3" t="str">
        <f t="shared" si="129"/>
        <v>Biotech &amp; Pharmaceuticals</v>
      </c>
      <c r="Y667" s="3" t="s">
        <v>124</v>
      </c>
      <c r="Z667" s="3" t="str">
        <f t="shared" si="130"/>
        <v>Biotech &amp; Pharmaceuticals</v>
      </c>
      <c r="AA667" s="3" t="s">
        <v>113</v>
      </c>
      <c r="AB667" s="3" t="str">
        <f t="shared" si="131"/>
        <v>$10+ billion (USD)</v>
      </c>
    </row>
    <row r="668" spans="1:28" ht="48" x14ac:dyDescent="0.2">
      <c r="A668" s="3">
        <v>667</v>
      </c>
      <c r="B668" s="3">
        <v>2.6</v>
      </c>
      <c r="C668" s="3" t="str">
        <f t="shared" si="120"/>
        <v>2.6</v>
      </c>
      <c r="D668" s="3" t="s">
        <v>122</v>
      </c>
      <c r="E668" s="3" t="s">
        <v>2863</v>
      </c>
      <c r="F668" s="3" t="s">
        <v>2864</v>
      </c>
      <c r="H668" s="3" t="str">
        <f t="shared" si="121"/>
        <v xml:space="preserve"> MA</v>
      </c>
      <c r="I668" s="3" t="str">
        <f t="shared" si="122"/>
        <v xml:space="preserve"> MA</v>
      </c>
      <c r="J668" s="3" t="s">
        <v>2048</v>
      </c>
      <c r="K668" s="3" t="s">
        <v>3124</v>
      </c>
      <c r="L668" s="3" t="s">
        <v>3089</v>
      </c>
      <c r="M668" s="3" t="str">
        <f t="shared" si="123"/>
        <v xml:space="preserve"> United Kingdom</v>
      </c>
      <c r="N668" s="3">
        <v>1830</v>
      </c>
      <c r="O668" s="3">
        <f t="shared" si="124"/>
        <v>1830</v>
      </c>
      <c r="P668" s="3">
        <f t="shared" si="125"/>
        <v>190</v>
      </c>
      <c r="Q668" s="4" t="s">
        <v>2049</v>
      </c>
      <c r="R668" s="4" t="str">
        <f t="shared" si="126"/>
        <v>Pfizer, AstraZeneca, Merck</v>
      </c>
      <c r="S668" s="3" t="s">
        <v>30</v>
      </c>
      <c r="T668" s="3" t="str">
        <f t="shared" si="127"/>
        <v>10000+ employees</v>
      </c>
      <c r="U668" s="3" t="s">
        <v>21</v>
      </c>
      <c r="V668" s="3" t="str">
        <f t="shared" si="128"/>
        <v>Company - Private</v>
      </c>
      <c r="W668" s="3" t="s">
        <v>1076</v>
      </c>
      <c r="X668" s="3" t="str">
        <f t="shared" si="129"/>
        <v>Gas Stations</v>
      </c>
      <c r="Y668" s="3" t="s">
        <v>98</v>
      </c>
      <c r="Z668" s="3" t="str">
        <f t="shared" si="130"/>
        <v>Retail</v>
      </c>
      <c r="AA668" s="3" t="s">
        <v>113</v>
      </c>
      <c r="AB668" s="3" t="str">
        <f t="shared" si="131"/>
        <v>$10+ billion (USD)</v>
      </c>
    </row>
    <row r="669" spans="1:28" ht="16" x14ac:dyDescent="0.2">
      <c r="A669" s="3">
        <v>668</v>
      </c>
      <c r="B669" s="3">
        <v>4.2</v>
      </c>
      <c r="C669" s="3" t="str">
        <f t="shared" si="120"/>
        <v>4.2</v>
      </c>
      <c r="D669" s="3" t="s">
        <v>666</v>
      </c>
      <c r="E669" s="3" t="s">
        <v>3022</v>
      </c>
      <c r="F669" s="3" t="s">
        <v>2826</v>
      </c>
      <c r="H669" s="3" t="str">
        <f t="shared" si="121"/>
        <v xml:space="preserve"> CA</v>
      </c>
      <c r="I669" s="3" t="str">
        <f t="shared" si="122"/>
        <v xml:space="preserve"> CA</v>
      </c>
      <c r="J669" s="3" t="s">
        <v>666</v>
      </c>
      <c r="K669" s="3" t="s">
        <v>3022</v>
      </c>
      <c r="L669" s="3" t="s">
        <v>2826</v>
      </c>
      <c r="M669" s="3" t="str">
        <f t="shared" si="123"/>
        <v xml:space="preserve"> CA</v>
      </c>
      <c r="N669" s="3">
        <v>2008</v>
      </c>
      <c r="O669" s="3">
        <f t="shared" si="124"/>
        <v>2008</v>
      </c>
      <c r="P669" s="3">
        <f t="shared" si="125"/>
        <v>12</v>
      </c>
      <c r="Q669" s="4" t="s">
        <v>2053</v>
      </c>
      <c r="R669" s="4" t="str">
        <f t="shared" si="126"/>
        <v>Foursquare</v>
      </c>
      <c r="S669" s="3" t="s">
        <v>56</v>
      </c>
      <c r="T669" s="3" t="str">
        <f t="shared" si="127"/>
        <v>51 to 200 employees</v>
      </c>
      <c r="U669" s="3" t="s">
        <v>520</v>
      </c>
      <c r="V669" s="3" t="str">
        <f t="shared" si="128"/>
        <v>Contract</v>
      </c>
      <c r="W669" s="3">
        <v>-1</v>
      </c>
      <c r="X669" s="3" t="str">
        <f t="shared" si="129"/>
        <v>Not Available</v>
      </c>
      <c r="Y669" s="3">
        <v>-1</v>
      </c>
      <c r="Z669" s="3" t="str">
        <f t="shared" si="130"/>
        <v>Not Available</v>
      </c>
      <c r="AA669" s="3" t="s">
        <v>58</v>
      </c>
      <c r="AB669" s="3" t="str">
        <f t="shared" si="131"/>
        <v>Unknown / Non-Applicable</v>
      </c>
    </row>
    <row r="670" spans="1:28" ht="64" x14ac:dyDescent="0.2">
      <c r="A670" s="3">
        <v>669</v>
      </c>
      <c r="B670" s="3">
        <v>3.7</v>
      </c>
      <c r="C670" s="3" t="str">
        <f t="shared" si="120"/>
        <v>3.7</v>
      </c>
      <c r="D670" s="3" t="s">
        <v>55</v>
      </c>
      <c r="E670" s="3" t="s">
        <v>2833</v>
      </c>
      <c r="F670" s="3" t="s">
        <v>2828</v>
      </c>
      <c r="H670" s="3" t="str">
        <f t="shared" si="121"/>
        <v xml:space="preserve"> NY</v>
      </c>
      <c r="I670" s="3" t="str">
        <f t="shared" si="122"/>
        <v xml:space="preserve"> NY</v>
      </c>
      <c r="J670" s="3" t="s">
        <v>55</v>
      </c>
      <c r="K670" s="3" t="s">
        <v>2833</v>
      </c>
      <c r="L670" s="3" t="s">
        <v>2828</v>
      </c>
      <c r="M670" s="3" t="str">
        <f t="shared" si="123"/>
        <v xml:space="preserve"> NY</v>
      </c>
      <c r="N670" s="3">
        <v>1966</v>
      </c>
      <c r="O670" s="3">
        <f t="shared" si="124"/>
        <v>1966</v>
      </c>
      <c r="P670" s="3">
        <f t="shared" si="125"/>
        <v>54</v>
      </c>
      <c r="Q670" s="4" t="s">
        <v>1517</v>
      </c>
      <c r="R670" s="4" t="str">
        <f t="shared" si="126"/>
        <v>J.P. Morgan, New York Community Bancorp, Citi</v>
      </c>
      <c r="S670" s="3" t="s">
        <v>30</v>
      </c>
      <c r="T670" s="3" t="str">
        <f t="shared" si="127"/>
        <v>10000+ employees</v>
      </c>
      <c r="U670" s="3" t="s">
        <v>65</v>
      </c>
      <c r="V670" s="3" t="str">
        <f t="shared" si="128"/>
        <v>Company - Public</v>
      </c>
      <c r="W670" s="3" t="s">
        <v>165</v>
      </c>
      <c r="X670" s="3" t="str">
        <f t="shared" si="129"/>
        <v>Insurance Agencies &amp; Brokerages</v>
      </c>
      <c r="Y670" s="3" t="s">
        <v>156</v>
      </c>
      <c r="Z670" s="3" t="str">
        <f t="shared" si="130"/>
        <v>Insurance</v>
      </c>
      <c r="AA670" s="3" t="s">
        <v>113</v>
      </c>
      <c r="AB670" s="3" t="str">
        <f t="shared" si="131"/>
        <v>$10+ billion (USD)</v>
      </c>
    </row>
    <row r="671" spans="1:28" ht="48" x14ac:dyDescent="0.2">
      <c r="A671" s="3">
        <v>670</v>
      </c>
      <c r="B671" s="3">
        <v>3.1</v>
      </c>
      <c r="C671" s="3" t="str">
        <f t="shared" si="120"/>
        <v>3.1</v>
      </c>
      <c r="D671" s="3" t="s">
        <v>396</v>
      </c>
      <c r="E671" s="3" t="s">
        <v>2862</v>
      </c>
      <c r="F671" s="3" t="s">
        <v>2841</v>
      </c>
      <c r="H671" s="3" t="str">
        <f t="shared" si="121"/>
        <v xml:space="preserve"> GA</v>
      </c>
      <c r="I671" s="3" t="str">
        <f t="shared" si="122"/>
        <v xml:space="preserve"> GA</v>
      </c>
      <c r="J671" s="3" t="s">
        <v>2331</v>
      </c>
      <c r="K671" s="3" t="s">
        <v>3066</v>
      </c>
      <c r="L671" s="3" t="s">
        <v>2864</v>
      </c>
      <c r="M671" s="3" t="str">
        <f t="shared" si="123"/>
        <v xml:space="preserve"> MA</v>
      </c>
      <c r="N671" s="3">
        <v>1989</v>
      </c>
      <c r="O671" s="3">
        <f t="shared" si="124"/>
        <v>1989</v>
      </c>
      <c r="P671" s="3">
        <f t="shared" si="125"/>
        <v>31</v>
      </c>
      <c r="Q671" s="4" t="s">
        <v>2332</v>
      </c>
      <c r="R671" s="4" t="str">
        <f t="shared" si="126"/>
        <v>TEKsystems, Kforce, Randstad US</v>
      </c>
      <c r="S671" s="3" t="s">
        <v>104</v>
      </c>
      <c r="T671" s="3" t="str">
        <f t="shared" si="127"/>
        <v>5001 to 10000 employees</v>
      </c>
      <c r="U671" s="3" t="s">
        <v>65</v>
      </c>
      <c r="V671" s="3" t="str">
        <f t="shared" si="128"/>
        <v>Company - Public</v>
      </c>
      <c r="W671" s="3" t="s">
        <v>124</v>
      </c>
      <c r="X671" s="3" t="str">
        <f t="shared" si="129"/>
        <v>Biotech &amp; Pharmaceuticals</v>
      </c>
      <c r="Y671" s="3" t="s">
        <v>124</v>
      </c>
      <c r="Z671" s="3" t="str">
        <f t="shared" si="130"/>
        <v>Biotech &amp; Pharmaceuticals</v>
      </c>
      <c r="AA671" s="3" t="s">
        <v>67</v>
      </c>
      <c r="AB671" s="3" t="str">
        <f t="shared" si="131"/>
        <v>$1 to $2 billion (USD)</v>
      </c>
    </row>
    <row r="672" spans="1:28" ht="16" x14ac:dyDescent="0.2">
      <c r="A672" s="3">
        <v>671</v>
      </c>
      <c r="B672" s="3">
        <v>3.8</v>
      </c>
      <c r="C672" s="3" t="str">
        <f t="shared" si="120"/>
        <v>3.8</v>
      </c>
      <c r="D672" s="3" t="s">
        <v>77</v>
      </c>
      <c r="E672" s="3" t="s">
        <v>2877</v>
      </c>
      <c r="F672" s="3" t="s">
        <v>2826</v>
      </c>
      <c r="H672" s="3" t="str">
        <f t="shared" si="121"/>
        <v xml:space="preserve"> CA</v>
      </c>
      <c r="I672" s="3" t="str">
        <f t="shared" si="122"/>
        <v xml:space="preserve"> CA</v>
      </c>
      <c r="J672" s="3" t="s">
        <v>77</v>
      </c>
      <c r="K672" s="3" t="s">
        <v>2877</v>
      </c>
      <c r="L672" s="3" t="s">
        <v>2826</v>
      </c>
      <c r="M672" s="3" t="str">
        <f t="shared" si="123"/>
        <v xml:space="preserve"> CA</v>
      </c>
      <c r="N672" s="3">
        <v>-1</v>
      </c>
      <c r="O672" s="3" t="str">
        <f t="shared" si="124"/>
        <v>Not Available</v>
      </c>
      <c r="P672" s="3" t="str">
        <f t="shared" si="125"/>
        <v>Not Available</v>
      </c>
      <c r="Q672" s="4">
        <v>-1</v>
      </c>
      <c r="R672" s="4" t="str">
        <f t="shared" si="126"/>
        <v>Not Available</v>
      </c>
      <c r="S672" s="3" t="s">
        <v>20</v>
      </c>
      <c r="T672" s="3" t="str">
        <f t="shared" si="127"/>
        <v>501 to 1000 employees</v>
      </c>
      <c r="U672" s="3" t="s">
        <v>154</v>
      </c>
      <c r="V672" s="3" t="str">
        <f t="shared" si="128"/>
        <v>Nonprofit Organization</v>
      </c>
      <c r="W672" s="3" t="s">
        <v>155</v>
      </c>
      <c r="X672" s="3" t="str">
        <f t="shared" si="129"/>
        <v>Insurance Carriers</v>
      </c>
      <c r="Y672" s="3" t="s">
        <v>156</v>
      </c>
      <c r="Z672" s="3" t="str">
        <f t="shared" si="130"/>
        <v>Insurance</v>
      </c>
      <c r="AA672" s="3" t="s">
        <v>50</v>
      </c>
      <c r="AB672" s="3" t="str">
        <f t="shared" si="131"/>
        <v>$500 million to $1 billion (USD)</v>
      </c>
    </row>
    <row r="673" spans="1:28" ht="16" x14ac:dyDescent="0.2">
      <c r="A673" s="3">
        <v>672</v>
      </c>
      <c r="B673" s="3">
        <v>3.3</v>
      </c>
      <c r="C673" s="3" t="str">
        <f t="shared" si="120"/>
        <v>3.3</v>
      </c>
      <c r="D673" s="3" t="s">
        <v>122</v>
      </c>
      <c r="E673" s="3" t="s">
        <v>2863</v>
      </c>
      <c r="F673" s="3" t="s">
        <v>2864</v>
      </c>
      <c r="H673" s="3" t="str">
        <f t="shared" si="121"/>
        <v xml:space="preserve"> MA</v>
      </c>
      <c r="I673" s="3" t="str">
        <f t="shared" si="122"/>
        <v xml:space="preserve"> MA</v>
      </c>
      <c r="J673" s="3" t="s">
        <v>214</v>
      </c>
      <c r="K673" s="3" t="s">
        <v>3083</v>
      </c>
      <c r="L673" s="3" t="s">
        <v>3079</v>
      </c>
      <c r="M673" s="3" t="str">
        <f t="shared" si="123"/>
        <v xml:space="preserve"> Switzerland</v>
      </c>
      <c r="N673" s="3">
        <v>1996</v>
      </c>
      <c r="O673" s="3">
        <f t="shared" si="124"/>
        <v>1996</v>
      </c>
      <c r="P673" s="3">
        <f t="shared" si="125"/>
        <v>24</v>
      </c>
      <c r="Q673" s="4">
        <v>-1</v>
      </c>
      <c r="R673" s="4" t="str">
        <f t="shared" si="126"/>
        <v>Not Available</v>
      </c>
      <c r="S673" s="3" t="s">
        <v>20</v>
      </c>
      <c r="T673" s="3" t="str">
        <f t="shared" si="127"/>
        <v>501 to 1000 employees</v>
      </c>
      <c r="U673" s="3" t="s">
        <v>21</v>
      </c>
      <c r="V673" s="3" t="str">
        <f t="shared" si="128"/>
        <v>Company - Private</v>
      </c>
      <c r="W673" s="3" t="s">
        <v>184</v>
      </c>
      <c r="X673" s="3" t="str">
        <f t="shared" si="129"/>
        <v>Food &amp; Beverage Manufacturing</v>
      </c>
      <c r="Y673" s="3" t="s">
        <v>185</v>
      </c>
      <c r="Z673" s="3" t="str">
        <f t="shared" si="130"/>
        <v>Manufacturing</v>
      </c>
      <c r="AA673" s="3" t="s">
        <v>58</v>
      </c>
      <c r="AB673" s="3" t="str">
        <f t="shared" si="131"/>
        <v>Unknown / Non-Applicable</v>
      </c>
    </row>
    <row r="674" spans="1:28" ht="32" x14ac:dyDescent="0.2">
      <c r="A674" s="3">
        <v>673</v>
      </c>
      <c r="B674" s="3">
        <v>3.9</v>
      </c>
      <c r="C674" s="3" t="str">
        <f t="shared" si="120"/>
        <v>3.9</v>
      </c>
      <c r="D674" s="3" t="s">
        <v>541</v>
      </c>
      <c r="E674" s="3" t="s">
        <v>2866</v>
      </c>
      <c r="F674" s="3" t="s">
        <v>2853</v>
      </c>
      <c r="H674" s="3" t="str">
        <f t="shared" si="121"/>
        <v xml:space="preserve"> VA</v>
      </c>
      <c r="I674" s="3" t="str">
        <f t="shared" si="122"/>
        <v xml:space="preserve"> VA</v>
      </c>
      <c r="J674" s="3" t="s">
        <v>542</v>
      </c>
      <c r="K674" s="3" t="s">
        <v>2998</v>
      </c>
      <c r="L674" s="3" t="s">
        <v>2864</v>
      </c>
      <c r="M674" s="3" t="str">
        <f t="shared" si="123"/>
        <v xml:space="preserve"> MA</v>
      </c>
      <c r="N674" s="3">
        <v>1958</v>
      </c>
      <c r="O674" s="3">
        <f t="shared" si="124"/>
        <v>1958</v>
      </c>
      <c r="P674" s="3">
        <f t="shared" si="125"/>
        <v>62</v>
      </c>
      <c r="Q674" s="4" t="s">
        <v>544</v>
      </c>
      <c r="R674" s="4" t="str">
        <f t="shared" si="126"/>
        <v>Battelle, General Atomics, SAIC</v>
      </c>
      <c r="S674" s="3" t="s">
        <v>46</v>
      </c>
      <c r="T674" s="3" t="str">
        <f t="shared" si="127"/>
        <v>1001 to 5000 employees</v>
      </c>
      <c r="U674" s="3" t="s">
        <v>21</v>
      </c>
      <c r="V674" s="3" t="str">
        <f t="shared" si="128"/>
        <v>Company - Private</v>
      </c>
      <c r="W674" s="3" t="s">
        <v>32</v>
      </c>
      <c r="X674" s="3" t="str">
        <f t="shared" si="129"/>
        <v>Health Care Services &amp; Hospitals</v>
      </c>
      <c r="Y674" s="3" t="s">
        <v>33</v>
      </c>
      <c r="Z674" s="3" t="str">
        <f t="shared" si="130"/>
        <v>Health Care</v>
      </c>
      <c r="AA674" s="3" t="s">
        <v>58</v>
      </c>
      <c r="AB674" s="3" t="str">
        <f t="shared" si="131"/>
        <v>Unknown / Non-Applicable</v>
      </c>
    </row>
    <row r="675" spans="1:28" ht="16" x14ac:dyDescent="0.2">
      <c r="A675" s="3">
        <v>674</v>
      </c>
      <c r="B675" s="3">
        <v>4.3</v>
      </c>
      <c r="C675" s="3" t="str">
        <f t="shared" si="120"/>
        <v>4.3</v>
      </c>
      <c r="D675" s="3" t="s">
        <v>2341</v>
      </c>
      <c r="E675" s="3" t="s">
        <v>3046</v>
      </c>
      <c r="F675" s="3" t="s">
        <v>2903</v>
      </c>
      <c r="H675" s="3" t="str">
        <f t="shared" si="121"/>
        <v xml:space="preserve"> MI</v>
      </c>
      <c r="I675" s="3" t="str">
        <f t="shared" si="122"/>
        <v xml:space="preserve"> MI</v>
      </c>
      <c r="J675" s="3" t="s">
        <v>2341</v>
      </c>
      <c r="K675" s="3" t="s">
        <v>3046</v>
      </c>
      <c r="L675" s="3" t="s">
        <v>2903</v>
      </c>
      <c r="M675" s="3" t="str">
        <f t="shared" si="123"/>
        <v xml:space="preserve"> MI</v>
      </c>
      <c r="N675" s="3">
        <v>2011</v>
      </c>
      <c r="O675" s="3">
        <f t="shared" si="124"/>
        <v>2011</v>
      </c>
      <c r="P675" s="3">
        <f t="shared" si="125"/>
        <v>9</v>
      </c>
      <c r="Q675" s="4">
        <v>-1</v>
      </c>
      <c r="R675" s="4" t="str">
        <f t="shared" si="126"/>
        <v>Not Available</v>
      </c>
      <c r="S675" s="3" t="s">
        <v>64</v>
      </c>
      <c r="T675" s="3" t="str">
        <f t="shared" si="127"/>
        <v>201 to 500 employees</v>
      </c>
      <c r="U675" s="3" t="s">
        <v>21</v>
      </c>
      <c r="V675" s="3" t="str">
        <f t="shared" si="128"/>
        <v>Company - Private</v>
      </c>
      <c r="W675" s="3" t="s">
        <v>230</v>
      </c>
      <c r="X675" s="3" t="str">
        <f t="shared" si="129"/>
        <v>IT Services</v>
      </c>
      <c r="Y675" s="3" t="s">
        <v>91</v>
      </c>
      <c r="Z675" s="3" t="str">
        <f t="shared" si="130"/>
        <v>Information Technology</v>
      </c>
      <c r="AA675" s="3" t="s">
        <v>80</v>
      </c>
      <c r="AB675" s="3" t="str">
        <f t="shared" si="131"/>
        <v>$25 to $50 million (USD)</v>
      </c>
    </row>
    <row r="676" spans="1:28" ht="16" x14ac:dyDescent="0.2">
      <c r="A676" s="3">
        <v>675</v>
      </c>
      <c r="B676" s="3">
        <v>2.7</v>
      </c>
      <c r="C676" s="3" t="str">
        <f t="shared" si="120"/>
        <v>2.7</v>
      </c>
      <c r="D676" s="3" t="s">
        <v>2344</v>
      </c>
      <c r="E676" s="3" t="s">
        <v>3047</v>
      </c>
      <c r="F676" s="3" t="s">
        <v>2824</v>
      </c>
      <c r="H676" s="3" t="str">
        <f t="shared" si="121"/>
        <v xml:space="preserve"> UT</v>
      </c>
      <c r="I676" s="3" t="str">
        <f t="shared" si="122"/>
        <v xml:space="preserve"> UT</v>
      </c>
      <c r="J676" s="3" t="s">
        <v>2345</v>
      </c>
      <c r="K676" s="3" t="s">
        <v>3133</v>
      </c>
      <c r="L676" s="3" t="s">
        <v>2824</v>
      </c>
      <c r="M676" s="3" t="str">
        <f t="shared" si="123"/>
        <v xml:space="preserve"> UT</v>
      </c>
      <c r="N676" s="3">
        <v>1996</v>
      </c>
      <c r="O676" s="3">
        <f t="shared" si="124"/>
        <v>1996</v>
      </c>
      <c r="P676" s="3">
        <f t="shared" si="125"/>
        <v>24</v>
      </c>
      <c r="Q676" s="4">
        <v>-1</v>
      </c>
      <c r="R676" s="4" t="str">
        <f t="shared" si="126"/>
        <v>Not Available</v>
      </c>
      <c r="S676" s="3" t="s">
        <v>46</v>
      </c>
      <c r="T676" s="3" t="str">
        <f t="shared" si="127"/>
        <v>1001 to 5000 employees</v>
      </c>
      <c r="U676" s="3" t="s">
        <v>21</v>
      </c>
      <c r="V676" s="3" t="str">
        <f t="shared" si="128"/>
        <v>Company - Private</v>
      </c>
      <c r="W676" s="3" t="s">
        <v>235</v>
      </c>
      <c r="X676" s="3" t="str">
        <f t="shared" si="129"/>
        <v>Computer Hardware &amp; Software</v>
      </c>
      <c r="Y676" s="3" t="s">
        <v>91</v>
      </c>
      <c r="Z676" s="3" t="str">
        <f t="shared" si="130"/>
        <v>Information Technology</v>
      </c>
      <c r="AA676" s="3" t="s">
        <v>67</v>
      </c>
      <c r="AB676" s="3" t="str">
        <f t="shared" si="131"/>
        <v>$1 to $2 billion (USD)</v>
      </c>
    </row>
    <row r="677" spans="1:28" ht="32" x14ac:dyDescent="0.2">
      <c r="A677" s="3">
        <v>676</v>
      </c>
      <c r="B677" s="3">
        <v>4.5</v>
      </c>
      <c r="C677" s="3" t="str">
        <f t="shared" si="120"/>
        <v>4.5</v>
      </c>
      <c r="D677" s="3" t="s">
        <v>2058</v>
      </c>
      <c r="E677" s="3" t="s">
        <v>3023</v>
      </c>
      <c r="F677" s="3" t="s">
        <v>2826</v>
      </c>
      <c r="H677" s="3" t="str">
        <f t="shared" si="121"/>
        <v xml:space="preserve"> CA</v>
      </c>
      <c r="I677" s="3" t="str">
        <f t="shared" si="122"/>
        <v xml:space="preserve"> CA</v>
      </c>
      <c r="J677" s="3" t="s">
        <v>2058</v>
      </c>
      <c r="K677" s="3" t="s">
        <v>3023</v>
      </c>
      <c r="L677" s="3" t="s">
        <v>2826</v>
      </c>
      <c r="M677" s="3" t="str">
        <f t="shared" si="123"/>
        <v xml:space="preserve"> CA</v>
      </c>
      <c r="N677" s="3">
        <v>1988</v>
      </c>
      <c r="O677" s="3">
        <f t="shared" si="124"/>
        <v>1988</v>
      </c>
      <c r="P677" s="3">
        <f t="shared" si="125"/>
        <v>32</v>
      </c>
      <c r="Q677" s="4" t="s">
        <v>2059</v>
      </c>
      <c r="R677" s="4" t="str">
        <f t="shared" si="126"/>
        <v>Paychex, Insperity, ADP</v>
      </c>
      <c r="S677" s="3" t="s">
        <v>30</v>
      </c>
      <c r="T677" s="3" t="str">
        <f t="shared" si="127"/>
        <v>10000+ employees</v>
      </c>
      <c r="U677" s="3" t="s">
        <v>21</v>
      </c>
      <c r="V677" s="3" t="str">
        <f t="shared" si="128"/>
        <v>Company - Private</v>
      </c>
      <c r="W677" s="3" t="s">
        <v>155</v>
      </c>
      <c r="X677" s="3" t="str">
        <f t="shared" si="129"/>
        <v>Insurance Carriers</v>
      </c>
      <c r="Y677" s="3" t="s">
        <v>156</v>
      </c>
      <c r="Z677" s="3" t="str">
        <f t="shared" si="130"/>
        <v>Insurance</v>
      </c>
      <c r="AA677" s="3" t="s">
        <v>113</v>
      </c>
      <c r="AB677" s="3" t="str">
        <f t="shared" si="131"/>
        <v>$10+ billion (USD)</v>
      </c>
    </row>
    <row r="678" spans="1:28" ht="16" x14ac:dyDescent="0.2">
      <c r="A678" s="3">
        <v>677</v>
      </c>
      <c r="B678" s="3">
        <v>5</v>
      </c>
      <c r="C678" s="3" t="str">
        <f t="shared" si="120"/>
        <v>5</v>
      </c>
      <c r="D678" s="3" t="s">
        <v>55</v>
      </c>
      <c r="E678" s="3" t="s">
        <v>2833</v>
      </c>
      <c r="F678" s="3" t="s">
        <v>2828</v>
      </c>
      <c r="H678" s="3" t="str">
        <f t="shared" si="121"/>
        <v xml:space="preserve"> NY</v>
      </c>
      <c r="I678" s="3" t="str">
        <f t="shared" si="122"/>
        <v xml:space="preserve"> NY</v>
      </c>
      <c r="J678" s="3" t="s">
        <v>55</v>
      </c>
      <c r="K678" s="3" t="s">
        <v>2833</v>
      </c>
      <c r="L678" s="3" t="s">
        <v>2828</v>
      </c>
      <c r="M678" s="3" t="str">
        <f t="shared" si="123"/>
        <v xml:space="preserve"> NY</v>
      </c>
      <c r="N678" s="3">
        <v>1999</v>
      </c>
      <c r="O678" s="3">
        <f t="shared" si="124"/>
        <v>1999</v>
      </c>
      <c r="P678" s="3">
        <f t="shared" si="125"/>
        <v>21</v>
      </c>
      <c r="Q678" s="4" t="s">
        <v>1954</v>
      </c>
      <c r="R678" s="4" t="str">
        <f t="shared" si="126"/>
        <v>Oracle</v>
      </c>
      <c r="S678" s="3" t="s">
        <v>46</v>
      </c>
      <c r="T678" s="3" t="str">
        <f t="shared" si="127"/>
        <v>1001 to 5000 employees</v>
      </c>
      <c r="U678" s="3" t="s">
        <v>21</v>
      </c>
      <c r="V678" s="3" t="str">
        <f t="shared" si="128"/>
        <v>Company - Private</v>
      </c>
      <c r="W678" s="3" t="s">
        <v>235</v>
      </c>
      <c r="X678" s="3" t="str">
        <f t="shared" si="129"/>
        <v>Computer Hardware &amp; Software</v>
      </c>
      <c r="Y678" s="3" t="s">
        <v>91</v>
      </c>
      <c r="Z678" s="3" t="str">
        <f t="shared" si="130"/>
        <v>Information Technology</v>
      </c>
      <c r="AA678" s="3" t="s">
        <v>58</v>
      </c>
      <c r="AB678" s="3" t="str">
        <f t="shared" si="131"/>
        <v>Unknown / Non-Applicable</v>
      </c>
    </row>
    <row r="679" spans="1:28" ht="16" x14ac:dyDescent="0.2">
      <c r="A679" s="3">
        <v>678</v>
      </c>
      <c r="B679" s="3">
        <v>3.8</v>
      </c>
      <c r="C679" s="3" t="str">
        <f t="shared" si="120"/>
        <v>3.8</v>
      </c>
      <c r="D679" s="3" t="s">
        <v>1070</v>
      </c>
      <c r="E679" s="3" t="s">
        <v>2842</v>
      </c>
      <c r="F679" s="3" t="s">
        <v>2826</v>
      </c>
      <c r="H679" s="3" t="str">
        <f t="shared" si="121"/>
        <v xml:space="preserve"> CA</v>
      </c>
      <c r="I679" s="3" t="str">
        <f t="shared" si="122"/>
        <v xml:space="preserve"> CA</v>
      </c>
      <c r="J679" s="3" t="s">
        <v>1070</v>
      </c>
      <c r="K679" s="3" t="s">
        <v>2842</v>
      </c>
      <c r="L679" s="3" t="s">
        <v>2826</v>
      </c>
      <c r="M679" s="3" t="str">
        <f t="shared" si="123"/>
        <v xml:space="preserve"> CA</v>
      </c>
      <c r="N679" s="3">
        <v>1996</v>
      </c>
      <c r="O679" s="3">
        <f t="shared" si="124"/>
        <v>1996</v>
      </c>
      <c r="P679" s="3">
        <f t="shared" si="125"/>
        <v>24</v>
      </c>
      <c r="Q679" s="4">
        <v>-1</v>
      </c>
      <c r="R679" s="4" t="str">
        <f t="shared" si="126"/>
        <v>Not Available</v>
      </c>
      <c r="S679" s="3" t="s">
        <v>56</v>
      </c>
      <c r="T679" s="3" t="str">
        <f t="shared" si="127"/>
        <v>51 to 200 employees</v>
      </c>
      <c r="U679" s="3" t="s">
        <v>21</v>
      </c>
      <c r="V679" s="3" t="str">
        <f t="shared" si="128"/>
        <v>Company - Private</v>
      </c>
      <c r="W679" s="3" t="s">
        <v>320</v>
      </c>
      <c r="X679" s="3" t="str">
        <f t="shared" si="129"/>
        <v>Staffing &amp; Outsourcing</v>
      </c>
      <c r="Y679" s="3" t="s">
        <v>40</v>
      </c>
      <c r="Z679" s="3" t="str">
        <f t="shared" si="130"/>
        <v>Business Services</v>
      </c>
      <c r="AA679" s="3" t="s">
        <v>179</v>
      </c>
      <c r="AB679" s="3" t="str">
        <f t="shared" si="131"/>
        <v>$10 to $25 million (USD)</v>
      </c>
    </row>
    <row r="680" spans="1:28" ht="16" x14ac:dyDescent="0.2">
      <c r="A680" s="3">
        <v>679</v>
      </c>
      <c r="B680" s="3">
        <v>3.2</v>
      </c>
      <c r="C680" s="3" t="str">
        <f t="shared" si="120"/>
        <v>3.2</v>
      </c>
      <c r="D680" s="3" t="s">
        <v>55</v>
      </c>
      <c r="E680" s="3" t="s">
        <v>2833</v>
      </c>
      <c r="F680" s="3" t="s">
        <v>2828</v>
      </c>
      <c r="H680" s="3" t="str">
        <f t="shared" si="121"/>
        <v xml:space="preserve"> NY</v>
      </c>
      <c r="I680" s="3" t="str">
        <f t="shared" si="122"/>
        <v xml:space="preserve"> NY</v>
      </c>
      <c r="J680" s="3" t="s">
        <v>55</v>
      </c>
      <c r="K680" s="3" t="s">
        <v>2833</v>
      </c>
      <c r="L680" s="3" t="s">
        <v>2828</v>
      </c>
      <c r="M680" s="3" t="str">
        <f t="shared" si="123"/>
        <v xml:space="preserve"> NY</v>
      </c>
      <c r="N680" s="3">
        <v>2010</v>
      </c>
      <c r="O680" s="3">
        <f t="shared" si="124"/>
        <v>2010</v>
      </c>
      <c r="P680" s="3">
        <f t="shared" si="125"/>
        <v>10</v>
      </c>
      <c r="Q680" s="4">
        <v>-1</v>
      </c>
      <c r="R680" s="4" t="str">
        <f t="shared" si="126"/>
        <v>Not Available</v>
      </c>
      <c r="S680" s="3" t="s">
        <v>30</v>
      </c>
      <c r="T680" s="3" t="str">
        <f t="shared" si="127"/>
        <v>10000+ employees</v>
      </c>
      <c r="U680" s="3" t="s">
        <v>65</v>
      </c>
      <c r="V680" s="3" t="str">
        <f t="shared" si="128"/>
        <v>Company - Public</v>
      </c>
      <c r="W680" s="3" t="s">
        <v>124</v>
      </c>
      <c r="X680" s="3" t="str">
        <f t="shared" si="129"/>
        <v>Biotech &amp; Pharmaceuticals</v>
      </c>
      <c r="Y680" s="3" t="s">
        <v>124</v>
      </c>
      <c r="Z680" s="3" t="str">
        <f t="shared" si="130"/>
        <v>Biotech &amp; Pharmaceuticals</v>
      </c>
      <c r="AA680" s="3" t="s">
        <v>113</v>
      </c>
      <c r="AB680" s="3" t="str">
        <f t="shared" si="131"/>
        <v>$10+ billion (USD)</v>
      </c>
    </row>
    <row r="681" spans="1:28" ht="16" x14ac:dyDescent="0.2">
      <c r="A681" s="3">
        <v>680</v>
      </c>
      <c r="B681" s="3">
        <v>5</v>
      </c>
      <c r="C681" s="3" t="str">
        <f t="shared" si="120"/>
        <v>5</v>
      </c>
      <c r="D681" s="3" t="s">
        <v>77</v>
      </c>
      <c r="E681" s="3" t="s">
        <v>2877</v>
      </c>
      <c r="F681" s="3" t="s">
        <v>2826</v>
      </c>
      <c r="H681" s="3" t="str">
        <f t="shared" si="121"/>
        <v xml:space="preserve"> CA</v>
      </c>
      <c r="I681" s="3" t="str">
        <f t="shared" si="122"/>
        <v xml:space="preserve"> CA</v>
      </c>
      <c r="J681" s="3" t="s">
        <v>77</v>
      </c>
      <c r="K681" s="3" t="s">
        <v>2877</v>
      </c>
      <c r="L681" s="3" t="s">
        <v>2826</v>
      </c>
      <c r="M681" s="3" t="str">
        <f t="shared" si="123"/>
        <v xml:space="preserve"> CA</v>
      </c>
      <c r="N681" s="3">
        <v>1982</v>
      </c>
      <c r="O681" s="3">
        <f t="shared" si="124"/>
        <v>1982</v>
      </c>
      <c r="P681" s="3">
        <f t="shared" si="125"/>
        <v>38</v>
      </c>
      <c r="Q681" s="4" t="s">
        <v>2068</v>
      </c>
      <c r="R681" s="4" t="str">
        <f t="shared" si="126"/>
        <v>Apple, Microsoft</v>
      </c>
      <c r="S681" s="3" t="s">
        <v>64</v>
      </c>
      <c r="T681" s="3" t="str">
        <f t="shared" si="127"/>
        <v>201 to 500 employees</v>
      </c>
      <c r="U681" s="3" t="s">
        <v>131</v>
      </c>
      <c r="V681" s="3" t="str">
        <f t="shared" si="128"/>
        <v>Subsidiary or Business Segment</v>
      </c>
      <c r="W681" s="3" t="s">
        <v>124</v>
      </c>
      <c r="X681" s="3" t="str">
        <f t="shared" si="129"/>
        <v>Biotech &amp; Pharmaceuticals</v>
      </c>
      <c r="Y681" s="3" t="s">
        <v>124</v>
      </c>
      <c r="Z681" s="3" t="str">
        <f t="shared" si="130"/>
        <v>Biotech &amp; Pharmaceuticals</v>
      </c>
      <c r="AA681" s="3" t="s">
        <v>58</v>
      </c>
      <c r="AB681" s="3" t="str">
        <f t="shared" si="131"/>
        <v>Unknown / Non-Applicable</v>
      </c>
    </row>
    <row r="682" spans="1:28" ht="48" x14ac:dyDescent="0.2">
      <c r="A682" s="3">
        <v>681</v>
      </c>
      <c r="B682" s="3">
        <v>4.3</v>
      </c>
      <c r="C682" s="3" t="str">
        <f t="shared" si="120"/>
        <v>4.3</v>
      </c>
      <c r="D682" s="3" t="s">
        <v>1990</v>
      </c>
      <c r="E682" s="3" t="s">
        <v>3019</v>
      </c>
      <c r="F682" s="3" t="s">
        <v>2850</v>
      </c>
      <c r="H682" s="3" t="str">
        <f t="shared" si="121"/>
        <v xml:space="preserve"> MD</v>
      </c>
      <c r="I682" s="3" t="str">
        <f t="shared" si="122"/>
        <v xml:space="preserve"> MD</v>
      </c>
      <c r="J682" s="3" t="s">
        <v>1524</v>
      </c>
      <c r="K682" s="3" t="s">
        <v>2863</v>
      </c>
      <c r="L682" s="3" t="s">
        <v>3089</v>
      </c>
      <c r="M682" s="3" t="str">
        <f t="shared" si="123"/>
        <v xml:space="preserve"> United Kingdom</v>
      </c>
      <c r="N682" s="3">
        <v>1913</v>
      </c>
      <c r="O682" s="3">
        <f t="shared" si="124"/>
        <v>1913</v>
      </c>
      <c r="P682" s="3">
        <f t="shared" si="125"/>
        <v>107</v>
      </c>
      <c r="Q682" s="4" t="s">
        <v>1525</v>
      </c>
      <c r="R682" s="4" t="str">
        <f t="shared" si="126"/>
        <v>Roche, GlaxoSmithKline, Novartis</v>
      </c>
      <c r="S682" s="3" t="s">
        <v>56</v>
      </c>
      <c r="T682" s="3" t="str">
        <f t="shared" si="127"/>
        <v>51 to 200 employees</v>
      </c>
      <c r="U682" s="3" t="s">
        <v>65</v>
      </c>
      <c r="V682" s="3" t="str">
        <f t="shared" si="128"/>
        <v>Company - Public</v>
      </c>
      <c r="W682" s="3" t="s">
        <v>124</v>
      </c>
      <c r="X682" s="3" t="str">
        <f t="shared" si="129"/>
        <v>Biotech &amp; Pharmaceuticals</v>
      </c>
      <c r="Y682" s="3" t="s">
        <v>124</v>
      </c>
      <c r="Z682" s="3" t="str">
        <f t="shared" si="130"/>
        <v>Biotech &amp; Pharmaceuticals</v>
      </c>
      <c r="AA682" s="3" t="s">
        <v>58</v>
      </c>
      <c r="AB682" s="3" t="str">
        <f t="shared" si="131"/>
        <v>Unknown / Non-Applicable</v>
      </c>
    </row>
    <row r="683" spans="1:28" ht="16" x14ac:dyDescent="0.2">
      <c r="A683" s="3">
        <v>682</v>
      </c>
      <c r="B683" s="3">
        <v>3.3</v>
      </c>
      <c r="C683" s="3" t="str">
        <f t="shared" si="120"/>
        <v>3.3</v>
      </c>
      <c r="D683" s="3" t="s">
        <v>2351</v>
      </c>
      <c r="E683" s="3" t="s">
        <v>3048</v>
      </c>
      <c r="F683" s="3" t="s">
        <v>2934</v>
      </c>
      <c r="H683" s="3" t="str">
        <f t="shared" si="121"/>
        <v xml:space="preserve"> WA</v>
      </c>
      <c r="I683" s="3" t="str">
        <f t="shared" si="122"/>
        <v xml:space="preserve"> WA</v>
      </c>
      <c r="J683" s="3" t="s">
        <v>2352</v>
      </c>
      <c r="K683" s="3" t="s">
        <v>3134</v>
      </c>
      <c r="L683" s="3" t="s">
        <v>2882</v>
      </c>
      <c r="M683" s="3" t="str">
        <f t="shared" si="123"/>
        <v xml:space="preserve"> CO</v>
      </c>
      <c r="N683" s="3">
        <v>-1</v>
      </c>
      <c r="O683" s="3" t="str">
        <f t="shared" si="124"/>
        <v>Not Available</v>
      </c>
      <c r="P683" s="3" t="str">
        <f t="shared" si="125"/>
        <v>Not Available</v>
      </c>
      <c r="Q683" s="4">
        <v>-1</v>
      </c>
      <c r="R683" s="4" t="str">
        <f t="shared" si="126"/>
        <v>Not Available</v>
      </c>
      <c r="S683" s="3" t="s">
        <v>64</v>
      </c>
      <c r="T683" s="3" t="str">
        <f t="shared" si="127"/>
        <v>201 to 500 employees</v>
      </c>
      <c r="U683" s="3" t="s">
        <v>21</v>
      </c>
      <c r="V683" s="3" t="str">
        <f t="shared" si="128"/>
        <v>Company - Private</v>
      </c>
      <c r="W683" s="3" t="s">
        <v>124</v>
      </c>
      <c r="X683" s="3" t="str">
        <f t="shared" si="129"/>
        <v>Biotech &amp; Pharmaceuticals</v>
      </c>
      <c r="Y683" s="3" t="s">
        <v>124</v>
      </c>
      <c r="Z683" s="3" t="str">
        <f t="shared" si="130"/>
        <v>Biotech &amp; Pharmaceuticals</v>
      </c>
      <c r="AA683" s="3" t="s">
        <v>80</v>
      </c>
      <c r="AB683" s="3" t="str">
        <f t="shared" si="131"/>
        <v>$25 to $50 million (USD)</v>
      </c>
    </row>
    <row r="684" spans="1:28" ht="80" x14ac:dyDescent="0.2">
      <c r="A684" s="3">
        <v>683</v>
      </c>
      <c r="B684" s="3">
        <v>4.3</v>
      </c>
      <c r="C684" s="3" t="str">
        <f t="shared" si="120"/>
        <v>4.3</v>
      </c>
      <c r="D684" s="3" t="s">
        <v>1075</v>
      </c>
      <c r="E684" s="3" t="s">
        <v>2843</v>
      </c>
      <c r="F684" s="3" t="s">
        <v>2844</v>
      </c>
      <c r="H684" s="3" t="str">
        <f t="shared" si="121"/>
        <v xml:space="preserve"> TN</v>
      </c>
      <c r="I684" s="3" t="str">
        <f t="shared" si="122"/>
        <v xml:space="preserve"> TN</v>
      </c>
      <c r="J684" s="3" t="s">
        <v>1075</v>
      </c>
      <c r="K684" s="3" t="s">
        <v>2843</v>
      </c>
      <c r="L684" s="3" t="s">
        <v>2844</v>
      </c>
      <c r="M684" s="3" t="str">
        <f t="shared" si="123"/>
        <v xml:space="preserve"> TN</v>
      </c>
      <c r="N684" s="3">
        <v>1958</v>
      </c>
      <c r="O684" s="3">
        <f t="shared" si="124"/>
        <v>1958</v>
      </c>
      <c r="P684" s="3">
        <f t="shared" si="125"/>
        <v>62</v>
      </c>
      <c r="Q684" s="4" t="s">
        <v>1077</v>
      </c>
      <c r="R684" s="4" t="str">
        <f t="shared" si="126"/>
        <v>TravelCenters of America, Love's Travel Stops &amp; Country Stores, Wawa</v>
      </c>
      <c r="S684" s="3" t="s">
        <v>46</v>
      </c>
      <c r="T684" s="3" t="str">
        <f t="shared" si="127"/>
        <v>1001 to 5000 employees</v>
      </c>
      <c r="U684" s="3" t="s">
        <v>154</v>
      </c>
      <c r="V684" s="3" t="str">
        <f t="shared" si="128"/>
        <v>Nonprofit Organization</v>
      </c>
      <c r="W684" s="3" t="s">
        <v>32</v>
      </c>
      <c r="X684" s="3" t="str">
        <f t="shared" si="129"/>
        <v>Health Care Services &amp; Hospitals</v>
      </c>
      <c r="Y684" s="3" t="s">
        <v>33</v>
      </c>
      <c r="Z684" s="3" t="str">
        <f t="shared" si="130"/>
        <v>Health Care</v>
      </c>
      <c r="AA684" s="3" t="s">
        <v>41</v>
      </c>
      <c r="AB684" s="3" t="str">
        <f t="shared" si="131"/>
        <v>$100 to $500 million (USD)</v>
      </c>
    </row>
    <row r="685" spans="1:28" ht="16" x14ac:dyDescent="0.2">
      <c r="A685" s="3">
        <v>684</v>
      </c>
      <c r="B685" s="3">
        <v>3.5</v>
      </c>
      <c r="C685" s="3" t="str">
        <f t="shared" si="120"/>
        <v>3.5</v>
      </c>
      <c r="D685" s="3" t="s">
        <v>2072</v>
      </c>
      <c r="E685" s="3" t="s">
        <v>3024</v>
      </c>
      <c r="F685" s="3" t="s">
        <v>2844</v>
      </c>
      <c r="H685" s="3" t="str">
        <f t="shared" si="121"/>
        <v xml:space="preserve"> TN</v>
      </c>
      <c r="I685" s="3" t="str">
        <f t="shared" si="122"/>
        <v xml:space="preserve"> TN</v>
      </c>
      <c r="J685" s="3" t="s">
        <v>2072</v>
      </c>
      <c r="K685" s="3" t="s">
        <v>3024</v>
      </c>
      <c r="L685" s="3" t="s">
        <v>2844</v>
      </c>
      <c r="M685" s="3" t="str">
        <f t="shared" si="123"/>
        <v xml:space="preserve"> TN</v>
      </c>
      <c r="N685" s="3">
        <v>-1</v>
      </c>
      <c r="O685" s="3" t="str">
        <f t="shared" si="124"/>
        <v>Not Available</v>
      </c>
      <c r="P685" s="3" t="str">
        <f t="shared" si="125"/>
        <v>Not Available</v>
      </c>
      <c r="Q685" s="4">
        <v>-1</v>
      </c>
      <c r="R685" s="4" t="str">
        <f t="shared" si="126"/>
        <v>Not Available</v>
      </c>
      <c r="S685" s="3" t="s">
        <v>104</v>
      </c>
      <c r="T685" s="3" t="str">
        <f t="shared" si="127"/>
        <v>5001 to 10000 employees</v>
      </c>
      <c r="U685" s="3" t="s">
        <v>21</v>
      </c>
      <c r="V685" s="3" t="str">
        <f t="shared" si="128"/>
        <v>Company - Private</v>
      </c>
      <c r="W685" s="3" t="s">
        <v>273</v>
      </c>
      <c r="X685" s="3" t="str">
        <f t="shared" si="129"/>
        <v>Consumer Products Manufacturing</v>
      </c>
      <c r="Y685" s="3" t="s">
        <v>185</v>
      </c>
      <c r="Z685" s="3" t="str">
        <f t="shared" si="130"/>
        <v>Manufacturing</v>
      </c>
      <c r="AA685" s="3" t="s">
        <v>113</v>
      </c>
      <c r="AB685" s="3" t="str">
        <f t="shared" si="131"/>
        <v>$10+ billion (USD)</v>
      </c>
    </row>
    <row r="686" spans="1:28" ht="48" x14ac:dyDescent="0.2">
      <c r="A686" s="3">
        <v>685</v>
      </c>
      <c r="B686" s="3">
        <v>3.9</v>
      </c>
      <c r="C686" s="3" t="str">
        <f t="shared" si="120"/>
        <v>3.9</v>
      </c>
      <c r="D686" s="3" t="s">
        <v>55</v>
      </c>
      <c r="E686" s="3" t="s">
        <v>2833</v>
      </c>
      <c r="F686" s="3" t="s">
        <v>2828</v>
      </c>
      <c r="H686" s="3" t="str">
        <f t="shared" si="121"/>
        <v xml:space="preserve"> NY</v>
      </c>
      <c r="I686" s="3" t="str">
        <f t="shared" si="122"/>
        <v xml:space="preserve"> NY</v>
      </c>
      <c r="J686" s="3" t="s">
        <v>1524</v>
      </c>
      <c r="K686" s="3" t="s">
        <v>2863</v>
      </c>
      <c r="L686" s="3" t="s">
        <v>3089</v>
      </c>
      <c r="M686" s="3" t="str">
        <f t="shared" si="123"/>
        <v xml:space="preserve"> United Kingdom</v>
      </c>
      <c r="N686" s="3">
        <v>1913</v>
      </c>
      <c r="O686" s="3">
        <f t="shared" si="124"/>
        <v>1913</v>
      </c>
      <c r="P686" s="3">
        <f t="shared" si="125"/>
        <v>107</v>
      </c>
      <c r="Q686" s="4" t="s">
        <v>1525</v>
      </c>
      <c r="R686" s="4" t="str">
        <f t="shared" si="126"/>
        <v>Roche, GlaxoSmithKline, Novartis</v>
      </c>
      <c r="S686" s="3" t="s">
        <v>30</v>
      </c>
      <c r="T686" s="3" t="str">
        <f t="shared" si="127"/>
        <v>10000+ employees</v>
      </c>
      <c r="U686" s="3" t="s">
        <v>154</v>
      </c>
      <c r="V686" s="3" t="str">
        <f t="shared" si="128"/>
        <v>Nonprofit Organization</v>
      </c>
      <c r="W686" s="3" t="s">
        <v>779</v>
      </c>
      <c r="X686" s="3" t="str">
        <f t="shared" si="129"/>
        <v>Religious Organizations</v>
      </c>
      <c r="Y686" s="3" t="s">
        <v>780</v>
      </c>
      <c r="Z686" s="3" t="str">
        <f t="shared" si="130"/>
        <v>Non-Profit</v>
      </c>
      <c r="AA686" s="3" t="s">
        <v>58</v>
      </c>
      <c r="AB686" s="3" t="str">
        <f t="shared" si="131"/>
        <v>Unknown / Non-Applicable</v>
      </c>
    </row>
    <row r="687" spans="1:28" ht="16" x14ac:dyDescent="0.2">
      <c r="A687" s="3">
        <v>686</v>
      </c>
      <c r="B687" s="3">
        <v>4</v>
      </c>
      <c r="C687" s="3" t="str">
        <f t="shared" si="120"/>
        <v>4</v>
      </c>
      <c r="D687" s="3" t="s">
        <v>591</v>
      </c>
      <c r="E687" s="3" t="s">
        <v>3049</v>
      </c>
      <c r="F687" s="3" t="s">
        <v>2853</v>
      </c>
      <c r="H687" s="3" t="str">
        <f t="shared" si="121"/>
        <v xml:space="preserve"> VA</v>
      </c>
      <c r="I687" s="3" t="str">
        <f t="shared" si="122"/>
        <v xml:space="preserve"> VA</v>
      </c>
      <c r="J687" s="3" t="s">
        <v>2355</v>
      </c>
      <c r="K687" s="3" t="s">
        <v>3135</v>
      </c>
      <c r="L687" s="3" t="s">
        <v>2917</v>
      </c>
      <c r="M687" s="3" t="str">
        <f t="shared" si="123"/>
        <v xml:space="preserve"> CT</v>
      </c>
      <c r="N687" s="3">
        <v>2002</v>
      </c>
      <c r="O687" s="3">
        <f t="shared" si="124"/>
        <v>2002</v>
      </c>
      <c r="P687" s="3">
        <f t="shared" si="125"/>
        <v>18</v>
      </c>
      <c r="Q687" s="4">
        <v>-1</v>
      </c>
      <c r="R687" s="4" t="str">
        <f t="shared" si="126"/>
        <v>Not Available</v>
      </c>
      <c r="S687" s="3" t="s">
        <v>20</v>
      </c>
      <c r="T687" s="3" t="str">
        <f t="shared" si="127"/>
        <v>501 to 1000 employees</v>
      </c>
      <c r="U687" s="3" t="s">
        <v>21</v>
      </c>
      <c r="V687" s="3" t="str">
        <f t="shared" si="128"/>
        <v>Company - Private</v>
      </c>
      <c r="W687" s="3" t="s">
        <v>155</v>
      </c>
      <c r="X687" s="3" t="str">
        <f t="shared" si="129"/>
        <v>Insurance Carriers</v>
      </c>
      <c r="Y687" s="3" t="s">
        <v>156</v>
      </c>
      <c r="Z687" s="3" t="str">
        <f t="shared" si="130"/>
        <v>Insurance</v>
      </c>
      <c r="AA687" s="3" t="s">
        <v>50</v>
      </c>
      <c r="AB687" s="3" t="str">
        <f t="shared" si="131"/>
        <v>$500 million to $1 billion (USD)</v>
      </c>
    </row>
    <row r="688" spans="1:28" ht="16" x14ac:dyDescent="0.2">
      <c r="A688" s="3">
        <v>687</v>
      </c>
      <c r="B688" s="3">
        <v>3.9</v>
      </c>
      <c r="C688" s="3" t="str">
        <f t="shared" si="120"/>
        <v>3.9</v>
      </c>
      <c r="D688" s="3" t="s">
        <v>96</v>
      </c>
      <c r="E688" s="3" t="s">
        <v>2825</v>
      </c>
      <c r="F688" s="3" t="s">
        <v>2826</v>
      </c>
      <c r="H688" s="3" t="str">
        <f t="shared" si="121"/>
        <v xml:space="preserve"> CA</v>
      </c>
      <c r="I688" s="3" t="str">
        <f t="shared" si="122"/>
        <v xml:space="preserve"> CA</v>
      </c>
      <c r="J688" s="3" t="s">
        <v>1382</v>
      </c>
      <c r="K688" s="3" t="s">
        <v>3045</v>
      </c>
      <c r="L688" s="3" t="s">
        <v>2826</v>
      </c>
      <c r="M688" s="3" t="str">
        <f t="shared" si="123"/>
        <v xml:space="preserve"> CA</v>
      </c>
      <c r="N688" s="3">
        <v>2018</v>
      </c>
      <c r="O688" s="3">
        <f t="shared" si="124"/>
        <v>2018</v>
      </c>
      <c r="P688" s="3">
        <f t="shared" si="125"/>
        <v>2</v>
      </c>
      <c r="Q688" s="4">
        <v>-1</v>
      </c>
      <c r="R688" s="4" t="str">
        <f t="shared" si="126"/>
        <v>Not Available</v>
      </c>
      <c r="S688" s="3" t="s">
        <v>30</v>
      </c>
      <c r="T688" s="3" t="str">
        <f t="shared" si="127"/>
        <v>10000+ employees</v>
      </c>
      <c r="U688" s="3" t="s">
        <v>65</v>
      </c>
      <c r="V688" s="3" t="str">
        <f t="shared" si="128"/>
        <v>Company - Public</v>
      </c>
      <c r="W688" s="3" t="s">
        <v>124</v>
      </c>
      <c r="X688" s="3" t="str">
        <f t="shared" si="129"/>
        <v>Biotech &amp; Pharmaceuticals</v>
      </c>
      <c r="Y688" s="3" t="s">
        <v>124</v>
      </c>
      <c r="Z688" s="3" t="str">
        <f t="shared" si="130"/>
        <v>Biotech &amp; Pharmaceuticals</v>
      </c>
      <c r="AA688" s="3" t="s">
        <v>113</v>
      </c>
      <c r="AB688" s="3" t="str">
        <f t="shared" si="131"/>
        <v>$10+ billion (USD)</v>
      </c>
    </row>
    <row r="689" spans="1:28" ht="16" x14ac:dyDescent="0.2">
      <c r="A689" s="3">
        <v>688</v>
      </c>
      <c r="B689" s="3">
        <v>3.4</v>
      </c>
      <c r="C689" s="3" t="str">
        <f t="shared" si="120"/>
        <v>3.4</v>
      </c>
      <c r="D689" s="3" t="s">
        <v>778</v>
      </c>
      <c r="E689" s="3" t="s">
        <v>2959</v>
      </c>
      <c r="F689" s="3" t="s">
        <v>2824</v>
      </c>
      <c r="H689" s="3" t="str">
        <f t="shared" si="121"/>
        <v xml:space="preserve"> UT</v>
      </c>
      <c r="I689" s="3" t="str">
        <f t="shared" si="122"/>
        <v xml:space="preserve"> UT</v>
      </c>
      <c r="J689" s="3" t="s">
        <v>778</v>
      </c>
      <c r="K689" s="3" t="s">
        <v>2959</v>
      </c>
      <c r="L689" s="3" t="s">
        <v>2824</v>
      </c>
      <c r="M689" s="3" t="str">
        <f t="shared" si="123"/>
        <v xml:space="preserve"> UT</v>
      </c>
      <c r="N689" s="3">
        <v>2013</v>
      </c>
      <c r="O689" s="3">
        <f t="shared" si="124"/>
        <v>2013</v>
      </c>
      <c r="P689" s="3">
        <f t="shared" si="125"/>
        <v>7</v>
      </c>
      <c r="Q689" s="4">
        <v>-1</v>
      </c>
      <c r="R689" s="4" t="str">
        <f t="shared" si="126"/>
        <v>Not Available</v>
      </c>
      <c r="S689" s="3" t="s">
        <v>104</v>
      </c>
      <c r="T689" s="3" t="str">
        <f t="shared" si="127"/>
        <v>5001 to 10000 employees</v>
      </c>
      <c r="U689" s="3" t="s">
        <v>65</v>
      </c>
      <c r="V689" s="3" t="str">
        <f t="shared" si="128"/>
        <v>Company - Public</v>
      </c>
      <c r="W689" s="3" t="s">
        <v>155</v>
      </c>
      <c r="X689" s="3" t="str">
        <f t="shared" si="129"/>
        <v>Insurance Carriers</v>
      </c>
      <c r="Y689" s="3" t="s">
        <v>156</v>
      </c>
      <c r="Z689" s="3" t="str">
        <f t="shared" si="130"/>
        <v>Insurance</v>
      </c>
      <c r="AA689" s="3" t="s">
        <v>203</v>
      </c>
      <c r="AB689" s="3" t="str">
        <f t="shared" si="131"/>
        <v>$5 to $10 billion (USD)</v>
      </c>
    </row>
    <row r="690" spans="1:28" ht="16" x14ac:dyDescent="0.2">
      <c r="A690" s="3">
        <v>689</v>
      </c>
      <c r="B690" s="3">
        <v>3</v>
      </c>
      <c r="C690" s="3" t="str">
        <f t="shared" si="120"/>
        <v>3</v>
      </c>
      <c r="D690" s="3" t="s">
        <v>997</v>
      </c>
      <c r="E690" s="3" t="s">
        <v>2957</v>
      </c>
      <c r="F690" s="3" t="s">
        <v>2856</v>
      </c>
      <c r="H690" s="3" t="str">
        <f t="shared" si="121"/>
        <v xml:space="preserve"> LA</v>
      </c>
      <c r="I690" s="3" t="str">
        <f t="shared" si="122"/>
        <v xml:space="preserve"> LA</v>
      </c>
      <c r="J690" s="3" t="s">
        <v>153</v>
      </c>
      <c r="K690" s="3" t="s">
        <v>2881</v>
      </c>
      <c r="L690" s="3" t="s">
        <v>2882</v>
      </c>
      <c r="M690" s="3" t="str">
        <f t="shared" si="123"/>
        <v xml:space="preserve"> CO</v>
      </c>
      <c r="N690" s="3">
        <v>-1</v>
      </c>
      <c r="O690" s="3" t="str">
        <f t="shared" si="124"/>
        <v>Not Available</v>
      </c>
      <c r="P690" s="3" t="str">
        <f t="shared" si="125"/>
        <v>Not Available</v>
      </c>
      <c r="Q690" s="4">
        <v>-1</v>
      </c>
      <c r="R690" s="4" t="str">
        <f t="shared" si="126"/>
        <v>Not Available</v>
      </c>
      <c r="S690" s="3" t="s">
        <v>56</v>
      </c>
      <c r="T690" s="3" t="str">
        <f t="shared" si="127"/>
        <v>51 to 200 employees</v>
      </c>
      <c r="U690" s="3" t="s">
        <v>21</v>
      </c>
      <c r="V690" s="3" t="str">
        <f t="shared" si="128"/>
        <v>Company - Private</v>
      </c>
      <c r="W690" s="3" t="s">
        <v>79</v>
      </c>
      <c r="X690" s="3" t="str">
        <f t="shared" si="129"/>
        <v>Consulting</v>
      </c>
      <c r="Y690" s="3" t="s">
        <v>40</v>
      </c>
      <c r="Z690" s="3" t="str">
        <f t="shared" si="130"/>
        <v>Business Services</v>
      </c>
      <c r="AA690" s="3" t="s">
        <v>80</v>
      </c>
      <c r="AB690" s="3" t="str">
        <f t="shared" si="131"/>
        <v>$25 to $50 million (USD)</v>
      </c>
    </row>
    <row r="691" spans="1:28" ht="16" x14ac:dyDescent="0.2">
      <c r="A691" s="3">
        <v>690</v>
      </c>
      <c r="B691" s="3">
        <v>2.2999999999999998</v>
      </c>
      <c r="C691" s="3" t="str">
        <f t="shared" si="120"/>
        <v>2.3</v>
      </c>
      <c r="D691" s="3" t="s">
        <v>153</v>
      </c>
      <c r="E691" s="3" t="s">
        <v>2881</v>
      </c>
      <c r="F691" s="3" t="s">
        <v>2882</v>
      </c>
      <c r="H691" s="3" t="str">
        <f t="shared" si="121"/>
        <v xml:space="preserve"> CO</v>
      </c>
      <c r="I691" s="3" t="str">
        <f t="shared" si="122"/>
        <v xml:space="preserve"> CO</v>
      </c>
      <c r="J691" s="3" t="s">
        <v>153</v>
      </c>
      <c r="K691" s="3" t="s">
        <v>2881</v>
      </c>
      <c r="L691" s="3" t="s">
        <v>2882</v>
      </c>
      <c r="M691" s="3" t="str">
        <f t="shared" si="123"/>
        <v xml:space="preserve"> CO</v>
      </c>
      <c r="N691" s="3">
        <v>1915</v>
      </c>
      <c r="O691" s="3">
        <f t="shared" si="124"/>
        <v>1915</v>
      </c>
      <c r="P691" s="3">
        <f t="shared" si="125"/>
        <v>105</v>
      </c>
      <c r="Q691" s="4">
        <v>-1</v>
      </c>
      <c r="R691" s="4" t="str">
        <f t="shared" si="126"/>
        <v>Not Available</v>
      </c>
      <c r="S691" s="3" t="s">
        <v>46</v>
      </c>
      <c r="T691" s="3" t="str">
        <f t="shared" si="127"/>
        <v>1001 to 5000 employees</v>
      </c>
      <c r="U691" s="3" t="s">
        <v>131</v>
      </c>
      <c r="V691" s="3" t="str">
        <f t="shared" si="128"/>
        <v>Subsidiary or Business Segment</v>
      </c>
      <c r="W691" s="3" t="s">
        <v>145</v>
      </c>
      <c r="X691" s="3" t="str">
        <f t="shared" si="129"/>
        <v>Enterprise Software &amp; Network Solutions</v>
      </c>
      <c r="Y691" s="3" t="s">
        <v>91</v>
      </c>
      <c r="Z691" s="3" t="str">
        <f t="shared" si="130"/>
        <v>Information Technology</v>
      </c>
      <c r="AA691" s="3" t="s">
        <v>41</v>
      </c>
      <c r="AB691" s="3" t="str">
        <f t="shared" si="131"/>
        <v>$100 to $500 million (USD)</v>
      </c>
    </row>
    <row r="692" spans="1:28" ht="32" x14ac:dyDescent="0.2">
      <c r="A692" s="3">
        <v>691</v>
      </c>
      <c r="B692" s="3">
        <v>3.9</v>
      </c>
      <c r="C692" s="3" t="str">
        <f t="shared" si="120"/>
        <v>3.9</v>
      </c>
      <c r="D692" s="3" t="s">
        <v>579</v>
      </c>
      <c r="E692" s="3" t="s">
        <v>2830</v>
      </c>
      <c r="F692" s="3" t="s">
        <v>2831</v>
      </c>
      <c r="H692" s="3" t="str">
        <f t="shared" si="121"/>
        <v xml:space="preserve"> TX</v>
      </c>
      <c r="I692" s="3" t="str">
        <f t="shared" si="122"/>
        <v xml:space="preserve"> TX</v>
      </c>
      <c r="J692" s="3" t="s">
        <v>666</v>
      </c>
      <c r="K692" s="3" t="s">
        <v>3022</v>
      </c>
      <c r="L692" s="3" t="s">
        <v>2826</v>
      </c>
      <c r="M692" s="3" t="str">
        <f t="shared" si="123"/>
        <v xml:space="preserve"> CA</v>
      </c>
      <c r="N692" s="3">
        <v>2002</v>
      </c>
      <c r="O692" s="3">
        <f t="shared" si="124"/>
        <v>2002</v>
      </c>
      <c r="P692" s="3">
        <f t="shared" si="125"/>
        <v>18</v>
      </c>
      <c r="Q692" s="4" t="s">
        <v>2360</v>
      </c>
      <c r="R692" s="4" t="str">
        <f t="shared" si="126"/>
        <v>Aquent, 24 Seven Talent</v>
      </c>
      <c r="S692" s="3" t="s">
        <v>46</v>
      </c>
      <c r="T692" s="3" t="str">
        <f t="shared" si="127"/>
        <v>1001 to 5000 employees</v>
      </c>
      <c r="U692" s="3" t="s">
        <v>21</v>
      </c>
      <c r="V692" s="3" t="str">
        <f t="shared" si="128"/>
        <v>Company - Private</v>
      </c>
      <c r="W692" s="3" t="s">
        <v>769</v>
      </c>
      <c r="X692" s="3" t="str">
        <f t="shared" si="129"/>
        <v>Travel Agencies</v>
      </c>
      <c r="Y692" s="3" t="s">
        <v>770</v>
      </c>
      <c r="Z692" s="3" t="str">
        <f t="shared" si="130"/>
        <v>Travel &amp; Tourism</v>
      </c>
      <c r="AA692" s="3" t="s">
        <v>34</v>
      </c>
      <c r="AB692" s="3" t="str">
        <f t="shared" si="131"/>
        <v>$2 to $5 billion (USD)</v>
      </c>
    </row>
    <row r="693" spans="1:28" ht="16" x14ac:dyDescent="0.2">
      <c r="A693" s="3">
        <v>692</v>
      </c>
      <c r="B693" s="3">
        <v>5</v>
      </c>
      <c r="C693" s="3" t="str">
        <f t="shared" si="120"/>
        <v>5</v>
      </c>
      <c r="D693" s="3" t="s">
        <v>551</v>
      </c>
      <c r="E693" s="3" t="s">
        <v>2847</v>
      </c>
      <c r="F693" s="3" t="s">
        <v>2848</v>
      </c>
      <c r="H693" s="3" t="str">
        <f t="shared" si="121"/>
        <v xml:space="preserve"> WI</v>
      </c>
      <c r="I693" s="3" t="str">
        <f t="shared" si="122"/>
        <v xml:space="preserve"> WI</v>
      </c>
      <c r="J693" s="3" t="s">
        <v>551</v>
      </c>
      <c r="K693" s="3" t="s">
        <v>2847</v>
      </c>
      <c r="L693" s="3" t="s">
        <v>2848</v>
      </c>
      <c r="M693" s="3" t="str">
        <f t="shared" si="123"/>
        <v xml:space="preserve"> WI</v>
      </c>
      <c r="N693" s="3">
        <v>1964</v>
      </c>
      <c r="O693" s="3">
        <f t="shared" si="124"/>
        <v>1964</v>
      </c>
      <c r="P693" s="3">
        <f t="shared" si="125"/>
        <v>56</v>
      </c>
      <c r="Q693" s="4">
        <v>-1</v>
      </c>
      <c r="R693" s="4" t="str">
        <f t="shared" si="126"/>
        <v>Not Available</v>
      </c>
      <c r="S693" s="3" t="s">
        <v>104</v>
      </c>
      <c r="T693" s="3" t="str">
        <f t="shared" si="127"/>
        <v>5001 to 10000 employees</v>
      </c>
      <c r="U693" s="3" t="s">
        <v>65</v>
      </c>
      <c r="V693" s="3" t="str">
        <f t="shared" si="128"/>
        <v>Company - Public</v>
      </c>
      <c r="W693" s="3" t="s">
        <v>515</v>
      </c>
      <c r="X693" s="3" t="str">
        <f t="shared" si="129"/>
        <v>Financial Analytics &amp; Research</v>
      </c>
      <c r="Y693" s="3" t="s">
        <v>73</v>
      </c>
      <c r="Z693" s="3" t="str">
        <f t="shared" si="130"/>
        <v>Finance</v>
      </c>
      <c r="AA693" s="3" t="s">
        <v>67</v>
      </c>
      <c r="AB693" s="3" t="str">
        <f t="shared" si="131"/>
        <v>$1 to $2 billion (USD)</v>
      </c>
    </row>
    <row r="694" spans="1:28" ht="16" x14ac:dyDescent="0.2">
      <c r="A694" s="3">
        <v>693</v>
      </c>
      <c r="B694" s="3">
        <v>5</v>
      </c>
      <c r="C694" s="3" t="str">
        <f t="shared" si="120"/>
        <v>5</v>
      </c>
      <c r="D694" s="3" t="s">
        <v>1663</v>
      </c>
      <c r="E694" s="3" t="s">
        <v>3026</v>
      </c>
      <c r="F694" s="3" t="s">
        <v>2844</v>
      </c>
      <c r="H694" s="3" t="str">
        <f t="shared" si="121"/>
        <v xml:space="preserve"> TN</v>
      </c>
      <c r="I694" s="3" t="str">
        <f t="shared" si="122"/>
        <v xml:space="preserve"> TN</v>
      </c>
      <c r="J694" s="3" t="s">
        <v>421</v>
      </c>
      <c r="K694" s="3" t="s">
        <v>2883</v>
      </c>
      <c r="L694" s="3" t="s">
        <v>2884</v>
      </c>
      <c r="M694" s="3" t="str">
        <f t="shared" si="123"/>
        <v xml:space="preserve"> IN</v>
      </c>
      <c r="N694" s="3">
        <v>2004</v>
      </c>
      <c r="O694" s="3">
        <f t="shared" si="124"/>
        <v>2004</v>
      </c>
      <c r="P694" s="3">
        <f t="shared" si="125"/>
        <v>16</v>
      </c>
      <c r="Q694" s="4">
        <v>-1</v>
      </c>
      <c r="R694" s="4" t="str">
        <f t="shared" si="126"/>
        <v>Not Available</v>
      </c>
      <c r="S694" s="3" t="s">
        <v>104</v>
      </c>
      <c r="T694" s="3" t="str">
        <f t="shared" si="127"/>
        <v>5001 to 10000 employees</v>
      </c>
      <c r="U694" s="3" t="s">
        <v>154</v>
      </c>
      <c r="V694" s="3" t="str">
        <f t="shared" si="128"/>
        <v>Nonprofit Organization</v>
      </c>
      <c r="W694" s="3" t="s">
        <v>543</v>
      </c>
      <c r="X694" s="3" t="str">
        <f t="shared" si="129"/>
        <v>Federal Agencies</v>
      </c>
      <c r="Y694" s="3" t="s">
        <v>47</v>
      </c>
      <c r="Z694" s="3" t="str">
        <f t="shared" si="130"/>
        <v>Government</v>
      </c>
      <c r="AA694" s="3" t="s">
        <v>67</v>
      </c>
      <c r="AB694" s="3" t="str">
        <f t="shared" si="131"/>
        <v>$1 to $2 billion (USD)</v>
      </c>
    </row>
    <row r="695" spans="1:28" ht="16" x14ac:dyDescent="0.2">
      <c r="A695" s="3">
        <v>694</v>
      </c>
      <c r="B695" s="3">
        <v>4</v>
      </c>
      <c r="C695" s="3" t="str">
        <f t="shared" si="120"/>
        <v>4</v>
      </c>
      <c r="D695" s="3" t="s">
        <v>643</v>
      </c>
      <c r="E695" s="3" t="s">
        <v>2849</v>
      </c>
      <c r="F695" s="3" t="s">
        <v>2850</v>
      </c>
      <c r="H695" s="3" t="str">
        <f t="shared" si="121"/>
        <v xml:space="preserve"> MD</v>
      </c>
      <c r="I695" s="3" t="str">
        <f t="shared" si="122"/>
        <v xml:space="preserve"> MD</v>
      </c>
      <c r="J695" s="3" t="s">
        <v>438</v>
      </c>
      <c r="K695" s="3" t="s">
        <v>3033</v>
      </c>
      <c r="L695" s="3" t="s">
        <v>2853</v>
      </c>
      <c r="M695" s="3" t="str">
        <f t="shared" si="123"/>
        <v xml:space="preserve"> VA</v>
      </c>
      <c r="N695" s="3">
        <v>1999</v>
      </c>
      <c r="O695" s="3">
        <f t="shared" si="124"/>
        <v>1999</v>
      </c>
      <c r="P695" s="3">
        <f t="shared" si="125"/>
        <v>21</v>
      </c>
      <c r="Q695" s="4">
        <v>-1</v>
      </c>
      <c r="R695" s="4" t="str">
        <f t="shared" si="126"/>
        <v>Not Available</v>
      </c>
      <c r="S695" s="3" t="s">
        <v>46</v>
      </c>
      <c r="T695" s="3" t="str">
        <f t="shared" si="127"/>
        <v>1001 to 5000 employees</v>
      </c>
      <c r="U695" s="3" t="s">
        <v>21</v>
      </c>
      <c r="V695" s="3" t="str">
        <f t="shared" si="128"/>
        <v>Company - Private</v>
      </c>
      <c r="W695" s="3" t="s">
        <v>273</v>
      </c>
      <c r="X695" s="3" t="str">
        <f t="shared" si="129"/>
        <v>Consumer Products Manufacturing</v>
      </c>
      <c r="Y695" s="3" t="s">
        <v>185</v>
      </c>
      <c r="Z695" s="3" t="str">
        <f t="shared" si="130"/>
        <v>Manufacturing</v>
      </c>
      <c r="AA695" s="3" t="s">
        <v>67</v>
      </c>
      <c r="AB695" s="3" t="str">
        <f t="shared" si="131"/>
        <v>$1 to $2 billion (USD)</v>
      </c>
    </row>
    <row r="696" spans="1:28" ht="16" x14ac:dyDescent="0.2">
      <c r="A696" s="3">
        <v>695</v>
      </c>
      <c r="B696" s="3">
        <v>3.6</v>
      </c>
      <c r="C696" s="3" t="str">
        <f t="shared" si="120"/>
        <v>3.6</v>
      </c>
      <c r="D696" s="3" t="s">
        <v>1530</v>
      </c>
      <c r="E696" s="3" t="s">
        <v>2978</v>
      </c>
      <c r="F696" s="3" t="s">
        <v>2864</v>
      </c>
      <c r="H696" s="3" t="str">
        <f t="shared" si="121"/>
        <v xml:space="preserve"> MA</v>
      </c>
      <c r="I696" s="3" t="str">
        <f t="shared" si="122"/>
        <v xml:space="preserve"> MA</v>
      </c>
      <c r="J696" s="3" t="s">
        <v>1530</v>
      </c>
      <c r="K696" s="3" t="s">
        <v>2978</v>
      </c>
      <c r="L696" s="3" t="s">
        <v>2864</v>
      </c>
      <c r="M696" s="3" t="str">
        <f t="shared" si="123"/>
        <v xml:space="preserve"> MA</v>
      </c>
      <c r="N696" s="3">
        <v>1984</v>
      </c>
      <c r="O696" s="3">
        <f t="shared" si="124"/>
        <v>1984</v>
      </c>
      <c r="P696" s="3">
        <f t="shared" si="125"/>
        <v>36</v>
      </c>
      <c r="Q696" s="4">
        <v>-1</v>
      </c>
      <c r="R696" s="4" t="str">
        <f t="shared" si="126"/>
        <v>Not Available</v>
      </c>
      <c r="S696" s="3" t="s">
        <v>263</v>
      </c>
      <c r="T696" s="3" t="str">
        <f t="shared" si="127"/>
        <v>1 to 50 employees</v>
      </c>
      <c r="U696" s="3" t="s">
        <v>21</v>
      </c>
      <c r="V696" s="3" t="str">
        <f t="shared" si="128"/>
        <v>Company - Private</v>
      </c>
      <c r="W696" s="3" t="s">
        <v>1396</v>
      </c>
      <c r="X696" s="3" t="str">
        <f t="shared" si="129"/>
        <v>Construction</v>
      </c>
      <c r="Y696" s="3" t="s">
        <v>1397</v>
      </c>
      <c r="Z696" s="3" t="str">
        <f t="shared" si="130"/>
        <v>Construction, Repair &amp; Maintenance</v>
      </c>
      <c r="AA696" s="3" t="s">
        <v>58</v>
      </c>
      <c r="AB696" s="3" t="str">
        <f t="shared" si="131"/>
        <v>Unknown / Non-Applicable</v>
      </c>
    </row>
    <row r="697" spans="1:28" ht="48" x14ac:dyDescent="0.2">
      <c r="A697" s="3">
        <v>696</v>
      </c>
      <c r="B697" s="3">
        <v>3.3</v>
      </c>
      <c r="C697" s="3" t="str">
        <f t="shared" si="120"/>
        <v>3.3</v>
      </c>
      <c r="D697" s="3" t="s">
        <v>170</v>
      </c>
      <c r="E697" s="3" t="s">
        <v>2851</v>
      </c>
      <c r="F697" s="3" t="s">
        <v>2837</v>
      </c>
      <c r="H697" s="3" t="str">
        <f t="shared" si="121"/>
        <v xml:space="preserve"> IL</v>
      </c>
      <c r="I697" s="3" t="str">
        <f t="shared" si="122"/>
        <v xml:space="preserve"> IL</v>
      </c>
      <c r="J697" s="3" t="s">
        <v>328</v>
      </c>
      <c r="K697" s="3" t="s">
        <v>2869</v>
      </c>
      <c r="L697" s="3" t="s">
        <v>2864</v>
      </c>
      <c r="M697" s="3" t="str">
        <f t="shared" si="123"/>
        <v xml:space="preserve"> MA</v>
      </c>
      <c r="N697" s="3">
        <v>1912</v>
      </c>
      <c r="O697" s="3">
        <f t="shared" si="124"/>
        <v>1912</v>
      </c>
      <c r="P697" s="3">
        <f t="shared" si="125"/>
        <v>108</v>
      </c>
      <c r="Q697" s="4" t="s">
        <v>329</v>
      </c>
      <c r="R697" s="4" t="str">
        <f t="shared" si="126"/>
        <v>Travelers, Allstate, State Farm</v>
      </c>
      <c r="S697" s="3" t="s">
        <v>104</v>
      </c>
      <c r="T697" s="3" t="str">
        <f t="shared" si="127"/>
        <v>5001 to 10000 employees</v>
      </c>
      <c r="U697" s="3" t="s">
        <v>21</v>
      </c>
      <c r="V697" s="3" t="str">
        <f t="shared" si="128"/>
        <v>Company - Private</v>
      </c>
      <c r="W697" s="3" t="s">
        <v>273</v>
      </c>
      <c r="X697" s="3" t="str">
        <f t="shared" si="129"/>
        <v>Consumer Products Manufacturing</v>
      </c>
      <c r="Y697" s="3" t="s">
        <v>185</v>
      </c>
      <c r="Z697" s="3" t="str">
        <f t="shared" si="130"/>
        <v>Manufacturing</v>
      </c>
      <c r="AA697" s="3" t="s">
        <v>113</v>
      </c>
      <c r="AB697" s="3" t="str">
        <f t="shared" si="131"/>
        <v>$10+ billion (USD)</v>
      </c>
    </row>
    <row r="698" spans="1:28" ht="48" x14ac:dyDescent="0.2">
      <c r="A698" s="3">
        <v>697</v>
      </c>
      <c r="B698" s="3">
        <v>3.2</v>
      </c>
      <c r="C698" s="3" t="str">
        <f t="shared" si="120"/>
        <v>3.2</v>
      </c>
      <c r="D698" s="3" t="s">
        <v>55</v>
      </c>
      <c r="E698" s="3" t="s">
        <v>2833</v>
      </c>
      <c r="F698" s="3" t="s">
        <v>2828</v>
      </c>
      <c r="H698" s="3" t="str">
        <f t="shared" si="121"/>
        <v xml:space="preserve"> NY</v>
      </c>
      <c r="I698" s="3" t="str">
        <f t="shared" si="122"/>
        <v xml:space="preserve"> NY</v>
      </c>
      <c r="J698" s="3" t="s">
        <v>55</v>
      </c>
      <c r="K698" s="3" t="s">
        <v>2833</v>
      </c>
      <c r="L698" s="3" t="s">
        <v>2828</v>
      </c>
      <c r="M698" s="3" t="str">
        <f t="shared" si="123"/>
        <v xml:space="preserve"> NY</v>
      </c>
      <c r="N698" s="3">
        <v>1975</v>
      </c>
      <c r="O698" s="3">
        <f t="shared" si="124"/>
        <v>1975</v>
      </c>
      <c r="P698" s="3">
        <f t="shared" si="125"/>
        <v>45</v>
      </c>
      <c r="Q698" s="4" t="s">
        <v>2080</v>
      </c>
      <c r="R698" s="4" t="str">
        <f t="shared" si="126"/>
        <v>Qlik, Tableau Software, Informatica</v>
      </c>
      <c r="S698" s="3" t="s">
        <v>20</v>
      </c>
      <c r="T698" s="3" t="str">
        <f t="shared" si="127"/>
        <v>501 to 1000 employees</v>
      </c>
      <c r="U698" s="3" t="s">
        <v>21</v>
      </c>
      <c r="V698" s="3" t="str">
        <f t="shared" si="128"/>
        <v>Company - Private</v>
      </c>
      <c r="W698" s="3" t="s">
        <v>124</v>
      </c>
      <c r="X698" s="3" t="str">
        <f t="shared" si="129"/>
        <v>Biotech &amp; Pharmaceuticals</v>
      </c>
      <c r="Y698" s="3" t="s">
        <v>124</v>
      </c>
      <c r="Z698" s="3" t="str">
        <f t="shared" si="130"/>
        <v>Biotech &amp; Pharmaceuticals</v>
      </c>
      <c r="AA698" s="3" t="s">
        <v>23</v>
      </c>
      <c r="AB698" s="3" t="str">
        <f t="shared" si="131"/>
        <v>$50 to $100 million (USD)</v>
      </c>
    </row>
    <row r="699" spans="1:28" ht="16" x14ac:dyDescent="0.2">
      <c r="A699" s="3">
        <v>698</v>
      </c>
      <c r="B699" s="3">
        <v>3.4</v>
      </c>
      <c r="C699" s="3" t="str">
        <f t="shared" si="120"/>
        <v>3.4</v>
      </c>
      <c r="D699" s="3" t="s">
        <v>55</v>
      </c>
      <c r="E699" s="3" t="s">
        <v>2833</v>
      </c>
      <c r="F699" s="3" t="s">
        <v>2828</v>
      </c>
      <c r="H699" s="3" t="str">
        <f t="shared" si="121"/>
        <v xml:space="preserve"> NY</v>
      </c>
      <c r="I699" s="3" t="str">
        <f t="shared" si="122"/>
        <v xml:space="preserve"> NY</v>
      </c>
      <c r="J699" s="3" t="s">
        <v>319</v>
      </c>
      <c r="K699" s="3" t="s">
        <v>3090</v>
      </c>
      <c r="L699" s="3" t="s">
        <v>3089</v>
      </c>
      <c r="M699" s="3" t="str">
        <f t="shared" si="123"/>
        <v xml:space="preserve"> United Kingdom</v>
      </c>
      <c r="N699" s="3">
        <v>2003</v>
      </c>
      <c r="O699" s="3">
        <f t="shared" si="124"/>
        <v>2003</v>
      </c>
      <c r="P699" s="3">
        <f t="shared" si="125"/>
        <v>17</v>
      </c>
      <c r="Q699" s="4">
        <v>-1</v>
      </c>
      <c r="R699" s="4" t="str">
        <f t="shared" si="126"/>
        <v>Not Available</v>
      </c>
      <c r="S699" s="3" t="s">
        <v>46</v>
      </c>
      <c r="T699" s="3" t="str">
        <f t="shared" si="127"/>
        <v>1001 to 5000 employees</v>
      </c>
      <c r="U699" s="3" t="s">
        <v>21</v>
      </c>
      <c r="V699" s="3" t="str">
        <f t="shared" si="128"/>
        <v>Company - Private</v>
      </c>
      <c r="W699" s="3" t="s">
        <v>124</v>
      </c>
      <c r="X699" s="3" t="str">
        <f t="shared" si="129"/>
        <v>Biotech &amp; Pharmaceuticals</v>
      </c>
      <c r="Y699" s="3" t="s">
        <v>124</v>
      </c>
      <c r="Z699" s="3" t="str">
        <f t="shared" si="130"/>
        <v>Biotech &amp; Pharmaceuticals</v>
      </c>
      <c r="AA699" s="3" t="s">
        <v>58</v>
      </c>
      <c r="AB699" s="3" t="str">
        <f t="shared" si="131"/>
        <v>Unknown / Non-Applicable</v>
      </c>
    </row>
    <row r="700" spans="1:28" ht="16" x14ac:dyDescent="0.2">
      <c r="A700" s="3">
        <v>699</v>
      </c>
      <c r="B700" s="3">
        <v>4.4000000000000004</v>
      </c>
      <c r="C700" s="3" t="str">
        <f t="shared" si="120"/>
        <v>4.4</v>
      </c>
      <c r="D700" s="3" t="s">
        <v>122</v>
      </c>
      <c r="E700" s="3" t="s">
        <v>2863</v>
      </c>
      <c r="F700" s="3" t="s">
        <v>2864</v>
      </c>
      <c r="H700" s="3" t="str">
        <f t="shared" si="121"/>
        <v xml:space="preserve"> MA</v>
      </c>
      <c r="I700" s="3" t="str">
        <f t="shared" si="122"/>
        <v xml:space="preserve"> MA</v>
      </c>
      <c r="J700" s="3" t="s">
        <v>214</v>
      </c>
      <c r="K700" s="3" t="s">
        <v>3083</v>
      </c>
      <c r="L700" s="3" t="s">
        <v>3079</v>
      </c>
      <c r="M700" s="3" t="str">
        <f t="shared" si="123"/>
        <v xml:space="preserve"> Switzerland</v>
      </c>
      <c r="N700" s="3">
        <v>1996</v>
      </c>
      <c r="O700" s="3">
        <f t="shared" si="124"/>
        <v>1996</v>
      </c>
      <c r="P700" s="3">
        <f t="shared" si="125"/>
        <v>24</v>
      </c>
      <c r="Q700" s="4">
        <v>-1</v>
      </c>
      <c r="R700" s="4" t="str">
        <f t="shared" si="126"/>
        <v>Not Available</v>
      </c>
      <c r="S700" s="3" t="s">
        <v>56</v>
      </c>
      <c r="T700" s="3" t="str">
        <f t="shared" si="127"/>
        <v>51 to 200 employees</v>
      </c>
      <c r="U700" s="3" t="s">
        <v>21</v>
      </c>
      <c r="V700" s="3" t="str">
        <f t="shared" si="128"/>
        <v>Company - Private</v>
      </c>
      <c r="W700" s="3" t="s">
        <v>235</v>
      </c>
      <c r="X700" s="3" t="str">
        <f t="shared" si="129"/>
        <v>Computer Hardware &amp; Software</v>
      </c>
      <c r="Y700" s="3" t="s">
        <v>91</v>
      </c>
      <c r="Z700" s="3" t="str">
        <f t="shared" si="130"/>
        <v>Information Technology</v>
      </c>
      <c r="AA700" s="3" t="s">
        <v>80</v>
      </c>
      <c r="AB700" s="3" t="str">
        <f t="shared" si="131"/>
        <v>$25 to $50 million (USD)</v>
      </c>
    </row>
    <row r="701" spans="1:28" ht="16" x14ac:dyDescent="0.2">
      <c r="A701" s="3">
        <v>700</v>
      </c>
      <c r="B701" s="3">
        <v>3.3</v>
      </c>
      <c r="C701" s="3" t="str">
        <f t="shared" si="120"/>
        <v>3.3</v>
      </c>
      <c r="D701" s="3" t="s">
        <v>560</v>
      </c>
      <c r="E701" s="3" t="s">
        <v>2870</v>
      </c>
      <c r="F701" s="3" t="s">
        <v>2826</v>
      </c>
      <c r="H701" s="3" t="str">
        <f t="shared" si="121"/>
        <v xml:space="preserve"> CA</v>
      </c>
      <c r="I701" s="3" t="str">
        <f t="shared" si="122"/>
        <v xml:space="preserve"> CA</v>
      </c>
      <c r="J701" s="3" t="s">
        <v>560</v>
      </c>
      <c r="K701" s="3" t="s">
        <v>2870</v>
      </c>
      <c r="L701" s="3" t="s">
        <v>2826</v>
      </c>
      <c r="M701" s="3" t="str">
        <f t="shared" si="123"/>
        <v xml:space="preserve"> CA</v>
      </c>
      <c r="N701" s="3">
        <v>2013</v>
      </c>
      <c r="O701" s="3">
        <f t="shared" si="124"/>
        <v>2013</v>
      </c>
      <c r="P701" s="3">
        <f t="shared" si="125"/>
        <v>7</v>
      </c>
      <c r="Q701" s="4">
        <v>-1</v>
      </c>
      <c r="R701" s="4" t="str">
        <f t="shared" si="126"/>
        <v>Not Available</v>
      </c>
      <c r="S701" s="3" t="s">
        <v>46</v>
      </c>
      <c r="T701" s="3" t="str">
        <f t="shared" si="127"/>
        <v>1001 to 5000 employees</v>
      </c>
      <c r="U701" s="3" t="s">
        <v>21</v>
      </c>
      <c r="V701" s="3" t="str">
        <f t="shared" si="128"/>
        <v>Company - Private</v>
      </c>
      <c r="W701" s="3" t="s">
        <v>124</v>
      </c>
      <c r="X701" s="3" t="str">
        <f t="shared" si="129"/>
        <v>Biotech &amp; Pharmaceuticals</v>
      </c>
      <c r="Y701" s="3" t="s">
        <v>124</v>
      </c>
      <c r="Z701" s="3" t="str">
        <f t="shared" si="130"/>
        <v>Biotech &amp; Pharmaceuticals</v>
      </c>
      <c r="AA701" s="3" t="s">
        <v>58</v>
      </c>
      <c r="AB701" s="3" t="str">
        <f t="shared" si="131"/>
        <v>Unknown / Non-Applicable</v>
      </c>
    </row>
    <row r="702" spans="1:28" ht="64" x14ac:dyDescent="0.2">
      <c r="A702" s="3">
        <v>701</v>
      </c>
      <c r="B702" s="3">
        <v>3.2</v>
      </c>
      <c r="C702" s="3" t="str">
        <f t="shared" si="120"/>
        <v>3.2</v>
      </c>
      <c r="D702" s="3" t="s">
        <v>806</v>
      </c>
      <c r="E702" s="3" t="s">
        <v>3050</v>
      </c>
      <c r="F702" s="3" t="s">
        <v>2944</v>
      </c>
      <c r="H702" s="3" t="str">
        <f t="shared" si="121"/>
        <v xml:space="preserve"> AZ</v>
      </c>
      <c r="I702" s="3" t="str">
        <f t="shared" si="122"/>
        <v xml:space="preserve"> AZ</v>
      </c>
      <c r="J702" s="3" t="s">
        <v>63</v>
      </c>
      <c r="K702" s="3" t="s">
        <v>2857</v>
      </c>
      <c r="L702" s="3" t="s">
        <v>2831</v>
      </c>
      <c r="M702" s="3" t="str">
        <f t="shared" si="123"/>
        <v xml:space="preserve"> TX</v>
      </c>
      <c r="N702" s="3">
        <v>2000</v>
      </c>
      <c r="O702" s="3">
        <f t="shared" si="124"/>
        <v>2000</v>
      </c>
      <c r="P702" s="3">
        <f t="shared" si="125"/>
        <v>20</v>
      </c>
      <c r="Q702" s="4" t="s">
        <v>2363</v>
      </c>
      <c r="R702" s="4" t="str">
        <f t="shared" si="126"/>
        <v>MATRIX Resources, The Insource Group, TEKsystems</v>
      </c>
      <c r="S702" s="3" t="s">
        <v>56</v>
      </c>
      <c r="T702" s="3" t="str">
        <f t="shared" si="127"/>
        <v>51 to 200 employees</v>
      </c>
      <c r="U702" s="3" t="s">
        <v>21</v>
      </c>
      <c r="V702" s="3" t="str">
        <f t="shared" si="128"/>
        <v>Company - Private</v>
      </c>
      <c r="W702" s="3" t="s">
        <v>235</v>
      </c>
      <c r="X702" s="3" t="str">
        <f t="shared" si="129"/>
        <v>Computer Hardware &amp; Software</v>
      </c>
      <c r="Y702" s="3" t="s">
        <v>91</v>
      </c>
      <c r="Z702" s="3" t="str">
        <f t="shared" si="130"/>
        <v>Information Technology</v>
      </c>
      <c r="AA702" s="3" t="s">
        <v>80</v>
      </c>
      <c r="AB702" s="3" t="str">
        <f t="shared" si="131"/>
        <v>$25 to $50 million (USD)</v>
      </c>
    </row>
    <row r="703" spans="1:28" ht="16" x14ac:dyDescent="0.2">
      <c r="A703" s="3">
        <v>702</v>
      </c>
      <c r="B703" s="3">
        <v>4.0999999999999996</v>
      </c>
      <c r="C703" s="3" t="str">
        <f t="shared" si="120"/>
        <v>4.1</v>
      </c>
      <c r="D703" s="3" t="s">
        <v>1080</v>
      </c>
      <c r="E703" s="3" t="s">
        <v>2845</v>
      </c>
      <c r="F703" s="3" t="s">
        <v>2846</v>
      </c>
      <c r="H703" s="3" t="str">
        <f t="shared" si="121"/>
        <v xml:space="preserve"> DE</v>
      </c>
      <c r="I703" s="3" t="str">
        <f t="shared" si="122"/>
        <v xml:space="preserve"> DE</v>
      </c>
      <c r="J703" s="3" t="s">
        <v>935</v>
      </c>
      <c r="K703" s="3" t="s">
        <v>2932</v>
      </c>
      <c r="L703" s="3" t="s">
        <v>2846</v>
      </c>
      <c r="M703" s="3" t="str">
        <f t="shared" si="123"/>
        <v xml:space="preserve"> DE</v>
      </c>
      <c r="N703" s="3">
        <v>1935</v>
      </c>
      <c r="O703" s="3">
        <f t="shared" si="124"/>
        <v>1935</v>
      </c>
      <c r="P703" s="3">
        <f t="shared" si="125"/>
        <v>85</v>
      </c>
      <c r="Q703" s="4">
        <v>-1</v>
      </c>
      <c r="R703" s="4" t="str">
        <f t="shared" si="126"/>
        <v>Not Available</v>
      </c>
      <c r="S703" s="3" t="s">
        <v>20</v>
      </c>
      <c r="T703" s="3" t="str">
        <f t="shared" si="127"/>
        <v>501 to 1000 employees</v>
      </c>
      <c r="U703" s="3" t="s">
        <v>21</v>
      </c>
      <c r="V703" s="3" t="str">
        <f t="shared" si="128"/>
        <v>Company - Private</v>
      </c>
      <c r="W703" s="3" t="s">
        <v>235</v>
      </c>
      <c r="X703" s="3" t="str">
        <f t="shared" si="129"/>
        <v>Computer Hardware &amp; Software</v>
      </c>
      <c r="Y703" s="3" t="s">
        <v>91</v>
      </c>
      <c r="Z703" s="3" t="str">
        <f t="shared" si="130"/>
        <v>Information Technology</v>
      </c>
      <c r="AA703" s="3" t="s">
        <v>41</v>
      </c>
      <c r="AB703" s="3" t="str">
        <f t="shared" si="131"/>
        <v>$100 to $500 million (USD)</v>
      </c>
    </row>
    <row r="704" spans="1:28" ht="80" x14ac:dyDescent="0.2">
      <c r="A704" s="3">
        <v>703</v>
      </c>
      <c r="B704" s="3">
        <v>3.8</v>
      </c>
      <c r="C704" s="3" t="str">
        <f t="shared" si="120"/>
        <v>3.8</v>
      </c>
      <c r="D704" s="3" t="s">
        <v>560</v>
      </c>
      <c r="E704" s="3" t="s">
        <v>2870</v>
      </c>
      <c r="F704" s="3" t="s">
        <v>2826</v>
      </c>
      <c r="H704" s="3" t="str">
        <f t="shared" si="121"/>
        <v xml:space="preserve"> CA</v>
      </c>
      <c r="I704" s="3" t="str">
        <f t="shared" si="122"/>
        <v xml:space="preserve"> CA</v>
      </c>
      <c r="J704" s="3" t="s">
        <v>96</v>
      </c>
      <c r="K704" s="3" t="s">
        <v>2825</v>
      </c>
      <c r="L704" s="3" t="s">
        <v>2826</v>
      </c>
      <c r="M704" s="3" t="str">
        <f t="shared" si="123"/>
        <v xml:space="preserve"> CA</v>
      </c>
      <c r="N704" s="3">
        <v>2012</v>
      </c>
      <c r="O704" s="3">
        <f t="shared" si="124"/>
        <v>2012</v>
      </c>
      <c r="P704" s="3">
        <f t="shared" si="125"/>
        <v>8</v>
      </c>
      <c r="Q704" s="4" t="s">
        <v>1545</v>
      </c>
      <c r="R704" s="4" t="str">
        <f t="shared" si="126"/>
        <v>BioMarin Pharmaceutical, Sangamo Therapeutics, bluebird bio</v>
      </c>
      <c r="S704" s="3" t="s">
        <v>46</v>
      </c>
      <c r="T704" s="3" t="str">
        <f t="shared" si="127"/>
        <v>1001 to 5000 employees</v>
      </c>
      <c r="U704" s="3" t="s">
        <v>21</v>
      </c>
      <c r="V704" s="3" t="str">
        <f t="shared" si="128"/>
        <v>Company - Private</v>
      </c>
      <c r="W704" s="3" t="s">
        <v>155</v>
      </c>
      <c r="X704" s="3" t="str">
        <f t="shared" si="129"/>
        <v>Insurance Carriers</v>
      </c>
      <c r="Y704" s="3" t="s">
        <v>156</v>
      </c>
      <c r="Z704" s="3" t="str">
        <f t="shared" si="130"/>
        <v>Insurance</v>
      </c>
      <c r="AA704" s="3" t="s">
        <v>41</v>
      </c>
      <c r="AB704" s="3" t="str">
        <f t="shared" si="131"/>
        <v>$100 to $500 million (USD)</v>
      </c>
    </row>
    <row r="705" spans="1:28" ht="16" x14ac:dyDescent="0.2">
      <c r="A705" s="3">
        <v>704</v>
      </c>
      <c r="B705" s="3">
        <v>5</v>
      </c>
      <c r="C705" s="3" t="str">
        <f t="shared" si="120"/>
        <v>5</v>
      </c>
      <c r="D705" s="3" t="s">
        <v>643</v>
      </c>
      <c r="E705" s="3" t="s">
        <v>2849</v>
      </c>
      <c r="F705" s="3" t="s">
        <v>2850</v>
      </c>
      <c r="H705" s="3" t="str">
        <f t="shared" si="121"/>
        <v xml:space="preserve"> MD</v>
      </c>
      <c r="I705" s="3" t="str">
        <f t="shared" si="122"/>
        <v xml:space="preserve"> MD</v>
      </c>
      <c r="J705" s="3" t="s">
        <v>643</v>
      </c>
      <c r="K705" s="3" t="s">
        <v>2849</v>
      </c>
      <c r="L705" s="3" t="s">
        <v>2850</v>
      </c>
      <c r="M705" s="3" t="str">
        <f t="shared" si="123"/>
        <v xml:space="preserve"> MD</v>
      </c>
      <c r="N705" s="3">
        <v>1961</v>
      </c>
      <c r="O705" s="3">
        <f t="shared" si="124"/>
        <v>1961</v>
      </c>
      <c r="P705" s="3">
        <f t="shared" si="125"/>
        <v>59</v>
      </c>
      <c r="Q705" s="4">
        <v>-1</v>
      </c>
      <c r="R705" s="4" t="str">
        <f t="shared" si="126"/>
        <v>Not Available</v>
      </c>
      <c r="S705" s="3" t="s">
        <v>289</v>
      </c>
      <c r="T705" s="3" t="str">
        <f t="shared" si="127"/>
        <v>Unknown</v>
      </c>
      <c r="U705" s="3" t="s">
        <v>21</v>
      </c>
      <c r="V705" s="3" t="str">
        <f t="shared" si="128"/>
        <v>Company - Private</v>
      </c>
      <c r="W705" s="3">
        <v>-1</v>
      </c>
      <c r="X705" s="3" t="str">
        <f t="shared" si="129"/>
        <v>Not Available</v>
      </c>
      <c r="Y705" s="3">
        <v>-1</v>
      </c>
      <c r="Z705" s="3" t="str">
        <f t="shared" si="130"/>
        <v>Not Available</v>
      </c>
      <c r="AA705" s="3" t="s">
        <v>58</v>
      </c>
      <c r="AB705" s="3" t="str">
        <f t="shared" si="131"/>
        <v>Unknown / Non-Applicable</v>
      </c>
    </row>
    <row r="706" spans="1:28" ht="16" x14ac:dyDescent="0.2">
      <c r="A706" s="3">
        <v>705</v>
      </c>
      <c r="B706" s="3">
        <v>4.2</v>
      </c>
      <c r="C706" s="3" t="str">
        <f t="shared" si="120"/>
        <v>4.2</v>
      </c>
      <c r="D706" s="3" t="s">
        <v>288</v>
      </c>
      <c r="E706" s="3" t="s">
        <v>2874</v>
      </c>
      <c r="F706" s="3" t="s">
        <v>2853</v>
      </c>
      <c r="H706" s="3" t="str">
        <f t="shared" si="121"/>
        <v xml:space="preserve"> VA</v>
      </c>
      <c r="I706" s="3" t="str">
        <f t="shared" si="122"/>
        <v xml:space="preserve"> VA</v>
      </c>
      <c r="J706" s="3" t="s">
        <v>2366</v>
      </c>
      <c r="K706" s="3" t="s">
        <v>3136</v>
      </c>
      <c r="L706" s="3" t="s">
        <v>2850</v>
      </c>
      <c r="M706" s="3" t="str">
        <f t="shared" si="123"/>
        <v xml:space="preserve"> MD</v>
      </c>
      <c r="N706" s="3">
        <v>2013</v>
      </c>
      <c r="O706" s="3">
        <f t="shared" si="124"/>
        <v>2013</v>
      </c>
      <c r="P706" s="3">
        <f t="shared" si="125"/>
        <v>7</v>
      </c>
      <c r="Q706" s="4">
        <v>-1</v>
      </c>
      <c r="R706" s="4" t="str">
        <f t="shared" si="126"/>
        <v>Not Available</v>
      </c>
      <c r="S706" s="3" t="s">
        <v>56</v>
      </c>
      <c r="T706" s="3" t="str">
        <f t="shared" si="127"/>
        <v>51 to 200 employees</v>
      </c>
      <c r="U706" s="3" t="s">
        <v>65</v>
      </c>
      <c r="V706" s="3" t="str">
        <f t="shared" si="128"/>
        <v>Company - Public</v>
      </c>
      <c r="W706" s="3" t="s">
        <v>235</v>
      </c>
      <c r="X706" s="3" t="str">
        <f t="shared" si="129"/>
        <v>Computer Hardware &amp; Software</v>
      </c>
      <c r="Y706" s="3" t="s">
        <v>91</v>
      </c>
      <c r="Z706" s="3" t="str">
        <f t="shared" si="130"/>
        <v>Information Technology</v>
      </c>
      <c r="AA706" s="3" t="s">
        <v>58</v>
      </c>
      <c r="AB706" s="3" t="str">
        <f t="shared" si="131"/>
        <v>Unknown / Non-Applicable</v>
      </c>
    </row>
    <row r="707" spans="1:28" ht="16" x14ac:dyDescent="0.2">
      <c r="A707" s="3">
        <v>706</v>
      </c>
      <c r="B707" s="3">
        <v>3.6</v>
      </c>
      <c r="C707" s="3" t="str">
        <f t="shared" ref="C707:C743" si="132">SUBSTITUTE(B707, -1, "NOT AVAILABLE")</f>
        <v>3.6</v>
      </c>
      <c r="D707" s="3" t="s">
        <v>777</v>
      </c>
      <c r="E707" s="3" t="s">
        <v>2823</v>
      </c>
      <c r="F707" s="3" t="s">
        <v>2824</v>
      </c>
      <c r="H707" s="3" t="str">
        <f t="shared" ref="H707:H743" si="133">IF(F707="", "Not Available", F707)</f>
        <v xml:space="preserve"> UT</v>
      </c>
      <c r="I707" s="3" t="str">
        <f t="shared" ref="I707:I743" si="134">IF(H707="Los Angeles", "CA", H707)</f>
        <v xml:space="preserve"> UT</v>
      </c>
      <c r="J707" s="3" t="s">
        <v>778</v>
      </c>
      <c r="K707" s="3" t="s">
        <v>2959</v>
      </c>
      <c r="L707" s="3" t="s">
        <v>2824</v>
      </c>
      <c r="M707" s="3" t="str">
        <f t="shared" ref="M707:M743" si="135">IF(L707="", "Not Available", L707)</f>
        <v xml:space="preserve"> UT</v>
      </c>
      <c r="N707" s="3">
        <v>-1</v>
      </c>
      <c r="O707" s="3" t="str">
        <f t="shared" ref="O707:O743" si="136">IF(N707=-1, "Not Available", N707)</f>
        <v>Not Available</v>
      </c>
      <c r="P707" s="3" t="str">
        <f t="shared" ref="P707:P743" si="137">IF(O707=N707, 2020-O707, O707)</f>
        <v>Not Available</v>
      </c>
      <c r="Q707" s="4">
        <v>-1</v>
      </c>
      <c r="R707" s="4" t="str">
        <f t="shared" ref="R707:R743" si="138">IF(Q707=-1, "Not Available", Q707)</f>
        <v>Not Available</v>
      </c>
      <c r="S707" s="3" t="s">
        <v>30</v>
      </c>
      <c r="T707" s="3" t="str">
        <f t="shared" ref="T707:T770" si="139">IF(S707=-1,"Not Available",S707)</f>
        <v>10000+ employees</v>
      </c>
      <c r="U707" s="3" t="s">
        <v>65</v>
      </c>
      <c r="V707" s="3" t="str">
        <f t="shared" ref="V707:V770" si="140">IF(U707=-1,"Not Available", U707)</f>
        <v>Company - Public</v>
      </c>
      <c r="W707" s="3" t="s">
        <v>124</v>
      </c>
      <c r="X707" s="3" t="str">
        <f t="shared" ref="X707:X770" si="141">IF(W707=-1,"Not Available",W707)</f>
        <v>Biotech &amp; Pharmaceuticals</v>
      </c>
      <c r="Y707" s="3" t="s">
        <v>124</v>
      </c>
      <c r="Z707" s="3" t="str">
        <f t="shared" ref="Z707:Z770" si="142">IF(Y707=-1,"Not Available",Y707)</f>
        <v>Biotech &amp; Pharmaceuticals</v>
      </c>
      <c r="AA707" s="3" t="s">
        <v>34</v>
      </c>
      <c r="AB707" s="3" t="str">
        <f t="shared" ref="AB707:AB770" si="143">IF(AA707=-1,"Not Available",AA707)</f>
        <v>$2 to $5 billion (USD)</v>
      </c>
    </row>
    <row r="708" spans="1:28" ht="16" x14ac:dyDescent="0.2">
      <c r="A708" s="3">
        <v>707</v>
      </c>
      <c r="B708" s="3">
        <v>2.9</v>
      </c>
      <c r="C708" s="3" t="str">
        <f t="shared" si="132"/>
        <v>2.9</v>
      </c>
      <c r="D708" s="3" t="s">
        <v>409</v>
      </c>
      <c r="E708" s="3" t="s">
        <v>2987</v>
      </c>
      <c r="F708" s="3" t="s">
        <v>2839</v>
      </c>
      <c r="H708" s="3" t="str">
        <f t="shared" si="133"/>
        <v xml:space="preserve"> PA</v>
      </c>
      <c r="I708" s="3" t="str">
        <f t="shared" si="134"/>
        <v xml:space="preserve"> PA</v>
      </c>
      <c r="J708" s="3" t="s">
        <v>410</v>
      </c>
      <c r="K708" s="3" t="s">
        <v>3067</v>
      </c>
      <c r="L708" s="3" t="s">
        <v>2839</v>
      </c>
      <c r="M708" s="3" t="str">
        <f t="shared" si="135"/>
        <v xml:space="preserve"> PA</v>
      </c>
      <c r="N708" s="3">
        <v>-1</v>
      </c>
      <c r="O708" s="3" t="str">
        <f t="shared" si="136"/>
        <v>Not Available</v>
      </c>
      <c r="P708" s="3" t="str">
        <f t="shared" si="137"/>
        <v>Not Available</v>
      </c>
      <c r="Q708" s="4">
        <v>-1</v>
      </c>
      <c r="R708" s="4" t="str">
        <f t="shared" si="138"/>
        <v>Not Available</v>
      </c>
      <c r="S708" s="3" t="s">
        <v>104</v>
      </c>
      <c r="T708" s="3" t="str">
        <f t="shared" si="139"/>
        <v>5001 to 10000 employees</v>
      </c>
      <c r="U708" s="3" t="s">
        <v>21</v>
      </c>
      <c r="V708" s="3" t="str">
        <f t="shared" si="140"/>
        <v>Company - Private</v>
      </c>
      <c r="W708" s="3" t="s">
        <v>155</v>
      </c>
      <c r="X708" s="3" t="str">
        <f t="shared" si="141"/>
        <v>Insurance Carriers</v>
      </c>
      <c r="Y708" s="3" t="s">
        <v>156</v>
      </c>
      <c r="Z708" s="3" t="str">
        <f t="shared" si="142"/>
        <v>Insurance</v>
      </c>
      <c r="AA708" s="3" t="s">
        <v>113</v>
      </c>
      <c r="AB708" s="3" t="str">
        <f t="shared" si="143"/>
        <v>$10+ billion (USD)</v>
      </c>
    </row>
    <row r="709" spans="1:28" ht="16" x14ac:dyDescent="0.2">
      <c r="A709" s="3">
        <v>708</v>
      </c>
      <c r="B709" s="3">
        <v>2.7</v>
      </c>
      <c r="C709" s="3" t="str">
        <f t="shared" si="132"/>
        <v>2.7</v>
      </c>
      <c r="D709" s="3" t="s">
        <v>2370</v>
      </c>
      <c r="E709" s="3" t="s">
        <v>2370</v>
      </c>
      <c r="H709" s="3" t="str">
        <f t="shared" si="133"/>
        <v>Not Available</v>
      </c>
      <c r="I709" s="3" t="str">
        <f t="shared" si="134"/>
        <v>Not Available</v>
      </c>
      <c r="J709" s="3" t="s">
        <v>2371</v>
      </c>
      <c r="K709" s="3" t="s">
        <v>3137</v>
      </c>
      <c r="L709" s="3" t="s">
        <v>2903</v>
      </c>
      <c r="M709" s="3" t="str">
        <f t="shared" si="135"/>
        <v xml:space="preserve"> MI</v>
      </c>
      <c r="N709" s="3">
        <v>1994</v>
      </c>
      <c r="O709" s="3">
        <f t="shared" si="136"/>
        <v>1994</v>
      </c>
      <c r="P709" s="3">
        <f t="shared" si="137"/>
        <v>26</v>
      </c>
      <c r="Q709" s="4" t="s">
        <v>2372</v>
      </c>
      <c r="R709" s="4" t="str">
        <f t="shared" si="138"/>
        <v>CSC, IBM</v>
      </c>
      <c r="S709" s="3" t="s">
        <v>30</v>
      </c>
      <c r="T709" s="3" t="str">
        <f t="shared" si="139"/>
        <v>10000+ employees</v>
      </c>
      <c r="U709" s="3" t="s">
        <v>65</v>
      </c>
      <c r="V709" s="3" t="str">
        <f t="shared" si="140"/>
        <v>Company - Public</v>
      </c>
      <c r="W709" s="3" t="s">
        <v>124</v>
      </c>
      <c r="X709" s="3" t="str">
        <f t="shared" si="141"/>
        <v>Biotech &amp; Pharmaceuticals</v>
      </c>
      <c r="Y709" s="3" t="s">
        <v>124</v>
      </c>
      <c r="Z709" s="3" t="str">
        <f t="shared" si="142"/>
        <v>Biotech &amp; Pharmaceuticals</v>
      </c>
      <c r="AA709" s="3" t="s">
        <v>113</v>
      </c>
      <c r="AB709" s="3" t="str">
        <f t="shared" si="143"/>
        <v>$10+ billion (USD)</v>
      </c>
    </row>
    <row r="710" spans="1:28" ht="16" x14ac:dyDescent="0.2">
      <c r="A710" s="3">
        <v>709</v>
      </c>
      <c r="B710" s="3">
        <v>4.7</v>
      </c>
      <c r="C710" s="3" t="str">
        <f t="shared" si="132"/>
        <v>4.7</v>
      </c>
      <c r="D710" s="3" t="s">
        <v>1464</v>
      </c>
      <c r="E710" s="3" t="s">
        <v>2979</v>
      </c>
      <c r="F710" s="3" t="s">
        <v>2914</v>
      </c>
      <c r="H710" s="3" t="str">
        <f t="shared" si="133"/>
        <v xml:space="preserve"> NC</v>
      </c>
      <c r="I710" s="3" t="str">
        <f t="shared" si="134"/>
        <v xml:space="preserve"> NC</v>
      </c>
      <c r="J710" s="3" t="s">
        <v>1464</v>
      </c>
      <c r="K710" s="3" t="s">
        <v>2979</v>
      </c>
      <c r="L710" s="3" t="s">
        <v>2914</v>
      </c>
      <c r="M710" s="3" t="str">
        <f t="shared" si="135"/>
        <v xml:space="preserve"> NC</v>
      </c>
      <c r="N710" s="3">
        <v>1875</v>
      </c>
      <c r="O710" s="3">
        <f t="shared" si="136"/>
        <v>1875</v>
      </c>
      <c r="P710" s="3">
        <f t="shared" si="137"/>
        <v>145</v>
      </c>
      <c r="Q710" s="4">
        <v>-1</v>
      </c>
      <c r="R710" s="4" t="str">
        <f t="shared" si="138"/>
        <v>Not Available</v>
      </c>
      <c r="S710" s="3" t="s">
        <v>46</v>
      </c>
      <c r="T710" s="3" t="str">
        <f t="shared" si="139"/>
        <v>1001 to 5000 employees</v>
      </c>
      <c r="U710" s="3" t="s">
        <v>65</v>
      </c>
      <c r="V710" s="3" t="str">
        <f t="shared" si="140"/>
        <v>Company - Public</v>
      </c>
      <c r="W710" s="3" t="s">
        <v>90</v>
      </c>
      <c r="X710" s="3" t="str">
        <f t="shared" si="141"/>
        <v>Internet</v>
      </c>
      <c r="Y710" s="3" t="s">
        <v>91</v>
      </c>
      <c r="Z710" s="3" t="str">
        <f t="shared" si="142"/>
        <v>Information Technology</v>
      </c>
      <c r="AA710" s="3" t="s">
        <v>41</v>
      </c>
      <c r="AB710" s="3" t="str">
        <f t="shared" si="143"/>
        <v>$100 to $500 million (USD)</v>
      </c>
    </row>
    <row r="711" spans="1:28" ht="16" x14ac:dyDescent="0.2">
      <c r="A711" s="3">
        <v>710</v>
      </c>
      <c r="B711" s="3">
        <v>4.2</v>
      </c>
      <c r="C711" s="3" t="str">
        <f t="shared" si="132"/>
        <v>4.2</v>
      </c>
      <c r="D711" s="3" t="s">
        <v>122</v>
      </c>
      <c r="E711" s="3" t="s">
        <v>2863</v>
      </c>
      <c r="F711" s="3" t="s">
        <v>2864</v>
      </c>
      <c r="H711" s="3" t="str">
        <f t="shared" si="133"/>
        <v xml:space="preserve"> MA</v>
      </c>
      <c r="I711" s="3" t="str">
        <f t="shared" si="134"/>
        <v xml:space="preserve"> MA</v>
      </c>
      <c r="J711" s="3" t="s">
        <v>214</v>
      </c>
      <c r="K711" s="3" t="s">
        <v>3083</v>
      </c>
      <c r="L711" s="3" t="s">
        <v>3079</v>
      </c>
      <c r="M711" s="3" t="str">
        <f t="shared" si="135"/>
        <v xml:space="preserve"> Switzerland</v>
      </c>
      <c r="N711" s="3">
        <v>1996</v>
      </c>
      <c r="O711" s="3">
        <f t="shared" si="136"/>
        <v>1996</v>
      </c>
      <c r="P711" s="3">
        <f t="shared" si="137"/>
        <v>24</v>
      </c>
      <c r="Q711" s="4">
        <v>-1</v>
      </c>
      <c r="R711" s="4" t="str">
        <f t="shared" si="138"/>
        <v>Not Available</v>
      </c>
      <c r="S711" s="3" t="s">
        <v>20</v>
      </c>
      <c r="T711" s="3" t="str">
        <f t="shared" si="139"/>
        <v>501 to 1000 employees</v>
      </c>
      <c r="U711" s="3" t="s">
        <v>790</v>
      </c>
      <c r="V711" s="3" t="str">
        <f t="shared" si="140"/>
        <v>College / University</v>
      </c>
      <c r="W711" s="3" t="s">
        <v>791</v>
      </c>
      <c r="X711" s="3" t="str">
        <f t="shared" si="141"/>
        <v>Colleges &amp; Universities</v>
      </c>
      <c r="Y711" s="3" t="s">
        <v>581</v>
      </c>
      <c r="Z711" s="3" t="str">
        <f t="shared" si="142"/>
        <v>Education</v>
      </c>
      <c r="AA711" s="3" t="s">
        <v>58</v>
      </c>
      <c r="AB711" s="3" t="str">
        <f t="shared" si="143"/>
        <v>Unknown / Non-Applicable</v>
      </c>
    </row>
    <row r="712" spans="1:28" ht="64" x14ac:dyDescent="0.2">
      <c r="A712" s="3">
        <v>711</v>
      </c>
      <c r="B712" s="3">
        <v>3.2</v>
      </c>
      <c r="C712" s="3" t="str">
        <f t="shared" si="132"/>
        <v>3.2</v>
      </c>
      <c r="D712" s="3" t="s">
        <v>560</v>
      </c>
      <c r="E712" s="3" t="s">
        <v>2870</v>
      </c>
      <c r="F712" s="3" t="s">
        <v>2826</v>
      </c>
      <c r="H712" s="3" t="str">
        <f t="shared" si="133"/>
        <v xml:space="preserve"> CA</v>
      </c>
      <c r="I712" s="3" t="str">
        <f t="shared" si="134"/>
        <v xml:space="preserve"> CA</v>
      </c>
      <c r="J712" s="3" t="s">
        <v>218</v>
      </c>
      <c r="K712" s="3" t="s">
        <v>2954</v>
      </c>
      <c r="L712" s="3" t="s">
        <v>2826</v>
      </c>
      <c r="M712" s="3" t="str">
        <f t="shared" si="135"/>
        <v xml:space="preserve"> CA</v>
      </c>
      <c r="N712" s="3">
        <v>2006</v>
      </c>
      <c r="O712" s="3">
        <f t="shared" si="136"/>
        <v>2006</v>
      </c>
      <c r="P712" s="3">
        <f t="shared" si="137"/>
        <v>14</v>
      </c>
      <c r="Q712" s="4" t="s">
        <v>2377</v>
      </c>
      <c r="R712" s="4" t="str">
        <f t="shared" si="138"/>
        <v>Ancestry, Verily Life Sciences, Abbott Laboratories</v>
      </c>
      <c r="S712" s="3" t="s">
        <v>64</v>
      </c>
      <c r="T712" s="3" t="str">
        <f t="shared" si="139"/>
        <v>201 to 500 employees</v>
      </c>
      <c r="U712" s="3" t="s">
        <v>21</v>
      </c>
      <c r="V712" s="3" t="str">
        <f t="shared" si="140"/>
        <v>Company - Private</v>
      </c>
      <c r="W712" s="3" t="s">
        <v>230</v>
      </c>
      <c r="X712" s="3" t="str">
        <f t="shared" si="141"/>
        <v>IT Services</v>
      </c>
      <c r="Y712" s="3" t="s">
        <v>91</v>
      </c>
      <c r="Z712" s="3" t="str">
        <f t="shared" si="142"/>
        <v>Information Technology</v>
      </c>
      <c r="AA712" s="3" t="s">
        <v>80</v>
      </c>
      <c r="AB712" s="3" t="str">
        <f t="shared" si="143"/>
        <v>$25 to $50 million (USD)</v>
      </c>
    </row>
    <row r="713" spans="1:28" ht="16" x14ac:dyDescent="0.2">
      <c r="A713" s="3">
        <v>712</v>
      </c>
      <c r="B713" s="3">
        <v>3.3</v>
      </c>
      <c r="C713" s="3" t="str">
        <f t="shared" si="132"/>
        <v>3.3</v>
      </c>
      <c r="D713" s="3" t="s">
        <v>1553</v>
      </c>
      <c r="E713" s="3" t="s">
        <v>2980</v>
      </c>
      <c r="F713" s="3" t="s">
        <v>2868</v>
      </c>
      <c r="H713" s="3" t="str">
        <f t="shared" si="133"/>
        <v xml:space="preserve"> OH</v>
      </c>
      <c r="I713" s="3" t="str">
        <f t="shared" si="134"/>
        <v xml:space="preserve"> OH</v>
      </c>
      <c r="J713" s="3" t="s">
        <v>1553</v>
      </c>
      <c r="K713" s="3" t="s">
        <v>2980</v>
      </c>
      <c r="L713" s="3" t="s">
        <v>2868</v>
      </c>
      <c r="M713" s="3" t="str">
        <f t="shared" si="135"/>
        <v xml:space="preserve"> OH</v>
      </c>
      <c r="N713" s="3">
        <v>1989</v>
      </c>
      <c r="O713" s="3">
        <f t="shared" si="136"/>
        <v>1989</v>
      </c>
      <c r="P713" s="3">
        <f t="shared" si="137"/>
        <v>31</v>
      </c>
      <c r="Q713" s="4">
        <v>-1</v>
      </c>
      <c r="R713" s="4" t="str">
        <f t="shared" si="138"/>
        <v>Not Available</v>
      </c>
      <c r="S713" s="3" t="s">
        <v>20</v>
      </c>
      <c r="T713" s="3" t="str">
        <f t="shared" si="139"/>
        <v>501 to 1000 employees</v>
      </c>
      <c r="U713" s="3" t="s">
        <v>154</v>
      </c>
      <c r="V713" s="3" t="str">
        <f t="shared" si="140"/>
        <v>Nonprofit Organization</v>
      </c>
      <c r="W713" s="3" t="s">
        <v>543</v>
      </c>
      <c r="X713" s="3" t="str">
        <f t="shared" si="141"/>
        <v>Federal Agencies</v>
      </c>
      <c r="Y713" s="3" t="s">
        <v>47</v>
      </c>
      <c r="Z713" s="3" t="str">
        <f t="shared" si="142"/>
        <v>Government</v>
      </c>
      <c r="AA713" s="3" t="s">
        <v>23</v>
      </c>
      <c r="AB713" s="3" t="str">
        <f t="shared" si="143"/>
        <v>$50 to $100 million (USD)</v>
      </c>
    </row>
    <row r="714" spans="1:28" ht="16" x14ac:dyDescent="0.2">
      <c r="A714" s="3">
        <v>713</v>
      </c>
      <c r="B714" s="3">
        <v>3.1</v>
      </c>
      <c r="C714" s="3" t="str">
        <f t="shared" si="132"/>
        <v>3.1</v>
      </c>
      <c r="D714" s="3" t="s">
        <v>421</v>
      </c>
      <c r="E714" s="3" t="s">
        <v>2883</v>
      </c>
      <c r="F714" s="3" t="s">
        <v>2884</v>
      </c>
      <c r="H714" s="3" t="str">
        <f t="shared" si="133"/>
        <v xml:space="preserve"> IN</v>
      </c>
      <c r="I714" s="3" t="str">
        <f t="shared" si="134"/>
        <v xml:space="preserve"> IN</v>
      </c>
      <c r="J714" s="3" t="s">
        <v>421</v>
      </c>
      <c r="K714" s="3" t="s">
        <v>2883</v>
      </c>
      <c r="L714" s="3" t="s">
        <v>2884</v>
      </c>
      <c r="M714" s="3" t="str">
        <f t="shared" si="135"/>
        <v xml:space="preserve"> IN</v>
      </c>
      <c r="N714" s="3">
        <v>1996</v>
      </c>
      <c r="O714" s="3">
        <f t="shared" si="136"/>
        <v>1996</v>
      </c>
      <c r="P714" s="3">
        <f t="shared" si="137"/>
        <v>24</v>
      </c>
      <c r="Q714" s="4">
        <v>-1</v>
      </c>
      <c r="R714" s="4" t="str">
        <f t="shared" si="138"/>
        <v>Not Available</v>
      </c>
      <c r="S714" s="3" t="s">
        <v>263</v>
      </c>
      <c r="T714" s="3" t="str">
        <f t="shared" si="139"/>
        <v>1 to 50 employees</v>
      </c>
      <c r="U714" s="3" t="s">
        <v>21</v>
      </c>
      <c r="V714" s="3" t="str">
        <f t="shared" si="140"/>
        <v>Company - Private</v>
      </c>
      <c r="W714" s="3" t="s">
        <v>320</v>
      </c>
      <c r="X714" s="3" t="str">
        <f t="shared" si="141"/>
        <v>Staffing &amp; Outsourcing</v>
      </c>
      <c r="Y714" s="3" t="s">
        <v>40</v>
      </c>
      <c r="Z714" s="3" t="str">
        <f t="shared" si="142"/>
        <v>Business Services</v>
      </c>
      <c r="AA714" s="3" t="s">
        <v>411</v>
      </c>
      <c r="AB714" s="3" t="str">
        <f t="shared" si="143"/>
        <v>$5 to $10 million (USD)</v>
      </c>
    </row>
    <row r="715" spans="1:28" ht="64" x14ac:dyDescent="0.2">
      <c r="A715" s="3">
        <v>714</v>
      </c>
      <c r="B715" s="3">
        <v>3.8</v>
      </c>
      <c r="C715" s="3" t="str">
        <f t="shared" si="132"/>
        <v>3.8</v>
      </c>
      <c r="D715" s="3" t="s">
        <v>758</v>
      </c>
      <c r="E715" s="3" t="s">
        <v>3027</v>
      </c>
      <c r="F715" s="3" t="s">
        <v>2859</v>
      </c>
      <c r="H715" s="3" t="str">
        <f t="shared" si="133"/>
        <v xml:space="preserve"> FL</v>
      </c>
      <c r="I715" s="3" t="str">
        <f t="shared" si="134"/>
        <v xml:space="preserve"> FL</v>
      </c>
      <c r="J715" s="3" t="s">
        <v>758</v>
      </c>
      <c r="K715" s="3" t="s">
        <v>3027</v>
      </c>
      <c r="L715" s="3" t="s">
        <v>2859</v>
      </c>
      <c r="M715" s="3" t="str">
        <f t="shared" si="135"/>
        <v xml:space="preserve"> FL</v>
      </c>
      <c r="N715" s="3">
        <v>1977</v>
      </c>
      <c r="O715" s="3">
        <f t="shared" si="136"/>
        <v>1977</v>
      </c>
      <c r="P715" s="3">
        <f t="shared" si="137"/>
        <v>43</v>
      </c>
      <c r="Q715" s="4" t="s">
        <v>2090</v>
      </c>
      <c r="R715" s="4" t="str">
        <f t="shared" si="138"/>
        <v>eClinicalWorks, NextGen Healthcare, athenahealth</v>
      </c>
      <c r="S715" s="3" t="s">
        <v>56</v>
      </c>
      <c r="T715" s="3" t="str">
        <f t="shared" si="139"/>
        <v>51 to 200 employees</v>
      </c>
      <c r="U715" s="3" t="s">
        <v>21</v>
      </c>
      <c r="V715" s="3" t="str">
        <f t="shared" si="140"/>
        <v>Company - Private</v>
      </c>
      <c r="W715" s="3" t="s">
        <v>90</v>
      </c>
      <c r="X715" s="3" t="str">
        <f t="shared" si="141"/>
        <v>Internet</v>
      </c>
      <c r="Y715" s="3" t="s">
        <v>91</v>
      </c>
      <c r="Z715" s="3" t="str">
        <f t="shared" si="142"/>
        <v>Information Technology</v>
      </c>
      <c r="AA715" s="3" t="s">
        <v>58</v>
      </c>
      <c r="AB715" s="3" t="str">
        <f t="shared" si="143"/>
        <v>Unknown / Non-Applicable</v>
      </c>
    </row>
    <row r="716" spans="1:28" ht="16" x14ac:dyDescent="0.2">
      <c r="A716" s="3">
        <v>715</v>
      </c>
      <c r="B716" s="3">
        <v>4</v>
      </c>
      <c r="C716" s="3" t="str">
        <f t="shared" si="132"/>
        <v>4</v>
      </c>
      <c r="D716" s="3" t="s">
        <v>202</v>
      </c>
      <c r="E716" s="3" t="s">
        <v>2951</v>
      </c>
      <c r="F716" s="3" t="s">
        <v>2864</v>
      </c>
      <c r="H716" s="3" t="str">
        <f t="shared" si="133"/>
        <v xml:space="preserve"> MA</v>
      </c>
      <c r="I716" s="3" t="str">
        <f t="shared" si="134"/>
        <v xml:space="preserve"> MA</v>
      </c>
      <c r="J716" s="3" t="s">
        <v>202</v>
      </c>
      <c r="K716" s="3" t="s">
        <v>2951</v>
      </c>
      <c r="L716" s="3" t="s">
        <v>2864</v>
      </c>
      <c r="M716" s="3" t="str">
        <f t="shared" si="135"/>
        <v xml:space="preserve"> MA</v>
      </c>
      <c r="N716" s="3">
        <v>1852</v>
      </c>
      <c r="O716" s="3">
        <f t="shared" si="136"/>
        <v>1852</v>
      </c>
      <c r="P716" s="3">
        <f t="shared" si="137"/>
        <v>168</v>
      </c>
      <c r="Q716" s="4">
        <v>-1</v>
      </c>
      <c r="R716" s="4" t="str">
        <f t="shared" si="138"/>
        <v>Not Available</v>
      </c>
      <c r="S716" s="3" t="s">
        <v>30</v>
      </c>
      <c r="T716" s="3" t="str">
        <f t="shared" si="139"/>
        <v>10000+ employees</v>
      </c>
      <c r="U716" s="3" t="s">
        <v>154</v>
      </c>
      <c r="V716" s="3" t="str">
        <f t="shared" si="140"/>
        <v>Nonprofit Organization</v>
      </c>
      <c r="W716" s="3" t="s">
        <v>779</v>
      </c>
      <c r="X716" s="3" t="str">
        <f t="shared" si="141"/>
        <v>Religious Organizations</v>
      </c>
      <c r="Y716" s="3" t="s">
        <v>780</v>
      </c>
      <c r="Z716" s="3" t="str">
        <f t="shared" si="142"/>
        <v>Non-Profit</v>
      </c>
      <c r="AA716" s="3" t="s">
        <v>58</v>
      </c>
      <c r="AB716" s="3" t="str">
        <f t="shared" si="143"/>
        <v>Unknown / Non-Applicable</v>
      </c>
    </row>
    <row r="717" spans="1:28" ht="64" x14ac:dyDescent="0.2">
      <c r="A717" s="3">
        <v>716</v>
      </c>
      <c r="B717" s="3">
        <v>3.3</v>
      </c>
      <c r="C717" s="3" t="str">
        <f t="shared" si="132"/>
        <v>3.3</v>
      </c>
      <c r="D717" s="3" t="s">
        <v>55</v>
      </c>
      <c r="E717" s="3" t="s">
        <v>2833</v>
      </c>
      <c r="F717" s="3" t="s">
        <v>2828</v>
      </c>
      <c r="H717" s="3" t="str">
        <f t="shared" si="133"/>
        <v xml:space="preserve"> NY</v>
      </c>
      <c r="I717" s="3" t="str">
        <f t="shared" si="134"/>
        <v xml:space="preserve"> NY</v>
      </c>
      <c r="J717" s="3" t="s">
        <v>55</v>
      </c>
      <c r="K717" s="3" t="s">
        <v>2833</v>
      </c>
      <c r="L717" s="3" t="s">
        <v>2828</v>
      </c>
      <c r="M717" s="3" t="str">
        <f t="shared" si="135"/>
        <v xml:space="preserve"> NY</v>
      </c>
      <c r="N717" s="3">
        <v>2002</v>
      </c>
      <c r="O717" s="3">
        <f t="shared" si="136"/>
        <v>2002</v>
      </c>
      <c r="P717" s="3">
        <f t="shared" si="137"/>
        <v>18</v>
      </c>
      <c r="Q717" s="4" t="s">
        <v>1110</v>
      </c>
      <c r="R717" s="4" t="str">
        <f t="shared" si="138"/>
        <v>Expedia Group, Orbitz Worldwide, Priceline.com</v>
      </c>
      <c r="S717" s="3" t="s">
        <v>104</v>
      </c>
      <c r="T717" s="3" t="str">
        <f t="shared" si="139"/>
        <v>5001 to 10000 employees</v>
      </c>
      <c r="U717" s="3" t="s">
        <v>21</v>
      </c>
      <c r="V717" s="3" t="str">
        <f t="shared" si="140"/>
        <v>Company - Private</v>
      </c>
      <c r="W717" s="3" t="s">
        <v>155</v>
      </c>
      <c r="X717" s="3" t="str">
        <f t="shared" si="141"/>
        <v>Insurance Carriers</v>
      </c>
      <c r="Y717" s="3" t="s">
        <v>156</v>
      </c>
      <c r="Z717" s="3" t="str">
        <f t="shared" si="142"/>
        <v>Insurance</v>
      </c>
      <c r="AA717" s="3" t="s">
        <v>113</v>
      </c>
      <c r="AB717" s="3" t="str">
        <f t="shared" si="143"/>
        <v>$10+ billion (USD)</v>
      </c>
    </row>
    <row r="718" spans="1:28" ht="16" x14ac:dyDescent="0.2">
      <c r="A718" s="3">
        <v>717</v>
      </c>
      <c r="B718" s="3">
        <v>4.5</v>
      </c>
      <c r="C718" s="3" t="str">
        <f t="shared" si="132"/>
        <v>4.5</v>
      </c>
      <c r="D718" s="3" t="s">
        <v>170</v>
      </c>
      <c r="E718" s="3" t="s">
        <v>2851</v>
      </c>
      <c r="F718" s="3" t="s">
        <v>2837</v>
      </c>
      <c r="H718" s="3" t="str">
        <f t="shared" si="133"/>
        <v xml:space="preserve"> IL</v>
      </c>
      <c r="I718" s="3" t="str">
        <f t="shared" si="134"/>
        <v xml:space="preserve"> IL</v>
      </c>
      <c r="J718" s="3" t="s">
        <v>170</v>
      </c>
      <c r="K718" s="3" t="s">
        <v>2851</v>
      </c>
      <c r="L718" s="3" t="s">
        <v>2837</v>
      </c>
      <c r="M718" s="3" t="str">
        <f t="shared" si="135"/>
        <v xml:space="preserve"> IL</v>
      </c>
      <c r="N718" s="3">
        <v>1968</v>
      </c>
      <c r="O718" s="3">
        <f t="shared" si="136"/>
        <v>1968</v>
      </c>
      <c r="P718" s="3">
        <f t="shared" si="137"/>
        <v>52</v>
      </c>
      <c r="Q718" s="4">
        <v>-1</v>
      </c>
      <c r="R718" s="4" t="str">
        <f t="shared" si="138"/>
        <v>Not Available</v>
      </c>
      <c r="S718" s="3" t="s">
        <v>64</v>
      </c>
      <c r="T718" s="3" t="str">
        <f t="shared" si="139"/>
        <v>201 to 500 employees</v>
      </c>
      <c r="U718" s="3" t="s">
        <v>21</v>
      </c>
      <c r="V718" s="3" t="str">
        <f t="shared" si="140"/>
        <v>Company - Private</v>
      </c>
      <c r="W718" s="3" t="s">
        <v>145</v>
      </c>
      <c r="X718" s="3" t="str">
        <f t="shared" si="141"/>
        <v>Enterprise Software &amp; Network Solutions</v>
      </c>
      <c r="Y718" s="3" t="s">
        <v>91</v>
      </c>
      <c r="Z718" s="3" t="str">
        <f t="shared" si="142"/>
        <v>Information Technology</v>
      </c>
      <c r="AA718" s="3" t="s">
        <v>58</v>
      </c>
      <c r="AB718" s="3" t="str">
        <f t="shared" si="143"/>
        <v>Unknown / Non-Applicable</v>
      </c>
    </row>
    <row r="719" spans="1:28" ht="32" x14ac:dyDescent="0.2">
      <c r="A719" s="3">
        <v>718</v>
      </c>
      <c r="B719" s="3">
        <v>3</v>
      </c>
      <c r="C719" s="3" t="str">
        <f t="shared" si="132"/>
        <v>3</v>
      </c>
      <c r="D719" s="3" t="s">
        <v>1565</v>
      </c>
      <c r="E719" s="3" t="s">
        <v>2981</v>
      </c>
      <c r="F719" s="3" t="s">
        <v>2853</v>
      </c>
      <c r="H719" s="3" t="str">
        <f t="shared" si="133"/>
        <v xml:space="preserve"> VA</v>
      </c>
      <c r="I719" s="3" t="str">
        <f t="shared" si="134"/>
        <v xml:space="preserve"> VA</v>
      </c>
      <c r="J719" s="3" t="s">
        <v>542</v>
      </c>
      <c r="K719" s="3" t="s">
        <v>2998</v>
      </c>
      <c r="L719" s="3" t="s">
        <v>2864</v>
      </c>
      <c r="M719" s="3" t="str">
        <f t="shared" si="135"/>
        <v xml:space="preserve"> MA</v>
      </c>
      <c r="N719" s="3">
        <v>1958</v>
      </c>
      <c r="O719" s="3">
        <f t="shared" si="136"/>
        <v>1958</v>
      </c>
      <c r="P719" s="3">
        <f t="shared" si="137"/>
        <v>62</v>
      </c>
      <c r="Q719" s="4" t="s">
        <v>544</v>
      </c>
      <c r="R719" s="4" t="str">
        <f t="shared" si="138"/>
        <v>Battelle, General Atomics, SAIC</v>
      </c>
      <c r="S719" s="3" t="s">
        <v>56</v>
      </c>
      <c r="T719" s="3" t="str">
        <f t="shared" si="139"/>
        <v>51 to 200 employees</v>
      </c>
      <c r="U719" s="3" t="s">
        <v>21</v>
      </c>
      <c r="V719" s="3" t="str">
        <f t="shared" si="140"/>
        <v>Company - Private</v>
      </c>
      <c r="W719" s="3" t="s">
        <v>959</v>
      </c>
      <c r="X719" s="3" t="str">
        <f t="shared" si="141"/>
        <v>Lending</v>
      </c>
      <c r="Y719" s="3" t="s">
        <v>73</v>
      </c>
      <c r="Z719" s="3" t="str">
        <f t="shared" si="142"/>
        <v>Finance</v>
      </c>
      <c r="AA719" s="3" t="s">
        <v>58</v>
      </c>
      <c r="AB719" s="3" t="str">
        <f t="shared" si="143"/>
        <v>Unknown / Non-Applicable</v>
      </c>
    </row>
    <row r="720" spans="1:28" ht="16" x14ac:dyDescent="0.2">
      <c r="A720" s="3">
        <v>719</v>
      </c>
      <c r="B720" s="3">
        <v>3.7</v>
      </c>
      <c r="C720" s="3" t="str">
        <f t="shared" si="132"/>
        <v>3.7</v>
      </c>
      <c r="D720" s="3" t="s">
        <v>122</v>
      </c>
      <c r="E720" s="3" t="s">
        <v>2863</v>
      </c>
      <c r="F720" s="3" t="s">
        <v>2864</v>
      </c>
      <c r="H720" s="3" t="str">
        <f t="shared" si="133"/>
        <v xml:space="preserve"> MA</v>
      </c>
      <c r="I720" s="3" t="str">
        <f t="shared" si="134"/>
        <v xml:space="preserve"> MA</v>
      </c>
      <c r="J720" s="3" t="s">
        <v>122</v>
      </c>
      <c r="K720" s="3" t="s">
        <v>2863</v>
      </c>
      <c r="L720" s="3" t="s">
        <v>2864</v>
      </c>
      <c r="M720" s="3" t="str">
        <f t="shared" si="135"/>
        <v xml:space="preserve"> MA</v>
      </c>
      <c r="N720" s="3">
        <v>1976</v>
      </c>
      <c r="O720" s="3">
        <f t="shared" si="136"/>
        <v>1976</v>
      </c>
      <c r="P720" s="3">
        <f t="shared" si="137"/>
        <v>44</v>
      </c>
      <c r="Q720" s="4">
        <v>-1</v>
      </c>
      <c r="R720" s="4" t="str">
        <f t="shared" si="138"/>
        <v>Not Available</v>
      </c>
      <c r="S720" s="3" t="s">
        <v>46</v>
      </c>
      <c r="T720" s="3" t="str">
        <f t="shared" si="139"/>
        <v>1001 to 5000 employees</v>
      </c>
      <c r="U720" s="3" t="s">
        <v>21</v>
      </c>
      <c r="V720" s="3" t="str">
        <f t="shared" si="140"/>
        <v>Company - Private</v>
      </c>
      <c r="W720" s="3" t="s">
        <v>273</v>
      </c>
      <c r="X720" s="3" t="str">
        <f t="shared" si="141"/>
        <v>Consumer Products Manufacturing</v>
      </c>
      <c r="Y720" s="3" t="s">
        <v>185</v>
      </c>
      <c r="Z720" s="3" t="str">
        <f t="shared" si="142"/>
        <v>Manufacturing</v>
      </c>
      <c r="AA720" s="3" t="s">
        <v>50</v>
      </c>
      <c r="AB720" s="3" t="str">
        <f t="shared" si="143"/>
        <v>$500 million to $1 billion (USD)</v>
      </c>
    </row>
    <row r="721" spans="1:28" ht="64" x14ac:dyDescent="0.2">
      <c r="A721" s="3">
        <v>720</v>
      </c>
      <c r="B721" s="3">
        <v>3.8</v>
      </c>
      <c r="C721" s="3" t="str">
        <f t="shared" si="132"/>
        <v>3.8</v>
      </c>
      <c r="D721" s="3" t="s">
        <v>731</v>
      </c>
      <c r="E721" s="3" t="s">
        <v>2982</v>
      </c>
      <c r="F721" s="3" t="s">
        <v>2826</v>
      </c>
      <c r="H721" s="3" t="str">
        <f t="shared" si="133"/>
        <v xml:space="preserve"> CA</v>
      </c>
      <c r="I721" s="3" t="str">
        <f t="shared" si="134"/>
        <v xml:space="preserve"> CA</v>
      </c>
      <c r="J721" s="3" t="s">
        <v>732</v>
      </c>
      <c r="K721" s="3" t="s">
        <v>3091</v>
      </c>
      <c r="L721" s="3" t="s">
        <v>2826</v>
      </c>
      <c r="M721" s="3" t="str">
        <f t="shared" si="135"/>
        <v xml:space="preserve"> CA</v>
      </c>
      <c r="N721" s="3">
        <v>1971</v>
      </c>
      <c r="O721" s="3">
        <f t="shared" si="136"/>
        <v>1971</v>
      </c>
      <c r="P721" s="3">
        <f t="shared" si="137"/>
        <v>49</v>
      </c>
      <c r="Q721" s="4" t="s">
        <v>733</v>
      </c>
      <c r="R721" s="4" t="str">
        <f t="shared" si="138"/>
        <v>The Nature's Bounty Co., Schiff Nutrition International</v>
      </c>
      <c r="S721" s="3" t="s">
        <v>20</v>
      </c>
      <c r="T721" s="3" t="str">
        <f t="shared" si="139"/>
        <v>501 to 1000 employees</v>
      </c>
      <c r="U721" s="3" t="s">
        <v>131</v>
      </c>
      <c r="V721" s="3" t="str">
        <f t="shared" si="140"/>
        <v>Subsidiary or Business Segment</v>
      </c>
      <c r="W721" s="3" t="s">
        <v>2022</v>
      </c>
      <c r="X721" s="3" t="str">
        <f t="shared" si="141"/>
        <v>Consumer Product Rental</v>
      </c>
      <c r="Y721" s="3" t="s">
        <v>1916</v>
      </c>
      <c r="Z721" s="3" t="str">
        <f t="shared" si="142"/>
        <v>Consumer Services</v>
      </c>
      <c r="AA721" s="3" t="s">
        <v>58</v>
      </c>
      <c r="AB721" s="3" t="str">
        <f t="shared" si="143"/>
        <v>Unknown / Non-Applicable</v>
      </c>
    </row>
    <row r="722" spans="1:28" ht="16" x14ac:dyDescent="0.2">
      <c r="A722" s="3">
        <v>721</v>
      </c>
      <c r="B722" s="3">
        <v>3.9</v>
      </c>
      <c r="C722" s="3" t="str">
        <f t="shared" si="132"/>
        <v>3.9</v>
      </c>
      <c r="D722" s="3" t="s">
        <v>1464</v>
      </c>
      <c r="E722" s="3" t="s">
        <v>2979</v>
      </c>
      <c r="F722" s="3" t="s">
        <v>2914</v>
      </c>
      <c r="H722" s="3" t="str">
        <f t="shared" si="133"/>
        <v xml:space="preserve"> NC</v>
      </c>
      <c r="I722" s="3" t="str">
        <f t="shared" si="134"/>
        <v xml:space="preserve"> NC</v>
      </c>
      <c r="J722" s="3" t="s">
        <v>1464</v>
      </c>
      <c r="K722" s="3" t="s">
        <v>2979</v>
      </c>
      <c r="L722" s="3" t="s">
        <v>2914</v>
      </c>
      <c r="M722" s="3" t="str">
        <f t="shared" si="135"/>
        <v xml:space="preserve"> NC</v>
      </c>
      <c r="N722" s="3">
        <v>1875</v>
      </c>
      <c r="O722" s="3">
        <f t="shared" si="136"/>
        <v>1875</v>
      </c>
      <c r="P722" s="3">
        <f t="shared" si="137"/>
        <v>145</v>
      </c>
      <c r="Q722" s="4">
        <v>-1</v>
      </c>
      <c r="R722" s="4" t="str">
        <f t="shared" si="138"/>
        <v>Not Available</v>
      </c>
      <c r="S722" s="3" t="s">
        <v>56</v>
      </c>
      <c r="T722" s="3" t="str">
        <f t="shared" si="139"/>
        <v>51 to 200 employees</v>
      </c>
      <c r="U722" s="3" t="s">
        <v>21</v>
      </c>
      <c r="V722" s="3" t="str">
        <f t="shared" si="140"/>
        <v>Company - Private</v>
      </c>
      <c r="W722" s="3" t="s">
        <v>1619</v>
      </c>
      <c r="X722" s="3" t="str">
        <f t="shared" si="141"/>
        <v>Publishing</v>
      </c>
      <c r="Y722" s="3" t="s">
        <v>133</v>
      </c>
      <c r="Z722" s="3" t="str">
        <f t="shared" si="142"/>
        <v>Media</v>
      </c>
      <c r="AA722" s="3" t="s">
        <v>58</v>
      </c>
      <c r="AB722" s="3" t="str">
        <f t="shared" si="143"/>
        <v>Unknown / Non-Applicable</v>
      </c>
    </row>
    <row r="723" spans="1:28" ht="16" x14ac:dyDescent="0.2">
      <c r="A723" s="3">
        <v>722</v>
      </c>
      <c r="B723" s="3">
        <v>3.2</v>
      </c>
      <c r="C723" s="3" t="str">
        <f t="shared" si="132"/>
        <v>3.2</v>
      </c>
      <c r="D723" s="3" t="s">
        <v>343</v>
      </c>
      <c r="E723" s="3" t="s">
        <v>2922</v>
      </c>
      <c r="F723" s="3" t="s">
        <v>2826</v>
      </c>
      <c r="H723" s="3" t="str">
        <f t="shared" si="133"/>
        <v xml:space="preserve"> CA</v>
      </c>
      <c r="I723" s="3" t="str">
        <f t="shared" si="134"/>
        <v xml:space="preserve"> CA</v>
      </c>
      <c r="J723" s="3" t="s">
        <v>343</v>
      </c>
      <c r="K723" s="3" t="s">
        <v>2922</v>
      </c>
      <c r="L723" s="3" t="s">
        <v>2826</v>
      </c>
      <c r="M723" s="3" t="str">
        <f t="shared" si="135"/>
        <v xml:space="preserve"> CA</v>
      </c>
      <c r="N723" s="3">
        <v>2006</v>
      </c>
      <c r="O723" s="3">
        <f t="shared" si="136"/>
        <v>2006</v>
      </c>
      <c r="P723" s="3">
        <f t="shared" si="137"/>
        <v>14</v>
      </c>
      <c r="Q723" s="4">
        <v>-1</v>
      </c>
      <c r="R723" s="4" t="str">
        <f t="shared" si="138"/>
        <v>Not Available</v>
      </c>
      <c r="S723" s="3" t="s">
        <v>46</v>
      </c>
      <c r="T723" s="3" t="str">
        <f t="shared" si="139"/>
        <v>1001 to 5000 employees</v>
      </c>
      <c r="U723" s="3" t="s">
        <v>65</v>
      </c>
      <c r="V723" s="3" t="str">
        <f t="shared" si="140"/>
        <v>Company - Public</v>
      </c>
      <c r="W723" s="3" t="s">
        <v>72</v>
      </c>
      <c r="X723" s="3" t="str">
        <f t="shared" si="141"/>
        <v>Banks &amp; Credit Unions</v>
      </c>
      <c r="Y723" s="3" t="s">
        <v>73</v>
      </c>
      <c r="Z723" s="3" t="str">
        <f t="shared" si="142"/>
        <v>Finance</v>
      </c>
      <c r="AA723" s="3" t="s">
        <v>67</v>
      </c>
      <c r="AB723" s="3" t="str">
        <f t="shared" si="143"/>
        <v>$1 to $2 billion (USD)</v>
      </c>
    </row>
    <row r="724" spans="1:28" ht="16" x14ac:dyDescent="0.2">
      <c r="A724" s="3">
        <v>723</v>
      </c>
      <c r="B724" s="3">
        <v>3.3</v>
      </c>
      <c r="C724" s="3" t="str">
        <f t="shared" si="132"/>
        <v>3.3</v>
      </c>
      <c r="D724" s="3" t="s">
        <v>96</v>
      </c>
      <c r="E724" s="3" t="s">
        <v>2825</v>
      </c>
      <c r="F724" s="3" t="s">
        <v>2826</v>
      </c>
      <c r="H724" s="3" t="str">
        <f t="shared" si="133"/>
        <v xml:space="preserve"> CA</v>
      </c>
      <c r="I724" s="3" t="str">
        <f t="shared" si="134"/>
        <v xml:space="preserve"> CA</v>
      </c>
      <c r="J724" s="3" t="s">
        <v>96</v>
      </c>
      <c r="K724" s="3" t="s">
        <v>2825</v>
      </c>
      <c r="L724" s="3" t="s">
        <v>2826</v>
      </c>
      <c r="M724" s="3" t="str">
        <f t="shared" si="135"/>
        <v xml:space="preserve"> CA</v>
      </c>
      <c r="N724" s="3">
        <v>2011</v>
      </c>
      <c r="O724" s="3">
        <f t="shared" si="136"/>
        <v>2011</v>
      </c>
      <c r="P724" s="3">
        <f t="shared" si="137"/>
        <v>9</v>
      </c>
      <c r="Q724" s="4">
        <v>-1</v>
      </c>
      <c r="R724" s="4" t="str">
        <f t="shared" si="138"/>
        <v>Not Available</v>
      </c>
      <c r="S724" s="3" t="s">
        <v>30</v>
      </c>
      <c r="T724" s="3" t="str">
        <f t="shared" si="139"/>
        <v>10000+ employees</v>
      </c>
      <c r="U724" s="3" t="s">
        <v>65</v>
      </c>
      <c r="V724" s="3" t="str">
        <f t="shared" si="140"/>
        <v>Company - Public</v>
      </c>
      <c r="W724" s="3" t="s">
        <v>124</v>
      </c>
      <c r="X724" s="3" t="str">
        <f t="shared" si="141"/>
        <v>Biotech &amp; Pharmaceuticals</v>
      </c>
      <c r="Y724" s="3" t="s">
        <v>124</v>
      </c>
      <c r="Z724" s="3" t="str">
        <f t="shared" si="142"/>
        <v>Biotech &amp; Pharmaceuticals</v>
      </c>
      <c r="AA724" s="3" t="s">
        <v>113</v>
      </c>
      <c r="AB724" s="3" t="str">
        <f t="shared" si="143"/>
        <v>$10+ billion (USD)</v>
      </c>
    </row>
    <row r="725" spans="1:28" ht="16" x14ac:dyDescent="0.2">
      <c r="A725" s="3">
        <v>724</v>
      </c>
      <c r="B725" s="3">
        <v>2.9</v>
      </c>
      <c r="C725" s="3" t="str">
        <f t="shared" si="132"/>
        <v>2.9</v>
      </c>
      <c r="D725" s="3" t="s">
        <v>1592</v>
      </c>
      <c r="E725" s="3" t="s">
        <v>2984</v>
      </c>
      <c r="F725" s="3" t="s">
        <v>2841</v>
      </c>
      <c r="H725" s="3" t="str">
        <f t="shared" si="133"/>
        <v xml:space="preserve"> GA</v>
      </c>
      <c r="I725" s="3" t="str">
        <f t="shared" si="134"/>
        <v xml:space="preserve"> GA</v>
      </c>
      <c r="J725" s="3" t="s">
        <v>1588</v>
      </c>
      <c r="K725" s="3" t="s">
        <v>3092</v>
      </c>
      <c r="L725" s="3" t="s">
        <v>2914</v>
      </c>
      <c r="M725" s="3" t="str">
        <f t="shared" si="135"/>
        <v xml:space="preserve"> NC</v>
      </c>
      <c r="N725" s="3">
        <v>2015</v>
      </c>
      <c r="O725" s="3">
        <f t="shared" si="136"/>
        <v>2015</v>
      </c>
      <c r="P725" s="3">
        <f t="shared" si="137"/>
        <v>5</v>
      </c>
      <c r="Q725" s="4">
        <v>-1</v>
      </c>
      <c r="R725" s="4" t="str">
        <f t="shared" si="138"/>
        <v>Not Available</v>
      </c>
      <c r="S725" s="3" t="s">
        <v>46</v>
      </c>
      <c r="T725" s="3" t="str">
        <f t="shared" si="139"/>
        <v>1001 to 5000 employees</v>
      </c>
      <c r="U725" s="3" t="s">
        <v>21</v>
      </c>
      <c r="V725" s="3" t="str">
        <f t="shared" si="140"/>
        <v>Company - Private</v>
      </c>
      <c r="W725" s="3" t="s">
        <v>769</v>
      </c>
      <c r="X725" s="3" t="str">
        <f t="shared" si="141"/>
        <v>Travel Agencies</v>
      </c>
      <c r="Y725" s="3" t="s">
        <v>770</v>
      </c>
      <c r="Z725" s="3" t="str">
        <f t="shared" si="142"/>
        <v>Travel &amp; Tourism</v>
      </c>
      <c r="AA725" s="3" t="s">
        <v>34</v>
      </c>
      <c r="AB725" s="3" t="str">
        <f t="shared" si="143"/>
        <v>$2 to $5 billion (USD)</v>
      </c>
    </row>
    <row r="726" spans="1:28" ht="16" x14ac:dyDescent="0.2">
      <c r="A726" s="3">
        <v>725</v>
      </c>
      <c r="B726" s="3">
        <v>3.1</v>
      </c>
      <c r="C726" s="3" t="str">
        <f t="shared" si="132"/>
        <v>3.1</v>
      </c>
      <c r="D726" s="3" t="s">
        <v>1587</v>
      </c>
      <c r="E726" s="3" t="s">
        <v>2983</v>
      </c>
      <c r="F726" s="3" t="s">
        <v>2828</v>
      </c>
      <c r="H726" s="3" t="str">
        <f t="shared" si="133"/>
        <v xml:space="preserve"> NY</v>
      </c>
      <c r="I726" s="3" t="str">
        <f t="shared" si="134"/>
        <v xml:space="preserve"> NY</v>
      </c>
      <c r="J726" s="3" t="s">
        <v>1588</v>
      </c>
      <c r="K726" s="3" t="s">
        <v>3092</v>
      </c>
      <c r="L726" s="3" t="s">
        <v>2914</v>
      </c>
      <c r="M726" s="3" t="str">
        <f t="shared" si="135"/>
        <v xml:space="preserve"> NC</v>
      </c>
      <c r="N726" s="3">
        <v>2015</v>
      </c>
      <c r="O726" s="3">
        <f t="shared" si="136"/>
        <v>2015</v>
      </c>
      <c r="P726" s="3">
        <f t="shared" si="137"/>
        <v>5</v>
      </c>
      <c r="Q726" s="4">
        <v>-1</v>
      </c>
      <c r="R726" s="4" t="str">
        <f t="shared" si="138"/>
        <v>Not Available</v>
      </c>
      <c r="S726" s="3" t="s">
        <v>56</v>
      </c>
      <c r="T726" s="3" t="str">
        <f t="shared" si="139"/>
        <v>51 to 200 employees</v>
      </c>
      <c r="U726" s="3" t="s">
        <v>21</v>
      </c>
      <c r="V726" s="3" t="str">
        <f t="shared" si="140"/>
        <v>Company - Private</v>
      </c>
      <c r="W726" s="3" t="s">
        <v>79</v>
      </c>
      <c r="X726" s="3" t="str">
        <f t="shared" si="141"/>
        <v>Consulting</v>
      </c>
      <c r="Y726" s="3" t="s">
        <v>40</v>
      </c>
      <c r="Z726" s="3" t="str">
        <f t="shared" si="142"/>
        <v>Business Services</v>
      </c>
      <c r="AA726" s="3" t="s">
        <v>58</v>
      </c>
      <c r="AB726" s="3" t="str">
        <f t="shared" si="143"/>
        <v>Unknown / Non-Applicable</v>
      </c>
    </row>
    <row r="727" spans="1:28" ht="16" x14ac:dyDescent="0.2">
      <c r="A727" s="3">
        <v>726</v>
      </c>
      <c r="B727" s="3">
        <v>2.4</v>
      </c>
      <c r="C727" s="3" t="str">
        <f t="shared" si="132"/>
        <v>2.4</v>
      </c>
      <c r="D727" s="3" t="s">
        <v>122</v>
      </c>
      <c r="E727" s="3" t="s">
        <v>2863</v>
      </c>
      <c r="F727" s="3" t="s">
        <v>2864</v>
      </c>
      <c r="H727" s="3" t="str">
        <f t="shared" si="133"/>
        <v xml:space="preserve"> MA</v>
      </c>
      <c r="I727" s="3" t="str">
        <f t="shared" si="134"/>
        <v xml:space="preserve"> MA</v>
      </c>
      <c r="J727" s="3" t="s">
        <v>1126</v>
      </c>
      <c r="K727" s="3" t="s">
        <v>2865</v>
      </c>
      <c r="L727" s="3" t="s">
        <v>2826</v>
      </c>
      <c r="M727" s="3" t="str">
        <f t="shared" si="135"/>
        <v xml:space="preserve"> CA</v>
      </c>
      <c r="N727" s="3">
        <v>-1</v>
      </c>
      <c r="O727" s="3" t="str">
        <f t="shared" si="136"/>
        <v>Not Available</v>
      </c>
      <c r="P727" s="3" t="str">
        <f t="shared" si="137"/>
        <v>Not Available</v>
      </c>
      <c r="Q727" s="4">
        <v>-1</v>
      </c>
      <c r="R727" s="4" t="str">
        <f t="shared" si="138"/>
        <v>Not Available</v>
      </c>
      <c r="S727" s="3" t="s">
        <v>20</v>
      </c>
      <c r="T727" s="3" t="str">
        <f t="shared" si="139"/>
        <v>501 to 1000 employees</v>
      </c>
      <c r="U727" s="3" t="s">
        <v>21</v>
      </c>
      <c r="V727" s="3" t="str">
        <f t="shared" si="140"/>
        <v>Company - Private</v>
      </c>
      <c r="W727" s="3" t="s">
        <v>145</v>
      </c>
      <c r="X727" s="3" t="str">
        <f t="shared" si="141"/>
        <v>Enterprise Software &amp; Network Solutions</v>
      </c>
      <c r="Y727" s="3" t="s">
        <v>91</v>
      </c>
      <c r="Z727" s="3" t="str">
        <f t="shared" si="142"/>
        <v>Information Technology</v>
      </c>
      <c r="AA727" s="3" t="s">
        <v>41</v>
      </c>
      <c r="AB727" s="3" t="str">
        <f t="shared" si="143"/>
        <v>$100 to $500 million (USD)</v>
      </c>
    </row>
    <row r="728" spans="1:28" ht="16" x14ac:dyDescent="0.2">
      <c r="A728" s="3">
        <v>727</v>
      </c>
      <c r="B728" s="3">
        <v>4.8</v>
      </c>
      <c r="C728" s="3" t="str">
        <f t="shared" si="132"/>
        <v>4.8</v>
      </c>
      <c r="D728" s="3" t="s">
        <v>1597</v>
      </c>
      <c r="E728" s="3" t="s">
        <v>2985</v>
      </c>
      <c r="F728" s="3" t="s">
        <v>2864</v>
      </c>
      <c r="H728" s="3" t="str">
        <f t="shared" si="133"/>
        <v xml:space="preserve"> MA</v>
      </c>
      <c r="I728" s="3" t="str">
        <f t="shared" si="134"/>
        <v xml:space="preserve"> MA</v>
      </c>
      <c r="J728" s="3" t="s">
        <v>1597</v>
      </c>
      <c r="K728" s="3" t="s">
        <v>2985</v>
      </c>
      <c r="L728" s="3" t="s">
        <v>2864</v>
      </c>
      <c r="M728" s="3" t="str">
        <f t="shared" si="135"/>
        <v xml:space="preserve"> MA</v>
      </c>
      <c r="N728" s="3">
        <v>1988</v>
      </c>
      <c r="O728" s="3">
        <f t="shared" si="136"/>
        <v>1988</v>
      </c>
      <c r="P728" s="3">
        <f t="shared" si="137"/>
        <v>32</v>
      </c>
      <c r="Q728" s="4">
        <v>-1</v>
      </c>
      <c r="R728" s="4" t="str">
        <f t="shared" si="138"/>
        <v>Not Available</v>
      </c>
      <c r="S728" s="3" t="s">
        <v>64</v>
      </c>
      <c r="T728" s="3" t="str">
        <f t="shared" si="139"/>
        <v>201 to 500 employees</v>
      </c>
      <c r="U728" s="3" t="s">
        <v>21</v>
      </c>
      <c r="V728" s="3" t="str">
        <f t="shared" si="140"/>
        <v>Company - Private</v>
      </c>
      <c r="W728" s="3" t="s">
        <v>112</v>
      </c>
      <c r="X728" s="3" t="str">
        <f t="shared" si="141"/>
        <v>Department, Clothing, &amp; Shoe Stores</v>
      </c>
      <c r="Y728" s="3" t="s">
        <v>98</v>
      </c>
      <c r="Z728" s="3" t="str">
        <f t="shared" si="142"/>
        <v>Retail</v>
      </c>
      <c r="AA728" s="3" t="s">
        <v>41</v>
      </c>
      <c r="AB728" s="3" t="str">
        <f t="shared" si="143"/>
        <v>$100 to $500 million (USD)</v>
      </c>
    </row>
    <row r="729" spans="1:28" ht="16" x14ac:dyDescent="0.2">
      <c r="A729" s="3">
        <v>728</v>
      </c>
      <c r="B729" s="3">
        <v>2.9</v>
      </c>
      <c r="C729" s="3" t="str">
        <f t="shared" si="132"/>
        <v>2.9</v>
      </c>
      <c r="D729" s="3" t="s">
        <v>373</v>
      </c>
      <c r="E729" s="3" t="s">
        <v>2942</v>
      </c>
      <c r="F729" s="3" t="s">
        <v>2826</v>
      </c>
      <c r="H729" s="3" t="str">
        <f t="shared" si="133"/>
        <v xml:space="preserve"> CA</v>
      </c>
      <c r="I729" s="3" t="str">
        <f t="shared" si="134"/>
        <v xml:space="preserve"> CA</v>
      </c>
      <c r="J729" s="3" t="s">
        <v>373</v>
      </c>
      <c r="K729" s="3" t="s">
        <v>2942</v>
      </c>
      <c r="L729" s="3" t="s">
        <v>2826</v>
      </c>
      <c r="M729" s="3" t="str">
        <f t="shared" si="135"/>
        <v xml:space="preserve"> CA</v>
      </c>
      <c r="N729" s="3">
        <v>2007</v>
      </c>
      <c r="O729" s="3">
        <f t="shared" si="136"/>
        <v>2007</v>
      </c>
      <c r="P729" s="3">
        <f t="shared" si="137"/>
        <v>13</v>
      </c>
      <c r="Q729" s="4">
        <v>-1</v>
      </c>
      <c r="R729" s="4" t="str">
        <f t="shared" si="138"/>
        <v>Not Available</v>
      </c>
      <c r="S729" s="3" t="s">
        <v>20</v>
      </c>
      <c r="T729" s="3" t="str">
        <f t="shared" si="139"/>
        <v>501 to 1000 employees</v>
      </c>
      <c r="U729" s="3" t="s">
        <v>21</v>
      </c>
      <c r="V729" s="3" t="str">
        <f t="shared" si="140"/>
        <v>Company - Private</v>
      </c>
      <c r="W729" s="3" t="s">
        <v>145</v>
      </c>
      <c r="X729" s="3" t="str">
        <f t="shared" si="141"/>
        <v>Enterprise Software &amp; Network Solutions</v>
      </c>
      <c r="Y729" s="3" t="s">
        <v>91</v>
      </c>
      <c r="Z729" s="3" t="str">
        <f t="shared" si="142"/>
        <v>Information Technology</v>
      </c>
      <c r="AA729" s="3" t="s">
        <v>41</v>
      </c>
      <c r="AB729" s="3" t="str">
        <f t="shared" si="143"/>
        <v>$100 to $500 million (USD)</v>
      </c>
    </row>
    <row r="730" spans="1:28" ht="16" x14ac:dyDescent="0.2">
      <c r="A730" s="3">
        <v>729</v>
      </c>
      <c r="B730" s="3">
        <v>2.9</v>
      </c>
      <c r="C730" s="3" t="str">
        <f t="shared" si="132"/>
        <v>2.9</v>
      </c>
      <c r="D730" s="3" t="s">
        <v>96</v>
      </c>
      <c r="E730" s="3" t="s">
        <v>2825</v>
      </c>
      <c r="F730" s="3" t="s">
        <v>2826</v>
      </c>
      <c r="H730" s="3" t="str">
        <f t="shared" si="133"/>
        <v xml:space="preserve"> CA</v>
      </c>
      <c r="I730" s="3" t="str">
        <f t="shared" si="134"/>
        <v xml:space="preserve"> CA</v>
      </c>
      <c r="J730" s="3" t="s">
        <v>96</v>
      </c>
      <c r="K730" s="3" t="s">
        <v>2825</v>
      </c>
      <c r="L730" s="3" t="s">
        <v>2826</v>
      </c>
      <c r="M730" s="3" t="str">
        <f t="shared" si="135"/>
        <v xml:space="preserve"> CA</v>
      </c>
      <c r="N730" s="3">
        <v>2008</v>
      </c>
      <c r="O730" s="3">
        <f t="shared" si="136"/>
        <v>2008</v>
      </c>
      <c r="P730" s="3">
        <f t="shared" si="137"/>
        <v>12</v>
      </c>
      <c r="Q730" s="4">
        <v>-1</v>
      </c>
      <c r="R730" s="4" t="str">
        <f t="shared" si="138"/>
        <v>Not Available</v>
      </c>
      <c r="S730" s="3" t="s">
        <v>104</v>
      </c>
      <c r="T730" s="3" t="str">
        <f t="shared" si="139"/>
        <v>5001 to 10000 employees</v>
      </c>
      <c r="U730" s="3" t="s">
        <v>21</v>
      </c>
      <c r="V730" s="3" t="str">
        <f t="shared" si="140"/>
        <v>Company - Private</v>
      </c>
      <c r="W730" s="3" t="s">
        <v>235</v>
      </c>
      <c r="X730" s="3" t="str">
        <f t="shared" si="141"/>
        <v>Computer Hardware &amp; Software</v>
      </c>
      <c r="Y730" s="3" t="s">
        <v>91</v>
      </c>
      <c r="Z730" s="3" t="str">
        <f t="shared" si="142"/>
        <v>Information Technology</v>
      </c>
      <c r="AA730" s="3" t="s">
        <v>67</v>
      </c>
      <c r="AB730" s="3" t="str">
        <f t="shared" si="143"/>
        <v>$1 to $2 billion (USD)</v>
      </c>
    </row>
    <row r="731" spans="1:28" ht="16" x14ac:dyDescent="0.2">
      <c r="A731" s="3">
        <v>730</v>
      </c>
      <c r="B731" s="3">
        <v>-1</v>
      </c>
      <c r="C731" s="3" t="str">
        <f t="shared" si="132"/>
        <v>NOT AVAILABLE</v>
      </c>
      <c r="D731" s="3" t="s">
        <v>328</v>
      </c>
      <c r="E731" s="3" t="s">
        <v>2869</v>
      </c>
      <c r="F731" s="3" t="s">
        <v>2864</v>
      </c>
      <c r="H731" s="3" t="str">
        <f t="shared" si="133"/>
        <v xml:space="preserve"> MA</v>
      </c>
      <c r="I731" s="3" t="str">
        <f t="shared" si="134"/>
        <v xml:space="preserve"> MA</v>
      </c>
      <c r="J731" s="3" t="s">
        <v>836</v>
      </c>
      <c r="K731" s="3" t="s">
        <v>2937</v>
      </c>
      <c r="L731" s="3" t="s">
        <v>2864</v>
      </c>
      <c r="M731" s="3" t="str">
        <f t="shared" si="135"/>
        <v xml:space="preserve"> MA</v>
      </c>
      <c r="N731" s="3">
        <v>1851</v>
      </c>
      <c r="O731" s="3">
        <f t="shared" si="136"/>
        <v>1851</v>
      </c>
      <c r="P731" s="3">
        <f t="shared" si="137"/>
        <v>169</v>
      </c>
      <c r="Q731" s="4">
        <v>-1</v>
      </c>
      <c r="R731" s="4" t="str">
        <f t="shared" si="138"/>
        <v>Not Available</v>
      </c>
      <c r="S731" s="3" t="s">
        <v>56</v>
      </c>
      <c r="T731" s="3" t="str">
        <f t="shared" si="139"/>
        <v>51 to 200 employees</v>
      </c>
      <c r="U731" s="3" t="s">
        <v>21</v>
      </c>
      <c r="V731" s="3" t="str">
        <f t="shared" si="140"/>
        <v>Company - Private</v>
      </c>
      <c r="W731" s="3" t="s">
        <v>124</v>
      </c>
      <c r="X731" s="3" t="str">
        <f t="shared" si="141"/>
        <v>Biotech &amp; Pharmaceuticals</v>
      </c>
      <c r="Y731" s="3" t="s">
        <v>124</v>
      </c>
      <c r="Z731" s="3" t="str">
        <f t="shared" si="142"/>
        <v>Biotech &amp; Pharmaceuticals</v>
      </c>
      <c r="AA731" s="3" t="s">
        <v>58</v>
      </c>
      <c r="AB731" s="3" t="str">
        <f t="shared" si="143"/>
        <v>Unknown / Non-Applicable</v>
      </c>
    </row>
    <row r="732" spans="1:28" ht="16" x14ac:dyDescent="0.2">
      <c r="A732" s="3">
        <v>731</v>
      </c>
      <c r="B732" s="3">
        <v>3.4</v>
      </c>
      <c r="C732" s="3" t="str">
        <f t="shared" si="132"/>
        <v>3.4</v>
      </c>
      <c r="D732" s="3" t="s">
        <v>96</v>
      </c>
      <c r="E732" s="3" t="s">
        <v>2825</v>
      </c>
      <c r="F732" s="3" t="s">
        <v>2826</v>
      </c>
      <c r="H732" s="3" t="str">
        <f t="shared" si="133"/>
        <v xml:space="preserve"> CA</v>
      </c>
      <c r="I732" s="3" t="str">
        <f t="shared" si="134"/>
        <v xml:space="preserve"> CA</v>
      </c>
      <c r="J732" s="3" t="s">
        <v>96</v>
      </c>
      <c r="K732" s="3" t="s">
        <v>2825</v>
      </c>
      <c r="L732" s="3" t="s">
        <v>2826</v>
      </c>
      <c r="M732" s="3" t="str">
        <f t="shared" si="135"/>
        <v xml:space="preserve"> CA</v>
      </c>
      <c r="N732" s="3">
        <v>2011</v>
      </c>
      <c r="O732" s="3">
        <f t="shared" si="136"/>
        <v>2011</v>
      </c>
      <c r="P732" s="3">
        <f t="shared" si="137"/>
        <v>9</v>
      </c>
      <c r="Q732" s="4" t="s">
        <v>2384</v>
      </c>
      <c r="R732" s="4" t="str">
        <f t="shared" si="138"/>
        <v>Belly, SpotOn</v>
      </c>
      <c r="S732" s="3" t="s">
        <v>104</v>
      </c>
      <c r="T732" s="3" t="str">
        <f t="shared" si="139"/>
        <v>5001 to 10000 employees</v>
      </c>
      <c r="U732" s="3" t="s">
        <v>21</v>
      </c>
      <c r="V732" s="3" t="str">
        <f t="shared" si="140"/>
        <v>Company - Private</v>
      </c>
      <c r="W732" s="3" t="s">
        <v>155</v>
      </c>
      <c r="X732" s="3" t="str">
        <f t="shared" si="141"/>
        <v>Insurance Carriers</v>
      </c>
      <c r="Y732" s="3" t="s">
        <v>156</v>
      </c>
      <c r="Z732" s="3" t="str">
        <f t="shared" si="142"/>
        <v>Insurance</v>
      </c>
      <c r="AA732" s="3" t="s">
        <v>113</v>
      </c>
      <c r="AB732" s="3" t="str">
        <f t="shared" si="143"/>
        <v>$10+ billion (USD)</v>
      </c>
    </row>
    <row r="733" spans="1:28" ht="48" x14ac:dyDescent="0.2">
      <c r="A733" s="3">
        <v>732</v>
      </c>
      <c r="B733" s="3">
        <v>4.0999999999999996</v>
      </c>
      <c r="C733" s="3" t="str">
        <f t="shared" si="132"/>
        <v>4.1</v>
      </c>
      <c r="D733" s="3" t="s">
        <v>2105</v>
      </c>
      <c r="E733" s="3" t="s">
        <v>3028</v>
      </c>
      <c r="F733" s="3" t="s">
        <v>2839</v>
      </c>
      <c r="H733" s="3" t="str">
        <f t="shared" si="133"/>
        <v xml:space="preserve"> PA</v>
      </c>
      <c r="I733" s="3" t="str">
        <f t="shared" si="134"/>
        <v xml:space="preserve"> PA</v>
      </c>
      <c r="J733" s="3" t="s">
        <v>1639</v>
      </c>
      <c r="K733" s="3" t="s">
        <v>2989</v>
      </c>
      <c r="L733" s="3" t="s">
        <v>2914</v>
      </c>
      <c r="M733" s="3" t="str">
        <f t="shared" si="135"/>
        <v xml:space="preserve"> NC</v>
      </c>
      <c r="N733" s="3">
        <v>2017</v>
      </c>
      <c r="O733" s="3">
        <f t="shared" si="136"/>
        <v>2017</v>
      </c>
      <c r="P733" s="3">
        <f t="shared" si="137"/>
        <v>3</v>
      </c>
      <c r="Q733" s="4" t="s">
        <v>2106</v>
      </c>
      <c r="R733" s="4" t="str">
        <f t="shared" si="138"/>
        <v>PPD, INC Research, PRA Health Sciences</v>
      </c>
      <c r="S733" s="3" t="s">
        <v>30</v>
      </c>
      <c r="T733" s="3" t="str">
        <f t="shared" si="139"/>
        <v>10000+ employees</v>
      </c>
      <c r="U733" s="3" t="s">
        <v>21</v>
      </c>
      <c r="V733" s="3" t="str">
        <f t="shared" si="140"/>
        <v>Company - Private</v>
      </c>
      <c r="W733" s="3" t="s">
        <v>155</v>
      </c>
      <c r="X733" s="3" t="str">
        <f t="shared" si="141"/>
        <v>Insurance Carriers</v>
      </c>
      <c r="Y733" s="3" t="s">
        <v>156</v>
      </c>
      <c r="Z733" s="3" t="str">
        <f t="shared" si="142"/>
        <v>Insurance</v>
      </c>
      <c r="AA733" s="3" t="s">
        <v>113</v>
      </c>
      <c r="AB733" s="3" t="str">
        <f t="shared" si="143"/>
        <v>$10+ billion (USD)</v>
      </c>
    </row>
    <row r="734" spans="1:28" ht="48" x14ac:dyDescent="0.2">
      <c r="A734" s="3">
        <v>733</v>
      </c>
      <c r="B734" s="3">
        <v>3.9</v>
      </c>
      <c r="C734" s="3" t="str">
        <f t="shared" si="132"/>
        <v>3.9</v>
      </c>
      <c r="D734" s="3" t="s">
        <v>122</v>
      </c>
      <c r="E734" s="3" t="s">
        <v>2863</v>
      </c>
      <c r="F734" s="3" t="s">
        <v>2864</v>
      </c>
      <c r="H734" s="3" t="str">
        <f t="shared" si="133"/>
        <v xml:space="preserve"> MA</v>
      </c>
      <c r="I734" s="3" t="str">
        <f t="shared" si="134"/>
        <v xml:space="preserve"> MA</v>
      </c>
      <c r="J734" s="3" t="s">
        <v>2048</v>
      </c>
      <c r="K734" s="3" t="s">
        <v>3124</v>
      </c>
      <c r="L734" s="3" t="s">
        <v>3089</v>
      </c>
      <c r="M734" s="3" t="str">
        <f t="shared" si="135"/>
        <v xml:space="preserve"> United Kingdom</v>
      </c>
      <c r="N734" s="3">
        <v>1830</v>
      </c>
      <c r="O734" s="3">
        <f t="shared" si="136"/>
        <v>1830</v>
      </c>
      <c r="P734" s="3">
        <f t="shared" si="137"/>
        <v>190</v>
      </c>
      <c r="Q734" s="4" t="s">
        <v>2049</v>
      </c>
      <c r="R734" s="4" t="str">
        <f t="shared" si="138"/>
        <v>Pfizer, AstraZeneca, Merck</v>
      </c>
      <c r="S734" s="3" t="s">
        <v>30</v>
      </c>
      <c r="T734" s="3" t="str">
        <f t="shared" si="139"/>
        <v>10000+ employees</v>
      </c>
      <c r="U734" s="3" t="s">
        <v>65</v>
      </c>
      <c r="V734" s="3" t="str">
        <f t="shared" si="140"/>
        <v>Company - Public</v>
      </c>
      <c r="W734" s="3" t="s">
        <v>124</v>
      </c>
      <c r="X734" s="3" t="str">
        <f t="shared" si="141"/>
        <v>Biotech &amp; Pharmaceuticals</v>
      </c>
      <c r="Y734" s="3" t="s">
        <v>124</v>
      </c>
      <c r="Z734" s="3" t="str">
        <f t="shared" si="142"/>
        <v>Biotech &amp; Pharmaceuticals</v>
      </c>
      <c r="AA734" s="3" t="s">
        <v>113</v>
      </c>
      <c r="AB734" s="3" t="str">
        <f t="shared" si="143"/>
        <v>$10+ billion (USD)</v>
      </c>
    </row>
    <row r="735" spans="1:28" ht="48" x14ac:dyDescent="0.2">
      <c r="A735" s="3">
        <v>734</v>
      </c>
      <c r="B735" s="3">
        <v>3.6</v>
      </c>
      <c r="C735" s="3" t="str">
        <f t="shared" si="132"/>
        <v>3.6</v>
      </c>
      <c r="D735" s="3" t="s">
        <v>1181</v>
      </c>
      <c r="E735" s="3" t="s">
        <v>2892</v>
      </c>
      <c r="F735" s="3" t="s">
        <v>2844</v>
      </c>
      <c r="H735" s="3" t="str">
        <f t="shared" si="133"/>
        <v xml:space="preserve"> TN</v>
      </c>
      <c r="I735" s="3" t="str">
        <f t="shared" si="134"/>
        <v xml:space="preserve"> TN</v>
      </c>
      <c r="J735" s="3" t="s">
        <v>96</v>
      </c>
      <c r="K735" s="3" t="s">
        <v>2825</v>
      </c>
      <c r="L735" s="3" t="s">
        <v>2826</v>
      </c>
      <c r="M735" s="3" t="str">
        <f t="shared" si="135"/>
        <v xml:space="preserve"> CA</v>
      </c>
      <c r="N735" s="3">
        <v>2006</v>
      </c>
      <c r="O735" s="3">
        <f t="shared" si="136"/>
        <v>2006</v>
      </c>
      <c r="P735" s="3">
        <f t="shared" si="137"/>
        <v>14</v>
      </c>
      <c r="Q735" s="4" t="s">
        <v>1182</v>
      </c>
      <c r="R735" s="4" t="str">
        <f t="shared" si="138"/>
        <v>See Tickets, TicketWeb, Vendini</v>
      </c>
      <c r="S735" s="3" t="s">
        <v>64</v>
      </c>
      <c r="T735" s="3" t="str">
        <f t="shared" si="139"/>
        <v>201 to 500 employees</v>
      </c>
      <c r="U735" s="3" t="s">
        <v>21</v>
      </c>
      <c r="V735" s="3" t="str">
        <f t="shared" si="140"/>
        <v>Company - Private</v>
      </c>
      <c r="W735" s="3" t="s">
        <v>79</v>
      </c>
      <c r="X735" s="3" t="str">
        <f t="shared" si="141"/>
        <v>Consulting</v>
      </c>
      <c r="Y735" s="3" t="s">
        <v>40</v>
      </c>
      <c r="Z735" s="3" t="str">
        <f t="shared" si="142"/>
        <v>Business Services</v>
      </c>
      <c r="AA735" s="3" t="s">
        <v>179</v>
      </c>
      <c r="AB735" s="3" t="str">
        <f t="shared" si="143"/>
        <v>$10 to $25 million (USD)</v>
      </c>
    </row>
    <row r="736" spans="1:28" ht="16" x14ac:dyDescent="0.2">
      <c r="A736" s="3">
        <v>735</v>
      </c>
      <c r="B736" s="3">
        <v>3.9</v>
      </c>
      <c r="C736" s="3" t="str">
        <f t="shared" si="132"/>
        <v>3.9</v>
      </c>
      <c r="D736" s="3" t="s">
        <v>443</v>
      </c>
      <c r="E736" s="3" t="s">
        <v>2838</v>
      </c>
      <c r="F736" s="3" t="s">
        <v>2839</v>
      </c>
      <c r="H736" s="3" t="str">
        <f t="shared" si="133"/>
        <v xml:space="preserve"> PA</v>
      </c>
      <c r="I736" s="3" t="str">
        <f t="shared" si="134"/>
        <v xml:space="preserve"> PA</v>
      </c>
      <c r="J736" s="3" t="s">
        <v>443</v>
      </c>
      <c r="K736" s="3" t="s">
        <v>2838</v>
      </c>
      <c r="L736" s="3" t="s">
        <v>2839</v>
      </c>
      <c r="M736" s="3" t="str">
        <f t="shared" si="135"/>
        <v xml:space="preserve"> PA</v>
      </c>
      <c r="N736" s="3">
        <v>1984</v>
      </c>
      <c r="O736" s="3">
        <f t="shared" si="136"/>
        <v>1984</v>
      </c>
      <c r="P736" s="3">
        <f t="shared" si="137"/>
        <v>36</v>
      </c>
      <c r="Q736" s="4">
        <v>-1</v>
      </c>
      <c r="R736" s="4" t="str">
        <f t="shared" si="138"/>
        <v>Not Available</v>
      </c>
      <c r="S736" s="3" t="s">
        <v>263</v>
      </c>
      <c r="T736" s="3" t="str">
        <f t="shared" si="139"/>
        <v>1 to 50 employees</v>
      </c>
      <c r="U736" s="3" t="s">
        <v>21</v>
      </c>
      <c r="V736" s="3" t="str">
        <f t="shared" si="140"/>
        <v>Company - Private</v>
      </c>
      <c r="W736" s="3" t="s">
        <v>320</v>
      </c>
      <c r="X736" s="3" t="str">
        <f t="shared" si="141"/>
        <v>Staffing &amp; Outsourcing</v>
      </c>
      <c r="Y736" s="3" t="s">
        <v>40</v>
      </c>
      <c r="Z736" s="3" t="str">
        <f t="shared" si="142"/>
        <v>Business Services</v>
      </c>
      <c r="AA736" s="3" t="s">
        <v>411</v>
      </c>
      <c r="AB736" s="3" t="str">
        <f t="shared" si="143"/>
        <v>$5 to $10 million (USD)</v>
      </c>
    </row>
    <row r="737" spans="1:28" ht="16" x14ac:dyDescent="0.2">
      <c r="A737" s="3">
        <v>736</v>
      </c>
      <c r="B737" s="3">
        <v>3.6</v>
      </c>
      <c r="C737" s="3" t="str">
        <f t="shared" si="132"/>
        <v>3.6</v>
      </c>
      <c r="D737" s="3" t="s">
        <v>2121</v>
      </c>
      <c r="E737" s="3" t="s">
        <v>3030</v>
      </c>
      <c r="F737" s="3" t="s">
        <v>2839</v>
      </c>
      <c r="H737" s="3" t="str">
        <f t="shared" si="133"/>
        <v xml:space="preserve"> PA</v>
      </c>
      <c r="I737" s="3" t="str">
        <f t="shared" si="134"/>
        <v xml:space="preserve"> PA</v>
      </c>
      <c r="J737" s="3" t="s">
        <v>410</v>
      </c>
      <c r="K737" s="3" t="s">
        <v>3067</v>
      </c>
      <c r="L737" s="3" t="s">
        <v>2839</v>
      </c>
      <c r="M737" s="3" t="str">
        <f t="shared" si="135"/>
        <v xml:space="preserve"> PA</v>
      </c>
      <c r="N737" s="3">
        <v>-1</v>
      </c>
      <c r="O737" s="3" t="str">
        <f t="shared" si="136"/>
        <v>Not Available</v>
      </c>
      <c r="P737" s="3" t="str">
        <f t="shared" si="137"/>
        <v>Not Available</v>
      </c>
      <c r="Q737" s="4">
        <v>-1</v>
      </c>
      <c r="R737" s="4" t="str">
        <f t="shared" si="138"/>
        <v>Not Available</v>
      </c>
      <c r="S737" s="3" t="s">
        <v>56</v>
      </c>
      <c r="T737" s="3" t="str">
        <f t="shared" si="139"/>
        <v>51 to 200 employees</v>
      </c>
      <c r="U737" s="3" t="s">
        <v>21</v>
      </c>
      <c r="V737" s="3" t="str">
        <f t="shared" si="140"/>
        <v>Company - Private</v>
      </c>
      <c r="W737" s="3" t="s">
        <v>695</v>
      </c>
      <c r="X737" s="3" t="str">
        <f t="shared" si="141"/>
        <v>Architectural &amp; Engineering Services</v>
      </c>
      <c r="Y737" s="3" t="s">
        <v>40</v>
      </c>
      <c r="Z737" s="3" t="str">
        <f t="shared" si="142"/>
        <v>Business Services</v>
      </c>
      <c r="AA737" s="3" t="s">
        <v>179</v>
      </c>
      <c r="AB737" s="3" t="str">
        <f t="shared" si="143"/>
        <v>$10 to $25 million (USD)</v>
      </c>
    </row>
    <row r="738" spans="1:28" ht="64" x14ac:dyDescent="0.2">
      <c r="A738" s="3">
        <v>737</v>
      </c>
      <c r="B738" s="3">
        <v>3.9</v>
      </c>
      <c r="C738" s="3" t="str">
        <f t="shared" si="132"/>
        <v>3.9</v>
      </c>
      <c r="D738" s="3" t="s">
        <v>738</v>
      </c>
      <c r="E738" s="3" t="s">
        <v>2961</v>
      </c>
      <c r="F738" s="3" t="s">
        <v>2826</v>
      </c>
      <c r="H738" s="3" t="str">
        <f t="shared" si="133"/>
        <v xml:space="preserve"> CA</v>
      </c>
      <c r="I738" s="3" t="str">
        <f t="shared" si="134"/>
        <v xml:space="preserve"> CA</v>
      </c>
      <c r="J738" s="3" t="s">
        <v>632</v>
      </c>
      <c r="K738" s="3" t="s">
        <v>2923</v>
      </c>
      <c r="L738" s="3" t="s">
        <v>2826</v>
      </c>
      <c r="M738" s="3" t="str">
        <f t="shared" si="135"/>
        <v xml:space="preserve"> CA</v>
      </c>
      <c r="N738" s="3">
        <v>1997</v>
      </c>
      <c r="O738" s="3">
        <f t="shared" si="136"/>
        <v>1997</v>
      </c>
      <c r="P738" s="3">
        <f t="shared" si="137"/>
        <v>23</v>
      </c>
      <c r="Q738" s="4" t="s">
        <v>739</v>
      </c>
      <c r="R738" s="4" t="str">
        <f t="shared" si="138"/>
        <v>Genentech, Ultragenyx Pharmaceutical, Gilead Sciences</v>
      </c>
      <c r="S738" s="3" t="s">
        <v>20</v>
      </c>
      <c r="T738" s="3" t="str">
        <f t="shared" si="139"/>
        <v>501 to 1000 employees</v>
      </c>
      <c r="U738" s="3" t="s">
        <v>65</v>
      </c>
      <c r="V738" s="3" t="str">
        <f t="shared" si="140"/>
        <v>Company - Public</v>
      </c>
      <c r="W738" s="3" t="s">
        <v>32</v>
      </c>
      <c r="X738" s="3" t="str">
        <f t="shared" si="141"/>
        <v>Health Care Services &amp; Hospitals</v>
      </c>
      <c r="Y738" s="3" t="s">
        <v>33</v>
      </c>
      <c r="Z738" s="3" t="str">
        <f t="shared" si="142"/>
        <v>Health Care</v>
      </c>
      <c r="AA738" s="3" t="s">
        <v>58</v>
      </c>
      <c r="AB738" s="3" t="str">
        <f t="shared" si="143"/>
        <v>Unknown / Non-Applicable</v>
      </c>
    </row>
    <row r="739" spans="1:28" ht="16" x14ac:dyDescent="0.2">
      <c r="A739" s="3">
        <v>738</v>
      </c>
      <c r="B739" s="3">
        <v>4.4000000000000004</v>
      </c>
      <c r="C739" s="3" t="str">
        <f t="shared" si="132"/>
        <v>4.4</v>
      </c>
      <c r="D739" s="3" t="s">
        <v>85</v>
      </c>
      <c r="E739" s="3" t="s">
        <v>2827</v>
      </c>
      <c r="F739" s="3" t="s">
        <v>2828</v>
      </c>
      <c r="H739" s="3" t="str">
        <f t="shared" si="133"/>
        <v xml:space="preserve"> NY</v>
      </c>
      <c r="I739" s="3" t="str">
        <f t="shared" si="134"/>
        <v xml:space="preserve"> NY</v>
      </c>
      <c r="J739" s="3" t="s">
        <v>85</v>
      </c>
      <c r="K739" s="3" t="s">
        <v>2827</v>
      </c>
      <c r="L739" s="3" t="s">
        <v>2828</v>
      </c>
      <c r="M739" s="3" t="str">
        <f t="shared" si="135"/>
        <v xml:space="preserve"> NY</v>
      </c>
      <c r="N739" s="3">
        <v>2014</v>
      </c>
      <c r="O739" s="3">
        <f t="shared" si="136"/>
        <v>2014</v>
      </c>
      <c r="P739" s="3">
        <f t="shared" si="137"/>
        <v>6</v>
      </c>
      <c r="Q739" s="4">
        <v>-1</v>
      </c>
      <c r="R739" s="4" t="str">
        <f t="shared" si="138"/>
        <v>Not Available</v>
      </c>
      <c r="S739" s="3" t="s">
        <v>30</v>
      </c>
      <c r="T739" s="3" t="str">
        <f t="shared" si="139"/>
        <v>10000+ employees</v>
      </c>
      <c r="U739" s="3" t="s">
        <v>65</v>
      </c>
      <c r="V739" s="3" t="str">
        <f t="shared" si="140"/>
        <v>Company - Public</v>
      </c>
      <c r="W739" s="3" t="s">
        <v>124</v>
      </c>
      <c r="X739" s="3" t="str">
        <f t="shared" si="141"/>
        <v>Biotech &amp; Pharmaceuticals</v>
      </c>
      <c r="Y739" s="3" t="s">
        <v>124</v>
      </c>
      <c r="Z739" s="3" t="str">
        <f t="shared" si="142"/>
        <v>Biotech &amp; Pharmaceuticals</v>
      </c>
      <c r="AA739" s="3" t="s">
        <v>113</v>
      </c>
      <c r="AB739" s="3" t="str">
        <f t="shared" si="143"/>
        <v>$10+ billion (USD)</v>
      </c>
    </row>
    <row r="740" spans="1:28" ht="16" x14ac:dyDescent="0.2">
      <c r="A740" s="3">
        <v>739</v>
      </c>
      <c r="B740" s="3">
        <v>2.6</v>
      </c>
      <c r="C740" s="3" t="str">
        <f t="shared" si="132"/>
        <v>2.6</v>
      </c>
      <c r="D740" s="3" t="s">
        <v>1007</v>
      </c>
      <c r="E740" s="3" t="s">
        <v>2963</v>
      </c>
      <c r="F740" s="3" t="s">
        <v>2850</v>
      </c>
      <c r="H740" s="3" t="str">
        <f t="shared" si="133"/>
        <v xml:space="preserve"> MD</v>
      </c>
      <c r="I740" s="3" t="str">
        <f t="shared" si="134"/>
        <v xml:space="preserve"> MD</v>
      </c>
      <c r="J740" s="3" t="s">
        <v>1007</v>
      </c>
      <c r="K740" s="3" t="s">
        <v>2963</v>
      </c>
      <c r="L740" s="3" t="s">
        <v>2850</v>
      </c>
      <c r="M740" s="3" t="str">
        <f t="shared" si="135"/>
        <v xml:space="preserve"> MD</v>
      </c>
      <c r="N740" s="3">
        <v>2002</v>
      </c>
      <c r="O740" s="3">
        <f t="shared" si="136"/>
        <v>2002</v>
      </c>
      <c r="P740" s="3">
        <f t="shared" si="137"/>
        <v>18</v>
      </c>
      <c r="Q740" s="4">
        <v>-1</v>
      </c>
      <c r="R740" s="4" t="str">
        <f t="shared" si="138"/>
        <v>Not Available</v>
      </c>
      <c r="S740" s="3" t="s">
        <v>64</v>
      </c>
      <c r="T740" s="3" t="str">
        <f t="shared" si="139"/>
        <v>201 to 500 employees</v>
      </c>
      <c r="U740" s="3" t="s">
        <v>21</v>
      </c>
      <c r="V740" s="3" t="str">
        <f t="shared" si="140"/>
        <v>Company - Private</v>
      </c>
      <c r="W740" s="3" t="s">
        <v>235</v>
      </c>
      <c r="X740" s="3" t="str">
        <f t="shared" si="141"/>
        <v>Computer Hardware &amp; Software</v>
      </c>
      <c r="Y740" s="3" t="s">
        <v>91</v>
      </c>
      <c r="Z740" s="3" t="str">
        <f t="shared" si="142"/>
        <v>Information Technology</v>
      </c>
      <c r="AA740" s="3" t="s">
        <v>41</v>
      </c>
      <c r="AB740" s="3" t="str">
        <f t="shared" si="143"/>
        <v>$100 to $500 million (USD)</v>
      </c>
    </row>
    <row r="741" spans="1:28" ht="16" x14ac:dyDescent="0.2">
      <c r="A741" s="3">
        <v>740</v>
      </c>
      <c r="B741" s="3">
        <v>3.2</v>
      </c>
      <c r="C741" s="3" t="str">
        <f t="shared" si="132"/>
        <v>3.2</v>
      </c>
      <c r="D741" s="3" t="s">
        <v>122</v>
      </c>
      <c r="E741" s="3" t="s">
        <v>2863</v>
      </c>
      <c r="F741" s="3" t="s">
        <v>2864</v>
      </c>
      <c r="H741" s="3" t="str">
        <f t="shared" si="133"/>
        <v xml:space="preserve"> MA</v>
      </c>
      <c r="I741" s="3" t="str">
        <f t="shared" si="134"/>
        <v xml:space="preserve"> MA</v>
      </c>
      <c r="J741" s="3" t="s">
        <v>122</v>
      </c>
      <c r="K741" s="3" t="s">
        <v>2863</v>
      </c>
      <c r="L741" s="3" t="s">
        <v>2864</v>
      </c>
      <c r="M741" s="3" t="str">
        <f t="shared" si="135"/>
        <v xml:space="preserve"> MA</v>
      </c>
      <c r="N741" s="3">
        <v>2013</v>
      </c>
      <c r="O741" s="3">
        <f t="shared" si="136"/>
        <v>2013</v>
      </c>
      <c r="P741" s="3">
        <f t="shared" si="137"/>
        <v>7</v>
      </c>
      <c r="Q741" s="4">
        <v>-1</v>
      </c>
      <c r="R741" s="4" t="str">
        <f t="shared" si="138"/>
        <v>Not Available</v>
      </c>
      <c r="S741" s="3" t="s">
        <v>46</v>
      </c>
      <c r="T741" s="3" t="str">
        <f t="shared" si="139"/>
        <v>1001 to 5000 employees</v>
      </c>
      <c r="U741" s="3" t="s">
        <v>21</v>
      </c>
      <c r="V741" s="3" t="str">
        <f t="shared" si="140"/>
        <v>Company - Private</v>
      </c>
      <c r="W741" s="3" t="s">
        <v>320</v>
      </c>
      <c r="X741" s="3" t="str">
        <f t="shared" si="141"/>
        <v>Staffing &amp; Outsourcing</v>
      </c>
      <c r="Y741" s="3" t="s">
        <v>40</v>
      </c>
      <c r="Z741" s="3" t="str">
        <f t="shared" si="142"/>
        <v>Business Services</v>
      </c>
      <c r="AA741" s="3" t="s">
        <v>264</v>
      </c>
      <c r="AB741" s="3" t="str">
        <f t="shared" si="143"/>
        <v>Less than $1 million (USD)</v>
      </c>
    </row>
    <row r="742" spans="1:28" ht="16" x14ac:dyDescent="0.2">
      <c r="A742" s="3">
        <v>741</v>
      </c>
      <c r="B742" s="3">
        <v>4.8</v>
      </c>
      <c r="C742" s="3" t="str">
        <f t="shared" si="132"/>
        <v>4.8</v>
      </c>
      <c r="D742" s="3" t="s">
        <v>953</v>
      </c>
      <c r="E742" s="3" t="s">
        <v>2900</v>
      </c>
      <c r="F742" s="3" t="s">
        <v>2831</v>
      </c>
      <c r="H742" s="3" t="str">
        <f t="shared" si="133"/>
        <v xml:space="preserve"> TX</v>
      </c>
      <c r="I742" s="3" t="str">
        <f t="shared" si="134"/>
        <v xml:space="preserve"> TX</v>
      </c>
      <c r="J742" s="3" t="s">
        <v>1191</v>
      </c>
      <c r="K742" s="3" t="s">
        <v>2893</v>
      </c>
      <c r="L742" s="3" t="s">
        <v>2894</v>
      </c>
      <c r="M742" s="3" t="str">
        <f t="shared" si="135"/>
        <v xml:space="preserve"> OR</v>
      </c>
      <c r="N742" s="3">
        <v>2015</v>
      </c>
      <c r="O742" s="3">
        <f t="shared" si="136"/>
        <v>2015</v>
      </c>
      <c r="P742" s="3">
        <f t="shared" si="137"/>
        <v>5</v>
      </c>
      <c r="Q742" s="4" t="s">
        <v>1607</v>
      </c>
      <c r="R742" s="4" t="str">
        <f t="shared" si="138"/>
        <v>Slalom</v>
      </c>
      <c r="S742" s="3" t="s">
        <v>30</v>
      </c>
      <c r="T742" s="3" t="str">
        <f t="shared" si="139"/>
        <v>10000+ employees</v>
      </c>
      <c r="U742" s="3" t="s">
        <v>21</v>
      </c>
      <c r="V742" s="3" t="str">
        <f t="shared" si="140"/>
        <v>Company - Private</v>
      </c>
      <c r="W742" s="3" t="s">
        <v>72</v>
      </c>
      <c r="X742" s="3" t="str">
        <f t="shared" si="141"/>
        <v>Banks &amp; Credit Unions</v>
      </c>
      <c r="Y742" s="3" t="s">
        <v>73</v>
      </c>
      <c r="Z742" s="3" t="str">
        <f t="shared" si="142"/>
        <v>Finance</v>
      </c>
      <c r="AA742" s="3" t="s">
        <v>113</v>
      </c>
      <c r="AB742" s="3" t="str">
        <f t="shared" si="143"/>
        <v>$10+ billion (USD)</v>
      </c>
    </row>
    <row r="743" spans="1:28" ht="16" x14ac:dyDescent="0.2">
      <c r="A743" s="3">
        <v>742</v>
      </c>
      <c r="B743" s="3">
        <v>3.6</v>
      </c>
      <c r="C743" s="3" t="str">
        <f t="shared" si="132"/>
        <v>3.6</v>
      </c>
      <c r="D743" s="3" t="s">
        <v>306</v>
      </c>
      <c r="E743" s="3" t="s">
        <v>3029</v>
      </c>
      <c r="F743" s="3" t="s">
        <v>2868</v>
      </c>
      <c r="H743" s="3" t="str">
        <f t="shared" si="133"/>
        <v xml:space="preserve"> OH</v>
      </c>
      <c r="I743" s="3" t="str">
        <f t="shared" si="134"/>
        <v xml:space="preserve"> OH</v>
      </c>
      <c r="J743" s="3" t="s">
        <v>483</v>
      </c>
      <c r="K743" s="3" t="s">
        <v>2960</v>
      </c>
      <c r="L743" s="3" t="s">
        <v>2853</v>
      </c>
      <c r="M743" s="3" t="str">
        <f t="shared" si="135"/>
        <v xml:space="preserve"> VA</v>
      </c>
      <c r="N743" s="3">
        <v>1967</v>
      </c>
      <c r="O743" s="3">
        <f t="shared" si="136"/>
        <v>1967</v>
      </c>
      <c r="P743" s="3">
        <f t="shared" si="137"/>
        <v>53</v>
      </c>
      <c r="Q743" s="4">
        <v>-1</v>
      </c>
      <c r="R743" s="4" t="str">
        <f t="shared" si="138"/>
        <v>Not Available</v>
      </c>
      <c r="S743" s="3">
        <v>-1</v>
      </c>
      <c r="T743" s="3" t="str">
        <f t="shared" si="139"/>
        <v>Not Available</v>
      </c>
      <c r="U743" s="3">
        <v>-1</v>
      </c>
      <c r="V743" s="3" t="str">
        <f t="shared" si="140"/>
        <v>Not Available</v>
      </c>
      <c r="W743" s="3">
        <v>-1</v>
      </c>
      <c r="X743" s="3" t="str">
        <f t="shared" si="141"/>
        <v>Not Available</v>
      </c>
      <c r="Y743" s="3">
        <v>-1</v>
      </c>
      <c r="Z743" s="3" t="str">
        <f t="shared" si="142"/>
        <v>Not Available</v>
      </c>
      <c r="AA743" s="3">
        <v>-1</v>
      </c>
      <c r="AB743" s="3" t="str">
        <f t="shared" si="143"/>
        <v>Not Available</v>
      </c>
    </row>
    <row r="744" spans="1:28" x14ac:dyDescent="0.2">
      <c r="A744" s="3">
        <v>743</v>
      </c>
      <c r="S744" s="3" t="s">
        <v>64</v>
      </c>
      <c r="T744" s="3" t="str">
        <f t="shared" si="139"/>
        <v>201 to 500 employees</v>
      </c>
      <c r="U744" s="3" t="s">
        <v>21</v>
      </c>
      <c r="V744" s="3" t="str">
        <f t="shared" si="140"/>
        <v>Company - Private</v>
      </c>
      <c r="W744" s="3" t="s">
        <v>235</v>
      </c>
      <c r="X744" s="3" t="str">
        <f t="shared" si="141"/>
        <v>Computer Hardware &amp; Software</v>
      </c>
      <c r="Y744" s="3" t="s">
        <v>91</v>
      </c>
      <c r="Z744" s="3" t="str">
        <f t="shared" si="142"/>
        <v>Information Technology</v>
      </c>
      <c r="AA744" s="3" t="s">
        <v>58</v>
      </c>
      <c r="AB744" s="3" t="str">
        <f t="shared" si="143"/>
        <v>Unknown / Non-Applicable</v>
      </c>
    </row>
    <row r="745" spans="1:28" x14ac:dyDescent="0.2">
      <c r="A745" s="3">
        <v>744</v>
      </c>
      <c r="S745" s="3" t="s">
        <v>56</v>
      </c>
      <c r="T745" s="3" t="str">
        <f t="shared" si="139"/>
        <v>51 to 200 employees</v>
      </c>
      <c r="U745" s="3" t="s">
        <v>21</v>
      </c>
      <c r="V745" s="3" t="str">
        <f t="shared" si="140"/>
        <v>Company - Private</v>
      </c>
      <c r="W745" s="3" t="s">
        <v>230</v>
      </c>
      <c r="X745" s="3" t="str">
        <f t="shared" si="141"/>
        <v>IT Services</v>
      </c>
      <c r="Y745" s="3" t="s">
        <v>91</v>
      </c>
      <c r="Z745" s="3" t="str">
        <f t="shared" si="142"/>
        <v>Information Technology</v>
      </c>
      <c r="AA745" s="3" t="s">
        <v>58</v>
      </c>
      <c r="AB745" s="3" t="str">
        <f t="shared" si="143"/>
        <v>Unknown / Non-Applicable</v>
      </c>
    </row>
    <row r="746" spans="1:28" x14ac:dyDescent="0.2">
      <c r="A746" s="3">
        <v>745</v>
      </c>
      <c r="S746" s="3" t="s">
        <v>20</v>
      </c>
      <c r="T746" s="3" t="str">
        <f t="shared" si="139"/>
        <v>501 to 1000 employees</v>
      </c>
      <c r="U746" s="3" t="s">
        <v>21</v>
      </c>
      <c r="V746" s="3" t="str">
        <f t="shared" si="140"/>
        <v>Company - Private</v>
      </c>
      <c r="W746" s="3" t="s">
        <v>230</v>
      </c>
      <c r="X746" s="3" t="str">
        <f t="shared" si="141"/>
        <v>IT Services</v>
      </c>
      <c r="Y746" s="3" t="s">
        <v>91</v>
      </c>
      <c r="Z746" s="3" t="str">
        <f t="shared" si="142"/>
        <v>Information Technology</v>
      </c>
      <c r="AA746" s="3" t="s">
        <v>23</v>
      </c>
      <c r="AB746" s="3" t="str">
        <f t="shared" si="143"/>
        <v>$50 to $100 million (USD)</v>
      </c>
    </row>
    <row r="747" spans="1:28" x14ac:dyDescent="0.2">
      <c r="A747" s="3">
        <v>746</v>
      </c>
      <c r="S747" s="3" t="s">
        <v>56</v>
      </c>
      <c r="T747" s="3" t="str">
        <f t="shared" si="139"/>
        <v>51 to 200 employees</v>
      </c>
      <c r="U747" s="3" t="s">
        <v>21</v>
      </c>
      <c r="V747" s="3" t="str">
        <f t="shared" si="140"/>
        <v>Company - Private</v>
      </c>
      <c r="W747" s="3" t="s">
        <v>515</v>
      </c>
      <c r="X747" s="3" t="str">
        <f t="shared" si="141"/>
        <v>Financial Analytics &amp; Research</v>
      </c>
      <c r="Y747" s="3" t="s">
        <v>73</v>
      </c>
      <c r="Z747" s="3" t="str">
        <f t="shared" si="142"/>
        <v>Finance</v>
      </c>
      <c r="AA747" s="3" t="s">
        <v>23</v>
      </c>
      <c r="AB747" s="3" t="str">
        <f t="shared" si="143"/>
        <v>$50 to $100 million (USD)</v>
      </c>
    </row>
    <row r="748" spans="1:28" x14ac:dyDescent="0.2">
      <c r="A748" s="3">
        <v>747</v>
      </c>
      <c r="S748" s="3" t="s">
        <v>46</v>
      </c>
      <c r="T748" s="3" t="str">
        <f t="shared" si="139"/>
        <v>1001 to 5000 employees</v>
      </c>
      <c r="U748" s="3" t="s">
        <v>21</v>
      </c>
      <c r="V748" s="3" t="str">
        <f t="shared" si="140"/>
        <v>Company - Private</v>
      </c>
      <c r="W748" s="3" t="s">
        <v>959</v>
      </c>
      <c r="X748" s="3" t="str">
        <f t="shared" si="141"/>
        <v>Lending</v>
      </c>
      <c r="Y748" s="3" t="s">
        <v>73</v>
      </c>
      <c r="Z748" s="3" t="str">
        <f t="shared" si="142"/>
        <v>Finance</v>
      </c>
      <c r="AA748" s="3" t="s">
        <v>58</v>
      </c>
      <c r="AB748" s="3" t="str">
        <f t="shared" si="143"/>
        <v>Unknown / Non-Applicable</v>
      </c>
    </row>
    <row r="749" spans="1:28" x14ac:dyDescent="0.2">
      <c r="A749" s="3">
        <v>748</v>
      </c>
      <c r="S749" s="3" t="s">
        <v>46</v>
      </c>
      <c r="T749" s="3" t="str">
        <f t="shared" si="139"/>
        <v>1001 to 5000 employees</v>
      </c>
      <c r="U749" s="3" t="s">
        <v>21</v>
      </c>
      <c r="V749" s="3" t="str">
        <f t="shared" si="140"/>
        <v>Company - Private</v>
      </c>
      <c r="W749" s="3" t="s">
        <v>22</v>
      </c>
      <c r="X749" s="3" t="str">
        <f t="shared" si="141"/>
        <v>Aerospace &amp; Defense</v>
      </c>
      <c r="Y749" s="3" t="s">
        <v>22</v>
      </c>
      <c r="Z749" s="3" t="str">
        <f t="shared" si="142"/>
        <v>Aerospace &amp; Defense</v>
      </c>
      <c r="AA749" s="3" t="s">
        <v>67</v>
      </c>
      <c r="AB749" s="3" t="str">
        <f t="shared" si="143"/>
        <v>$1 to $2 billion (USD)</v>
      </c>
    </row>
    <row r="750" spans="1:28" x14ac:dyDescent="0.2">
      <c r="A750" s="3">
        <v>749</v>
      </c>
      <c r="S750" s="3" t="s">
        <v>20</v>
      </c>
      <c r="T750" s="3" t="str">
        <f t="shared" si="139"/>
        <v>501 to 1000 employees</v>
      </c>
      <c r="U750" s="3" t="s">
        <v>21</v>
      </c>
      <c r="V750" s="3" t="str">
        <f t="shared" si="140"/>
        <v>Company - Private</v>
      </c>
      <c r="W750" s="3" t="s">
        <v>145</v>
      </c>
      <c r="X750" s="3" t="str">
        <f t="shared" si="141"/>
        <v>Enterprise Software &amp; Network Solutions</v>
      </c>
      <c r="Y750" s="3" t="s">
        <v>91</v>
      </c>
      <c r="Z750" s="3" t="str">
        <f t="shared" si="142"/>
        <v>Information Technology</v>
      </c>
      <c r="AA750" s="3" t="s">
        <v>41</v>
      </c>
      <c r="AB750" s="3" t="str">
        <f t="shared" si="143"/>
        <v>$100 to $500 million (USD)</v>
      </c>
    </row>
    <row r="751" spans="1:28" x14ac:dyDescent="0.2">
      <c r="A751" s="3">
        <v>750</v>
      </c>
      <c r="S751" s="3" t="s">
        <v>46</v>
      </c>
      <c r="T751" s="3" t="str">
        <f t="shared" si="139"/>
        <v>1001 to 5000 employees</v>
      </c>
      <c r="U751" s="3" t="s">
        <v>21</v>
      </c>
      <c r="V751" s="3" t="str">
        <f t="shared" si="140"/>
        <v>Company - Private</v>
      </c>
      <c r="W751" s="3" t="s">
        <v>79</v>
      </c>
      <c r="X751" s="3" t="str">
        <f t="shared" si="141"/>
        <v>Consulting</v>
      </c>
      <c r="Y751" s="3" t="s">
        <v>40</v>
      </c>
      <c r="Z751" s="3" t="str">
        <f t="shared" si="142"/>
        <v>Business Services</v>
      </c>
      <c r="AA751" s="3" t="s">
        <v>41</v>
      </c>
      <c r="AB751" s="3" t="str">
        <f t="shared" si="143"/>
        <v>$100 to $500 million (USD)</v>
      </c>
    </row>
    <row r="752" spans="1:28" x14ac:dyDescent="0.2">
      <c r="A752" s="3">
        <v>751</v>
      </c>
      <c r="S752" s="3" t="s">
        <v>56</v>
      </c>
      <c r="T752" s="3" t="str">
        <f t="shared" si="139"/>
        <v>51 to 200 employees</v>
      </c>
      <c r="U752" s="3" t="s">
        <v>21</v>
      </c>
      <c r="V752" s="3" t="str">
        <f t="shared" si="140"/>
        <v>Company - Private</v>
      </c>
      <c r="W752" s="3" t="s">
        <v>39</v>
      </c>
      <c r="X752" s="3" t="str">
        <f t="shared" si="141"/>
        <v>Security Services</v>
      </c>
      <c r="Y752" s="3" t="s">
        <v>40</v>
      </c>
      <c r="Z752" s="3" t="str">
        <f t="shared" si="142"/>
        <v>Business Services</v>
      </c>
      <c r="AA752" s="3" t="s">
        <v>179</v>
      </c>
      <c r="AB752" s="3" t="str">
        <f t="shared" si="143"/>
        <v>$10 to $25 million (USD)</v>
      </c>
    </row>
    <row r="753" spans="1:28" x14ac:dyDescent="0.2">
      <c r="A753" s="3">
        <v>752</v>
      </c>
      <c r="S753" s="3" t="s">
        <v>64</v>
      </c>
      <c r="T753" s="3" t="str">
        <f t="shared" si="139"/>
        <v>201 to 500 employees</v>
      </c>
      <c r="U753" s="3" t="s">
        <v>21</v>
      </c>
      <c r="V753" s="3" t="str">
        <f t="shared" si="140"/>
        <v>Company - Private</v>
      </c>
      <c r="W753" s="3" t="s">
        <v>124</v>
      </c>
      <c r="X753" s="3" t="str">
        <f t="shared" si="141"/>
        <v>Biotech &amp; Pharmaceuticals</v>
      </c>
      <c r="Y753" s="3" t="s">
        <v>124</v>
      </c>
      <c r="Z753" s="3" t="str">
        <f t="shared" si="142"/>
        <v>Biotech &amp; Pharmaceuticals</v>
      </c>
      <c r="AA753" s="3" t="s">
        <v>80</v>
      </c>
      <c r="AB753" s="3" t="str">
        <f t="shared" si="143"/>
        <v>$25 to $50 million (USD)</v>
      </c>
    </row>
    <row r="754" spans="1:28" x14ac:dyDescent="0.2">
      <c r="A754" s="3">
        <v>753</v>
      </c>
      <c r="S754" s="3" t="s">
        <v>46</v>
      </c>
      <c r="T754" s="3" t="str">
        <f t="shared" si="139"/>
        <v>1001 to 5000 employees</v>
      </c>
      <c r="U754" s="3" t="s">
        <v>21</v>
      </c>
      <c r="V754" s="3" t="str">
        <f t="shared" si="140"/>
        <v>Company - Private</v>
      </c>
      <c r="W754" s="3" t="s">
        <v>155</v>
      </c>
      <c r="X754" s="3" t="str">
        <f t="shared" si="141"/>
        <v>Insurance Carriers</v>
      </c>
      <c r="Y754" s="3" t="s">
        <v>156</v>
      </c>
      <c r="Z754" s="3" t="str">
        <f t="shared" si="142"/>
        <v>Insurance</v>
      </c>
      <c r="AA754" s="3" t="s">
        <v>34</v>
      </c>
      <c r="AB754" s="3" t="str">
        <f t="shared" si="143"/>
        <v>$2 to $5 billion (USD)</v>
      </c>
    </row>
    <row r="755" spans="1:28" x14ac:dyDescent="0.2">
      <c r="A755" s="3">
        <v>754</v>
      </c>
      <c r="S755" s="3" t="s">
        <v>46</v>
      </c>
      <c r="T755" s="3" t="str">
        <f t="shared" si="139"/>
        <v>1001 to 5000 employees</v>
      </c>
      <c r="U755" s="3" t="s">
        <v>65</v>
      </c>
      <c r="V755" s="3" t="str">
        <f t="shared" si="140"/>
        <v>Company - Public</v>
      </c>
      <c r="W755" s="3" t="s">
        <v>1095</v>
      </c>
      <c r="X755" s="3" t="str">
        <f t="shared" si="141"/>
        <v>Transportation Management</v>
      </c>
      <c r="Y755" s="3" t="s">
        <v>173</v>
      </c>
      <c r="Z755" s="3" t="str">
        <f t="shared" si="142"/>
        <v>Transportation &amp; Logistics</v>
      </c>
      <c r="AA755" s="3" t="s">
        <v>34</v>
      </c>
      <c r="AB755" s="3" t="str">
        <f t="shared" si="143"/>
        <v>$2 to $5 billion (USD)</v>
      </c>
    </row>
    <row r="756" spans="1:28" x14ac:dyDescent="0.2">
      <c r="A756" s="3">
        <v>755</v>
      </c>
      <c r="S756" s="3" t="s">
        <v>20</v>
      </c>
      <c r="T756" s="3" t="str">
        <f t="shared" si="139"/>
        <v>501 to 1000 employees</v>
      </c>
      <c r="U756" s="3" t="s">
        <v>65</v>
      </c>
      <c r="V756" s="3" t="str">
        <f t="shared" si="140"/>
        <v>Company - Public</v>
      </c>
      <c r="W756" s="3" t="s">
        <v>124</v>
      </c>
      <c r="X756" s="3" t="str">
        <f t="shared" si="141"/>
        <v>Biotech &amp; Pharmaceuticals</v>
      </c>
      <c r="Y756" s="3" t="s">
        <v>124</v>
      </c>
      <c r="Z756" s="3" t="str">
        <f t="shared" si="142"/>
        <v>Biotech &amp; Pharmaceuticals</v>
      </c>
      <c r="AA756" s="3" t="s">
        <v>23</v>
      </c>
      <c r="AB756" s="3" t="str">
        <f t="shared" si="143"/>
        <v>$50 to $100 million (USD)</v>
      </c>
    </row>
    <row r="757" spans="1:28" x14ac:dyDescent="0.2">
      <c r="A757" s="3">
        <v>756</v>
      </c>
      <c r="S757" s="3" t="s">
        <v>64</v>
      </c>
      <c r="T757" s="3" t="str">
        <f t="shared" si="139"/>
        <v>201 to 500 employees</v>
      </c>
      <c r="U757" s="3" t="s">
        <v>21</v>
      </c>
      <c r="V757" s="3" t="str">
        <f t="shared" si="140"/>
        <v>Company - Private</v>
      </c>
      <c r="W757" s="3" t="s">
        <v>90</v>
      </c>
      <c r="X757" s="3" t="str">
        <f t="shared" si="141"/>
        <v>Internet</v>
      </c>
      <c r="Y757" s="3" t="s">
        <v>91</v>
      </c>
      <c r="Z757" s="3" t="str">
        <f t="shared" si="142"/>
        <v>Information Technology</v>
      </c>
      <c r="AA757" s="3" t="s">
        <v>179</v>
      </c>
      <c r="AB757" s="3" t="str">
        <f t="shared" si="143"/>
        <v>$10 to $25 million (USD)</v>
      </c>
    </row>
    <row r="758" spans="1:28" x14ac:dyDescent="0.2">
      <c r="A758" s="3">
        <v>757</v>
      </c>
      <c r="S758" s="3" t="s">
        <v>104</v>
      </c>
      <c r="T758" s="3" t="str">
        <f t="shared" si="139"/>
        <v>5001 to 10000 employees</v>
      </c>
      <c r="U758" s="3" t="s">
        <v>21</v>
      </c>
      <c r="V758" s="3" t="str">
        <f t="shared" si="140"/>
        <v>Company - Private</v>
      </c>
      <c r="W758" s="3" t="s">
        <v>273</v>
      </c>
      <c r="X758" s="3" t="str">
        <f t="shared" si="141"/>
        <v>Consumer Products Manufacturing</v>
      </c>
      <c r="Y758" s="3" t="s">
        <v>185</v>
      </c>
      <c r="Z758" s="3" t="str">
        <f t="shared" si="142"/>
        <v>Manufacturing</v>
      </c>
      <c r="AA758" s="3" t="s">
        <v>113</v>
      </c>
      <c r="AB758" s="3" t="str">
        <f t="shared" si="143"/>
        <v>$10+ billion (USD)</v>
      </c>
    </row>
    <row r="759" spans="1:28" x14ac:dyDescent="0.2">
      <c r="A759" s="3">
        <v>758</v>
      </c>
      <c r="S759" s="3" t="s">
        <v>104</v>
      </c>
      <c r="T759" s="3" t="str">
        <f t="shared" si="139"/>
        <v>5001 to 10000 employees</v>
      </c>
      <c r="U759" s="3" t="s">
        <v>65</v>
      </c>
      <c r="V759" s="3" t="str">
        <f t="shared" si="140"/>
        <v>Company - Public</v>
      </c>
      <c r="W759" s="3" t="s">
        <v>235</v>
      </c>
      <c r="X759" s="3" t="str">
        <f t="shared" si="141"/>
        <v>Computer Hardware &amp; Software</v>
      </c>
      <c r="Y759" s="3" t="s">
        <v>91</v>
      </c>
      <c r="Z759" s="3" t="str">
        <f t="shared" si="142"/>
        <v>Information Technology</v>
      </c>
      <c r="AA759" s="3" t="s">
        <v>67</v>
      </c>
      <c r="AB759" s="3" t="str">
        <f t="shared" si="143"/>
        <v>$1 to $2 billion (USD)</v>
      </c>
    </row>
    <row r="760" spans="1:28" x14ac:dyDescent="0.2">
      <c r="A760" s="3">
        <v>759</v>
      </c>
      <c r="S760" s="3" t="s">
        <v>104</v>
      </c>
      <c r="T760" s="3" t="str">
        <f t="shared" si="139"/>
        <v>5001 to 10000 employees</v>
      </c>
      <c r="U760" s="3" t="s">
        <v>65</v>
      </c>
      <c r="V760" s="3" t="str">
        <f t="shared" si="140"/>
        <v>Company - Public</v>
      </c>
      <c r="W760" s="3" t="s">
        <v>22</v>
      </c>
      <c r="X760" s="3" t="str">
        <f t="shared" si="141"/>
        <v>Aerospace &amp; Defense</v>
      </c>
      <c r="Y760" s="3" t="s">
        <v>22</v>
      </c>
      <c r="Z760" s="3" t="str">
        <f t="shared" si="142"/>
        <v>Aerospace &amp; Defense</v>
      </c>
      <c r="AA760" s="3" t="s">
        <v>34</v>
      </c>
      <c r="AB760" s="3" t="str">
        <f t="shared" si="143"/>
        <v>$2 to $5 billion (USD)</v>
      </c>
    </row>
    <row r="761" spans="1:28" x14ac:dyDescent="0.2">
      <c r="A761" s="3">
        <v>760</v>
      </c>
      <c r="S761" s="3" t="s">
        <v>20</v>
      </c>
      <c r="T761" s="3" t="str">
        <f t="shared" si="139"/>
        <v>501 to 1000 employees</v>
      </c>
      <c r="U761" s="3" t="s">
        <v>21</v>
      </c>
      <c r="V761" s="3" t="str">
        <f t="shared" si="140"/>
        <v>Company - Private</v>
      </c>
      <c r="W761" s="3" t="s">
        <v>155</v>
      </c>
      <c r="X761" s="3" t="str">
        <f t="shared" si="141"/>
        <v>Insurance Carriers</v>
      </c>
      <c r="Y761" s="3" t="s">
        <v>156</v>
      </c>
      <c r="Z761" s="3" t="str">
        <f t="shared" si="142"/>
        <v>Insurance</v>
      </c>
      <c r="AA761" s="3" t="s">
        <v>50</v>
      </c>
      <c r="AB761" s="3" t="str">
        <f t="shared" si="143"/>
        <v>$500 million to $1 billion (USD)</v>
      </c>
    </row>
    <row r="762" spans="1:28" x14ac:dyDescent="0.2">
      <c r="A762" s="3">
        <v>761</v>
      </c>
      <c r="S762" s="3" t="s">
        <v>30</v>
      </c>
      <c r="T762" s="3" t="str">
        <f t="shared" si="139"/>
        <v>10000+ employees</v>
      </c>
      <c r="U762" s="3" t="s">
        <v>154</v>
      </c>
      <c r="V762" s="3" t="str">
        <f t="shared" si="140"/>
        <v>Nonprofit Organization</v>
      </c>
      <c r="W762" s="3" t="s">
        <v>32</v>
      </c>
      <c r="X762" s="3" t="str">
        <f t="shared" si="141"/>
        <v>Health Care Services &amp; Hospitals</v>
      </c>
      <c r="Y762" s="3" t="s">
        <v>33</v>
      </c>
      <c r="Z762" s="3" t="str">
        <f t="shared" si="142"/>
        <v>Health Care</v>
      </c>
      <c r="AA762" s="3" t="s">
        <v>34</v>
      </c>
      <c r="AB762" s="3" t="str">
        <f t="shared" si="143"/>
        <v>$2 to $5 billion (USD)</v>
      </c>
    </row>
    <row r="763" spans="1:28" x14ac:dyDescent="0.2">
      <c r="A763" s="3">
        <v>762</v>
      </c>
      <c r="S763" s="3" t="s">
        <v>46</v>
      </c>
      <c r="T763" s="3" t="str">
        <f t="shared" si="139"/>
        <v>1001 to 5000 employees</v>
      </c>
      <c r="U763" s="3" t="s">
        <v>21</v>
      </c>
      <c r="V763" s="3" t="str">
        <f t="shared" si="140"/>
        <v>Company - Private</v>
      </c>
      <c r="W763" s="3" t="s">
        <v>90</v>
      </c>
      <c r="X763" s="3" t="str">
        <f t="shared" si="141"/>
        <v>Internet</v>
      </c>
      <c r="Y763" s="3" t="s">
        <v>91</v>
      </c>
      <c r="Z763" s="3" t="str">
        <f t="shared" si="142"/>
        <v>Information Technology</v>
      </c>
      <c r="AA763" s="3" t="s">
        <v>58</v>
      </c>
      <c r="AB763" s="3" t="str">
        <f t="shared" si="143"/>
        <v>Unknown / Non-Applicable</v>
      </c>
    </row>
    <row r="764" spans="1:28" x14ac:dyDescent="0.2">
      <c r="A764" s="3">
        <v>763</v>
      </c>
      <c r="S764" s="3" t="s">
        <v>289</v>
      </c>
      <c r="T764" s="3" t="str">
        <f t="shared" si="139"/>
        <v>Unknown</v>
      </c>
      <c r="U764" s="3" t="s">
        <v>289</v>
      </c>
      <c r="V764" s="3" t="str">
        <f t="shared" si="140"/>
        <v>Unknown</v>
      </c>
      <c r="W764" s="3">
        <v>-1</v>
      </c>
      <c r="X764" s="3" t="str">
        <f t="shared" si="141"/>
        <v>Not Available</v>
      </c>
      <c r="Y764" s="3">
        <v>-1</v>
      </c>
      <c r="Z764" s="3" t="str">
        <f t="shared" si="142"/>
        <v>Not Available</v>
      </c>
      <c r="AA764" s="3" t="s">
        <v>58</v>
      </c>
      <c r="AB764" s="3" t="str">
        <f t="shared" si="143"/>
        <v>Unknown / Non-Applicable</v>
      </c>
    </row>
    <row r="765" spans="1:28" x14ac:dyDescent="0.2">
      <c r="A765" s="3">
        <v>764</v>
      </c>
      <c r="S765" s="3" t="s">
        <v>46</v>
      </c>
      <c r="T765" s="3" t="str">
        <f t="shared" si="139"/>
        <v>1001 to 5000 employees</v>
      </c>
      <c r="U765" s="3" t="s">
        <v>21</v>
      </c>
      <c r="V765" s="3" t="str">
        <f t="shared" si="140"/>
        <v>Company - Private</v>
      </c>
      <c r="W765" s="3" t="s">
        <v>235</v>
      </c>
      <c r="X765" s="3" t="str">
        <f t="shared" si="141"/>
        <v>Computer Hardware &amp; Software</v>
      </c>
      <c r="Y765" s="3" t="s">
        <v>91</v>
      </c>
      <c r="Z765" s="3" t="str">
        <f t="shared" si="142"/>
        <v>Information Technology</v>
      </c>
      <c r="AA765" s="3" t="s">
        <v>67</v>
      </c>
      <c r="AB765" s="3" t="str">
        <f t="shared" si="143"/>
        <v>$1 to $2 billion (USD)</v>
      </c>
    </row>
    <row r="766" spans="1:28" x14ac:dyDescent="0.2">
      <c r="A766" s="3">
        <v>765</v>
      </c>
      <c r="S766" s="3" t="s">
        <v>56</v>
      </c>
      <c r="T766" s="3" t="str">
        <f t="shared" si="139"/>
        <v>51 to 200 employees</v>
      </c>
      <c r="U766" s="3" t="s">
        <v>21</v>
      </c>
      <c r="V766" s="3" t="str">
        <f t="shared" si="140"/>
        <v>Company - Private</v>
      </c>
      <c r="W766" s="3" t="s">
        <v>90</v>
      </c>
      <c r="X766" s="3" t="str">
        <f t="shared" si="141"/>
        <v>Internet</v>
      </c>
      <c r="Y766" s="3" t="s">
        <v>91</v>
      </c>
      <c r="Z766" s="3" t="str">
        <f t="shared" si="142"/>
        <v>Information Technology</v>
      </c>
      <c r="AA766" s="3" t="s">
        <v>58</v>
      </c>
      <c r="AB766" s="3" t="str">
        <f t="shared" si="143"/>
        <v>Unknown / Non-Applicable</v>
      </c>
    </row>
    <row r="767" spans="1:28" x14ac:dyDescent="0.2">
      <c r="A767" s="3">
        <v>766</v>
      </c>
      <c r="S767" s="3" t="s">
        <v>56</v>
      </c>
      <c r="T767" s="3" t="str">
        <f t="shared" si="139"/>
        <v>51 to 200 employees</v>
      </c>
      <c r="U767" s="3" t="s">
        <v>21</v>
      </c>
      <c r="V767" s="3" t="str">
        <f t="shared" si="140"/>
        <v>Company - Private</v>
      </c>
      <c r="W767" s="3" t="s">
        <v>22</v>
      </c>
      <c r="X767" s="3" t="str">
        <f t="shared" si="141"/>
        <v>Aerospace &amp; Defense</v>
      </c>
      <c r="Y767" s="3" t="s">
        <v>22</v>
      </c>
      <c r="Z767" s="3" t="str">
        <f t="shared" si="142"/>
        <v>Aerospace &amp; Defense</v>
      </c>
      <c r="AA767" s="3" t="s">
        <v>179</v>
      </c>
      <c r="AB767" s="3" t="str">
        <f t="shared" si="143"/>
        <v>$10 to $25 million (USD)</v>
      </c>
    </row>
    <row r="768" spans="1:28" x14ac:dyDescent="0.2">
      <c r="A768" s="3">
        <v>767</v>
      </c>
      <c r="S768" s="3" t="s">
        <v>30</v>
      </c>
      <c r="T768" s="3" t="str">
        <f t="shared" si="139"/>
        <v>10000+ employees</v>
      </c>
      <c r="U768" s="3" t="s">
        <v>65</v>
      </c>
      <c r="V768" s="3" t="str">
        <f t="shared" si="140"/>
        <v>Company - Public</v>
      </c>
      <c r="W768" s="3" t="s">
        <v>155</v>
      </c>
      <c r="X768" s="3" t="str">
        <f t="shared" si="141"/>
        <v>Insurance Carriers</v>
      </c>
      <c r="Y768" s="3" t="s">
        <v>156</v>
      </c>
      <c r="Z768" s="3" t="str">
        <f t="shared" si="142"/>
        <v>Insurance</v>
      </c>
      <c r="AA768" s="3" t="s">
        <v>203</v>
      </c>
      <c r="AB768" s="3" t="str">
        <f t="shared" si="143"/>
        <v>$5 to $10 billion (USD)</v>
      </c>
    </row>
    <row r="769" spans="1:28" x14ac:dyDescent="0.2">
      <c r="A769" s="3">
        <v>768</v>
      </c>
      <c r="S769" s="3" t="s">
        <v>64</v>
      </c>
      <c r="T769" s="3" t="str">
        <f t="shared" si="139"/>
        <v>201 to 500 employees</v>
      </c>
      <c r="U769" s="3" t="s">
        <v>131</v>
      </c>
      <c r="V769" s="3" t="str">
        <f t="shared" si="140"/>
        <v>Subsidiary or Business Segment</v>
      </c>
      <c r="W769" s="3" t="s">
        <v>155</v>
      </c>
      <c r="X769" s="3" t="str">
        <f t="shared" si="141"/>
        <v>Insurance Carriers</v>
      </c>
      <c r="Y769" s="3" t="s">
        <v>156</v>
      </c>
      <c r="Z769" s="3" t="str">
        <f t="shared" si="142"/>
        <v>Insurance</v>
      </c>
      <c r="AA769" s="3" t="s">
        <v>41</v>
      </c>
      <c r="AB769" s="3" t="str">
        <f t="shared" si="143"/>
        <v>$100 to $500 million (USD)</v>
      </c>
    </row>
    <row r="770" spans="1:28" x14ac:dyDescent="0.2">
      <c r="A770" s="3">
        <v>769</v>
      </c>
      <c r="S770" s="3" t="s">
        <v>20</v>
      </c>
      <c r="T770" s="3" t="str">
        <f t="shared" si="139"/>
        <v>501 to 1000 employees</v>
      </c>
      <c r="U770" s="3" t="s">
        <v>65</v>
      </c>
      <c r="V770" s="3" t="str">
        <f t="shared" si="140"/>
        <v>Company - Public</v>
      </c>
      <c r="W770" s="3" t="s">
        <v>124</v>
      </c>
      <c r="X770" s="3" t="str">
        <f t="shared" si="141"/>
        <v>Biotech &amp; Pharmaceuticals</v>
      </c>
      <c r="Y770" s="3" t="s">
        <v>124</v>
      </c>
      <c r="Z770" s="3" t="str">
        <f t="shared" si="142"/>
        <v>Biotech &amp; Pharmaceuticals</v>
      </c>
      <c r="AA770" s="3" t="s">
        <v>58</v>
      </c>
      <c r="AB770" s="3" t="str">
        <f t="shared" si="143"/>
        <v>Unknown / Non-Applicable</v>
      </c>
    </row>
    <row r="771" spans="1:28" x14ac:dyDescent="0.2">
      <c r="A771" s="3">
        <v>770</v>
      </c>
      <c r="S771" s="3" t="s">
        <v>46</v>
      </c>
      <c r="T771" s="3" t="str">
        <f t="shared" ref="T771:T834" si="144">IF(S771=-1,"Not Available",S771)</f>
        <v>1001 to 5000 employees</v>
      </c>
      <c r="U771" s="3" t="s">
        <v>47</v>
      </c>
      <c r="V771" s="3" t="str">
        <f t="shared" ref="V771:V834" si="145">IF(U771=-1,"Not Available", U771)</f>
        <v>Government</v>
      </c>
      <c r="W771" s="3" t="s">
        <v>48</v>
      </c>
      <c r="X771" s="3" t="str">
        <f t="shared" ref="X771:X834" si="146">IF(W771=-1,"Not Available",W771)</f>
        <v>Energy</v>
      </c>
      <c r="Y771" s="3" t="s">
        <v>49</v>
      </c>
      <c r="Z771" s="3" t="str">
        <f t="shared" ref="Z771:Z834" si="147">IF(Y771=-1,"Not Available",Y771)</f>
        <v>Oil, Gas, Energy &amp; Utilities</v>
      </c>
      <c r="AA771" s="3" t="s">
        <v>50</v>
      </c>
      <c r="AB771" s="3" t="str">
        <f t="shared" ref="AB771:AB834" si="148">IF(AA771=-1,"Not Available",AA771)</f>
        <v>$500 million to $1 billion (USD)</v>
      </c>
    </row>
    <row r="772" spans="1:28" x14ac:dyDescent="0.2">
      <c r="A772" s="3">
        <v>771</v>
      </c>
      <c r="S772" s="3" t="s">
        <v>56</v>
      </c>
      <c r="T772" s="3" t="str">
        <f t="shared" si="144"/>
        <v>51 to 200 employees</v>
      </c>
      <c r="U772" s="3" t="s">
        <v>21</v>
      </c>
      <c r="V772" s="3" t="str">
        <f t="shared" si="145"/>
        <v>Company - Private</v>
      </c>
      <c r="W772" s="3" t="s">
        <v>230</v>
      </c>
      <c r="X772" s="3" t="str">
        <f t="shared" si="146"/>
        <v>IT Services</v>
      </c>
      <c r="Y772" s="3" t="s">
        <v>91</v>
      </c>
      <c r="Z772" s="3" t="str">
        <f t="shared" si="147"/>
        <v>Information Technology</v>
      </c>
      <c r="AA772" s="3" t="s">
        <v>138</v>
      </c>
      <c r="AB772" s="3" t="str">
        <f t="shared" si="148"/>
        <v>$1 to $5 million (USD)</v>
      </c>
    </row>
    <row r="773" spans="1:28" x14ac:dyDescent="0.2">
      <c r="A773" s="3">
        <v>772</v>
      </c>
      <c r="S773" s="3" t="s">
        <v>64</v>
      </c>
      <c r="T773" s="3" t="str">
        <f t="shared" si="144"/>
        <v>201 to 500 employees</v>
      </c>
      <c r="U773" s="3" t="s">
        <v>21</v>
      </c>
      <c r="V773" s="3" t="str">
        <f t="shared" si="145"/>
        <v>Company - Private</v>
      </c>
      <c r="W773" s="3" t="s">
        <v>72</v>
      </c>
      <c r="X773" s="3" t="str">
        <f t="shared" si="146"/>
        <v>Banks &amp; Credit Unions</v>
      </c>
      <c r="Y773" s="3" t="s">
        <v>73</v>
      </c>
      <c r="Z773" s="3" t="str">
        <f t="shared" si="147"/>
        <v>Finance</v>
      </c>
      <c r="AA773" s="3" t="s">
        <v>67</v>
      </c>
      <c r="AB773" s="3" t="str">
        <f t="shared" si="148"/>
        <v>$1 to $2 billion (USD)</v>
      </c>
    </row>
    <row r="774" spans="1:28" x14ac:dyDescent="0.2">
      <c r="A774" s="3">
        <v>773</v>
      </c>
      <c r="S774" s="3" t="s">
        <v>56</v>
      </c>
      <c r="T774" s="3" t="str">
        <f t="shared" si="144"/>
        <v>51 to 200 employees</v>
      </c>
      <c r="U774" s="3" t="s">
        <v>65</v>
      </c>
      <c r="V774" s="3" t="str">
        <f t="shared" si="145"/>
        <v>Company - Public</v>
      </c>
      <c r="W774" s="3">
        <v>-1</v>
      </c>
      <c r="X774" s="3" t="str">
        <f t="shared" si="146"/>
        <v>Not Available</v>
      </c>
      <c r="Y774" s="3">
        <v>-1</v>
      </c>
      <c r="Z774" s="3" t="str">
        <f t="shared" si="147"/>
        <v>Not Available</v>
      </c>
      <c r="AA774" s="3" t="s">
        <v>58</v>
      </c>
      <c r="AB774" s="3" t="str">
        <f t="shared" si="148"/>
        <v>Unknown / Non-Applicable</v>
      </c>
    </row>
    <row r="775" spans="1:28" x14ac:dyDescent="0.2">
      <c r="A775" s="3">
        <v>774</v>
      </c>
      <c r="S775" s="3" t="s">
        <v>20</v>
      </c>
      <c r="T775" s="3" t="str">
        <f t="shared" si="144"/>
        <v>501 to 1000 employees</v>
      </c>
      <c r="U775" s="3" t="s">
        <v>21</v>
      </c>
      <c r="V775" s="3" t="str">
        <f t="shared" si="145"/>
        <v>Company - Private</v>
      </c>
      <c r="W775" s="3" t="s">
        <v>959</v>
      </c>
      <c r="X775" s="3" t="str">
        <f t="shared" si="146"/>
        <v>Lending</v>
      </c>
      <c r="Y775" s="3" t="s">
        <v>73</v>
      </c>
      <c r="Z775" s="3" t="str">
        <f t="shared" si="147"/>
        <v>Finance</v>
      </c>
      <c r="AA775" s="3" t="s">
        <v>41</v>
      </c>
      <c r="AB775" s="3" t="str">
        <f t="shared" si="148"/>
        <v>$100 to $500 million (USD)</v>
      </c>
    </row>
    <row r="776" spans="1:28" x14ac:dyDescent="0.2">
      <c r="A776" s="3">
        <v>775</v>
      </c>
      <c r="S776" s="3" t="s">
        <v>30</v>
      </c>
      <c r="T776" s="3" t="str">
        <f t="shared" si="144"/>
        <v>10000+ employees</v>
      </c>
      <c r="U776" s="3" t="s">
        <v>65</v>
      </c>
      <c r="V776" s="3" t="str">
        <f t="shared" si="145"/>
        <v>Company - Public</v>
      </c>
      <c r="W776" s="3" t="s">
        <v>124</v>
      </c>
      <c r="X776" s="3" t="str">
        <f t="shared" si="146"/>
        <v>Biotech &amp; Pharmaceuticals</v>
      </c>
      <c r="Y776" s="3" t="s">
        <v>124</v>
      </c>
      <c r="Z776" s="3" t="str">
        <f t="shared" si="147"/>
        <v>Biotech &amp; Pharmaceuticals</v>
      </c>
      <c r="AA776" s="3" t="s">
        <v>113</v>
      </c>
      <c r="AB776" s="3" t="str">
        <f t="shared" si="148"/>
        <v>$10+ billion (USD)</v>
      </c>
    </row>
    <row r="777" spans="1:28" x14ac:dyDescent="0.2">
      <c r="A777" s="3">
        <v>776</v>
      </c>
      <c r="S777" s="3" t="s">
        <v>30</v>
      </c>
      <c r="T777" s="3" t="str">
        <f t="shared" si="144"/>
        <v>10000+ employees</v>
      </c>
      <c r="U777" s="3" t="s">
        <v>65</v>
      </c>
      <c r="V777" s="3" t="str">
        <f t="shared" si="145"/>
        <v>Company - Public</v>
      </c>
      <c r="W777" s="3" t="s">
        <v>124</v>
      </c>
      <c r="X777" s="3" t="str">
        <f t="shared" si="146"/>
        <v>Biotech &amp; Pharmaceuticals</v>
      </c>
      <c r="Y777" s="3" t="s">
        <v>124</v>
      </c>
      <c r="Z777" s="3" t="str">
        <f t="shared" si="147"/>
        <v>Biotech &amp; Pharmaceuticals</v>
      </c>
      <c r="AA777" s="3" t="s">
        <v>113</v>
      </c>
      <c r="AB777" s="3" t="str">
        <f t="shared" si="148"/>
        <v>$10+ billion (USD)</v>
      </c>
    </row>
    <row r="778" spans="1:28" x14ac:dyDescent="0.2">
      <c r="A778" s="3">
        <v>777</v>
      </c>
      <c r="S778" s="3" t="s">
        <v>64</v>
      </c>
      <c r="T778" s="3" t="str">
        <f t="shared" si="144"/>
        <v>201 to 500 employees</v>
      </c>
      <c r="U778" s="3" t="s">
        <v>65</v>
      </c>
      <c r="V778" s="3" t="str">
        <f t="shared" si="145"/>
        <v>Company - Public</v>
      </c>
      <c r="W778" s="3" t="s">
        <v>124</v>
      </c>
      <c r="X778" s="3" t="str">
        <f t="shared" si="146"/>
        <v>Biotech &amp; Pharmaceuticals</v>
      </c>
      <c r="Y778" s="3" t="s">
        <v>124</v>
      </c>
      <c r="Z778" s="3" t="str">
        <f t="shared" si="147"/>
        <v>Biotech &amp; Pharmaceuticals</v>
      </c>
      <c r="AA778" s="3" t="s">
        <v>58</v>
      </c>
      <c r="AB778" s="3" t="str">
        <f t="shared" si="148"/>
        <v>Unknown / Non-Applicable</v>
      </c>
    </row>
    <row r="779" spans="1:28" x14ac:dyDescent="0.2">
      <c r="A779" s="3">
        <v>778</v>
      </c>
      <c r="S779" s="3" t="s">
        <v>30</v>
      </c>
      <c r="T779" s="3" t="str">
        <f t="shared" si="144"/>
        <v>10000+ employees</v>
      </c>
      <c r="U779" s="3" t="s">
        <v>65</v>
      </c>
      <c r="V779" s="3" t="str">
        <f t="shared" si="145"/>
        <v>Company - Public</v>
      </c>
      <c r="W779" s="3" t="s">
        <v>124</v>
      </c>
      <c r="X779" s="3" t="str">
        <f t="shared" si="146"/>
        <v>Biotech &amp; Pharmaceuticals</v>
      </c>
      <c r="Y779" s="3" t="s">
        <v>124</v>
      </c>
      <c r="Z779" s="3" t="str">
        <f t="shared" si="147"/>
        <v>Biotech &amp; Pharmaceuticals</v>
      </c>
      <c r="AA779" s="3" t="s">
        <v>113</v>
      </c>
      <c r="AB779" s="3" t="str">
        <f t="shared" si="148"/>
        <v>$10+ billion (USD)</v>
      </c>
    </row>
    <row r="780" spans="1:28" x14ac:dyDescent="0.2">
      <c r="A780" s="3">
        <v>779</v>
      </c>
      <c r="S780" s="3" t="s">
        <v>289</v>
      </c>
      <c r="T780" s="3" t="str">
        <f t="shared" si="144"/>
        <v>Unknown</v>
      </c>
      <c r="U780" s="3" t="s">
        <v>21</v>
      </c>
      <c r="V780" s="3" t="str">
        <f t="shared" si="145"/>
        <v>Company - Private</v>
      </c>
      <c r="W780" s="3">
        <v>-1</v>
      </c>
      <c r="X780" s="3" t="str">
        <f t="shared" si="146"/>
        <v>Not Available</v>
      </c>
      <c r="Y780" s="3">
        <v>-1</v>
      </c>
      <c r="Z780" s="3" t="str">
        <f t="shared" si="147"/>
        <v>Not Available</v>
      </c>
      <c r="AA780" s="3" t="s">
        <v>58</v>
      </c>
      <c r="AB780" s="3" t="str">
        <f t="shared" si="148"/>
        <v>Unknown / Non-Applicable</v>
      </c>
    </row>
    <row r="781" spans="1:28" x14ac:dyDescent="0.2">
      <c r="A781" s="3">
        <v>780</v>
      </c>
      <c r="S781" s="3" t="s">
        <v>104</v>
      </c>
      <c r="T781" s="3" t="str">
        <f t="shared" si="144"/>
        <v>5001 to 10000 employees</v>
      </c>
      <c r="U781" s="3" t="s">
        <v>21</v>
      </c>
      <c r="V781" s="3" t="str">
        <f t="shared" si="145"/>
        <v>Company - Private</v>
      </c>
      <c r="W781" s="3" t="s">
        <v>155</v>
      </c>
      <c r="X781" s="3" t="str">
        <f t="shared" si="146"/>
        <v>Insurance Carriers</v>
      </c>
      <c r="Y781" s="3" t="s">
        <v>156</v>
      </c>
      <c r="Z781" s="3" t="str">
        <f t="shared" si="147"/>
        <v>Insurance</v>
      </c>
      <c r="AA781" s="3" t="s">
        <v>203</v>
      </c>
      <c r="AB781" s="3" t="str">
        <f t="shared" si="148"/>
        <v>$5 to $10 billion (USD)</v>
      </c>
    </row>
    <row r="782" spans="1:28" x14ac:dyDescent="0.2">
      <c r="A782" s="3">
        <v>781</v>
      </c>
      <c r="S782" s="3" t="s">
        <v>20</v>
      </c>
      <c r="T782" s="3" t="str">
        <f t="shared" si="144"/>
        <v>501 to 1000 employees</v>
      </c>
      <c r="U782" s="3" t="s">
        <v>65</v>
      </c>
      <c r="V782" s="3" t="str">
        <f t="shared" si="145"/>
        <v>Company - Public</v>
      </c>
      <c r="W782" s="3" t="s">
        <v>124</v>
      </c>
      <c r="X782" s="3" t="str">
        <f t="shared" si="146"/>
        <v>Biotech &amp; Pharmaceuticals</v>
      </c>
      <c r="Y782" s="3" t="s">
        <v>124</v>
      </c>
      <c r="Z782" s="3" t="str">
        <f t="shared" si="147"/>
        <v>Biotech &amp; Pharmaceuticals</v>
      </c>
      <c r="AA782" s="3" t="s">
        <v>58</v>
      </c>
      <c r="AB782" s="3" t="str">
        <f t="shared" si="148"/>
        <v>Unknown / Non-Applicable</v>
      </c>
    </row>
    <row r="783" spans="1:28" x14ac:dyDescent="0.2">
      <c r="A783" s="3">
        <v>782</v>
      </c>
      <c r="S783" s="3" t="s">
        <v>56</v>
      </c>
      <c r="T783" s="3" t="str">
        <f t="shared" si="144"/>
        <v>51 to 200 employees</v>
      </c>
      <c r="U783" s="3" t="s">
        <v>21</v>
      </c>
      <c r="V783" s="3" t="str">
        <f t="shared" si="145"/>
        <v>Company - Private</v>
      </c>
      <c r="W783" s="3" t="s">
        <v>320</v>
      </c>
      <c r="X783" s="3" t="str">
        <f t="shared" si="146"/>
        <v>Staffing &amp; Outsourcing</v>
      </c>
      <c r="Y783" s="3" t="s">
        <v>40</v>
      </c>
      <c r="Z783" s="3" t="str">
        <f t="shared" si="147"/>
        <v>Business Services</v>
      </c>
      <c r="AA783" s="3" t="s">
        <v>138</v>
      </c>
      <c r="AB783" s="3" t="str">
        <f t="shared" si="148"/>
        <v>$1 to $5 million (USD)</v>
      </c>
    </row>
    <row r="784" spans="1:28" x14ac:dyDescent="0.2">
      <c r="A784" s="3">
        <v>783</v>
      </c>
      <c r="S784" s="3" t="s">
        <v>20</v>
      </c>
      <c r="T784" s="3" t="str">
        <f t="shared" si="144"/>
        <v>501 to 1000 employees</v>
      </c>
      <c r="U784" s="3" t="s">
        <v>21</v>
      </c>
      <c r="V784" s="3" t="str">
        <f t="shared" si="145"/>
        <v>Company - Private</v>
      </c>
      <c r="W784" s="3" t="s">
        <v>32</v>
      </c>
      <c r="X784" s="3" t="str">
        <f t="shared" si="146"/>
        <v>Health Care Services &amp; Hospitals</v>
      </c>
      <c r="Y784" s="3" t="s">
        <v>33</v>
      </c>
      <c r="Z784" s="3" t="str">
        <f t="shared" si="147"/>
        <v>Health Care</v>
      </c>
      <c r="AA784" s="3" t="s">
        <v>58</v>
      </c>
      <c r="AB784" s="3" t="str">
        <f t="shared" si="148"/>
        <v>Unknown / Non-Applicable</v>
      </c>
    </row>
    <row r="785" spans="1:28" x14ac:dyDescent="0.2">
      <c r="A785" s="3">
        <v>784</v>
      </c>
      <c r="S785" s="3" t="s">
        <v>46</v>
      </c>
      <c r="T785" s="3" t="str">
        <f t="shared" si="144"/>
        <v>1001 to 5000 employees</v>
      </c>
      <c r="U785" s="3" t="s">
        <v>47</v>
      </c>
      <c r="V785" s="3" t="str">
        <f t="shared" si="145"/>
        <v>Government</v>
      </c>
      <c r="W785" s="3" t="s">
        <v>48</v>
      </c>
      <c r="X785" s="3" t="str">
        <f t="shared" si="146"/>
        <v>Energy</v>
      </c>
      <c r="Y785" s="3" t="s">
        <v>49</v>
      </c>
      <c r="Z785" s="3" t="str">
        <f t="shared" si="147"/>
        <v>Oil, Gas, Energy &amp; Utilities</v>
      </c>
      <c r="AA785" s="3" t="s">
        <v>50</v>
      </c>
      <c r="AB785" s="3" t="str">
        <f t="shared" si="148"/>
        <v>$500 million to $1 billion (USD)</v>
      </c>
    </row>
    <row r="786" spans="1:28" x14ac:dyDescent="0.2">
      <c r="A786" s="3">
        <v>785</v>
      </c>
      <c r="S786" s="3" t="s">
        <v>64</v>
      </c>
      <c r="T786" s="3" t="str">
        <f t="shared" si="144"/>
        <v>201 to 500 employees</v>
      </c>
      <c r="U786" s="3" t="s">
        <v>21</v>
      </c>
      <c r="V786" s="3" t="str">
        <f t="shared" si="145"/>
        <v>Company - Private</v>
      </c>
      <c r="W786" s="3" t="s">
        <v>79</v>
      </c>
      <c r="X786" s="3" t="str">
        <f t="shared" si="146"/>
        <v>Consulting</v>
      </c>
      <c r="Y786" s="3" t="s">
        <v>40</v>
      </c>
      <c r="Z786" s="3" t="str">
        <f t="shared" si="147"/>
        <v>Business Services</v>
      </c>
      <c r="AA786" s="3" t="s">
        <v>23</v>
      </c>
      <c r="AB786" s="3" t="str">
        <f t="shared" si="148"/>
        <v>$50 to $100 million (USD)</v>
      </c>
    </row>
    <row r="787" spans="1:28" x14ac:dyDescent="0.2">
      <c r="A787" s="3">
        <v>786</v>
      </c>
      <c r="S787" s="3" t="s">
        <v>30</v>
      </c>
      <c r="T787" s="3" t="str">
        <f t="shared" si="144"/>
        <v>10000+ employees</v>
      </c>
      <c r="U787" s="3" t="s">
        <v>21</v>
      </c>
      <c r="V787" s="3" t="str">
        <f t="shared" si="145"/>
        <v>Company - Private</v>
      </c>
      <c r="W787" s="3" t="s">
        <v>155</v>
      </c>
      <c r="X787" s="3" t="str">
        <f t="shared" si="146"/>
        <v>Insurance Carriers</v>
      </c>
      <c r="Y787" s="3" t="s">
        <v>156</v>
      </c>
      <c r="Z787" s="3" t="str">
        <f t="shared" si="147"/>
        <v>Insurance</v>
      </c>
      <c r="AA787" s="3" t="s">
        <v>113</v>
      </c>
      <c r="AB787" s="3" t="str">
        <f t="shared" si="148"/>
        <v>$10+ billion (USD)</v>
      </c>
    </row>
    <row r="788" spans="1:28" x14ac:dyDescent="0.2">
      <c r="A788" s="3">
        <v>787</v>
      </c>
      <c r="S788" s="3" t="s">
        <v>30</v>
      </c>
      <c r="T788" s="3" t="str">
        <f t="shared" si="144"/>
        <v>10000+ employees</v>
      </c>
      <c r="U788" s="3" t="s">
        <v>154</v>
      </c>
      <c r="V788" s="3" t="str">
        <f t="shared" si="145"/>
        <v>Nonprofit Organization</v>
      </c>
      <c r="W788" s="3" t="s">
        <v>32</v>
      </c>
      <c r="X788" s="3" t="str">
        <f t="shared" si="146"/>
        <v>Health Care Services &amp; Hospitals</v>
      </c>
      <c r="Y788" s="3" t="s">
        <v>33</v>
      </c>
      <c r="Z788" s="3" t="str">
        <f t="shared" si="147"/>
        <v>Health Care</v>
      </c>
      <c r="AA788" s="3" t="s">
        <v>113</v>
      </c>
      <c r="AB788" s="3" t="str">
        <f t="shared" si="148"/>
        <v>$10+ billion (USD)</v>
      </c>
    </row>
    <row r="789" spans="1:28" x14ac:dyDescent="0.2">
      <c r="A789" s="3">
        <v>788</v>
      </c>
      <c r="S789" s="3" t="s">
        <v>104</v>
      </c>
      <c r="T789" s="3" t="str">
        <f t="shared" si="144"/>
        <v>5001 to 10000 employees</v>
      </c>
      <c r="U789" s="3" t="s">
        <v>65</v>
      </c>
      <c r="V789" s="3" t="str">
        <f t="shared" si="145"/>
        <v>Company - Public</v>
      </c>
      <c r="W789" s="3" t="s">
        <v>374</v>
      </c>
      <c r="X789" s="3" t="str">
        <f t="shared" si="146"/>
        <v>Financial Transaction Processing</v>
      </c>
      <c r="Y789" s="3" t="s">
        <v>73</v>
      </c>
      <c r="Z789" s="3" t="str">
        <f t="shared" si="147"/>
        <v>Finance</v>
      </c>
      <c r="AA789" s="3" t="s">
        <v>34</v>
      </c>
      <c r="AB789" s="3" t="str">
        <f t="shared" si="148"/>
        <v>$2 to $5 billion (USD)</v>
      </c>
    </row>
    <row r="790" spans="1:28" x14ac:dyDescent="0.2">
      <c r="A790" s="3">
        <v>789</v>
      </c>
      <c r="S790" s="3" t="s">
        <v>46</v>
      </c>
      <c r="T790" s="3" t="str">
        <f t="shared" si="144"/>
        <v>1001 to 5000 employees</v>
      </c>
      <c r="U790" s="3" t="s">
        <v>21</v>
      </c>
      <c r="V790" s="3" t="str">
        <f t="shared" si="145"/>
        <v>Company - Private</v>
      </c>
      <c r="W790" s="3" t="s">
        <v>725</v>
      </c>
      <c r="X790" s="3" t="str">
        <f t="shared" si="146"/>
        <v>Brokerage Services</v>
      </c>
      <c r="Y790" s="3" t="s">
        <v>73</v>
      </c>
      <c r="Z790" s="3" t="str">
        <f t="shared" si="147"/>
        <v>Finance</v>
      </c>
      <c r="AA790" s="3" t="s">
        <v>67</v>
      </c>
      <c r="AB790" s="3" t="str">
        <f t="shared" si="148"/>
        <v>$1 to $2 billion (USD)</v>
      </c>
    </row>
    <row r="791" spans="1:28" x14ac:dyDescent="0.2">
      <c r="A791" s="3">
        <v>790</v>
      </c>
      <c r="S791" s="3" t="s">
        <v>20</v>
      </c>
      <c r="T791" s="3" t="str">
        <f t="shared" si="144"/>
        <v>501 to 1000 employees</v>
      </c>
      <c r="U791" s="3" t="s">
        <v>790</v>
      </c>
      <c r="V791" s="3" t="str">
        <f t="shared" si="145"/>
        <v>College / University</v>
      </c>
      <c r="W791" s="3" t="s">
        <v>791</v>
      </c>
      <c r="X791" s="3" t="str">
        <f t="shared" si="146"/>
        <v>Colleges &amp; Universities</v>
      </c>
      <c r="Y791" s="3" t="s">
        <v>581</v>
      </c>
      <c r="Z791" s="3" t="str">
        <f t="shared" si="147"/>
        <v>Education</v>
      </c>
      <c r="AA791" s="3" t="s">
        <v>58</v>
      </c>
      <c r="AB791" s="3" t="str">
        <f t="shared" si="148"/>
        <v>Unknown / Non-Applicable</v>
      </c>
    </row>
    <row r="792" spans="1:28" x14ac:dyDescent="0.2">
      <c r="A792" s="3">
        <v>791</v>
      </c>
      <c r="S792" s="3" t="s">
        <v>46</v>
      </c>
      <c r="T792" s="3" t="str">
        <f t="shared" si="144"/>
        <v>1001 to 5000 employees</v>
      </c>
      <c r="U792" s="3" t="s">
        <v>154</v>
      </c>
      <c r="V792" s="3" t="str">
        <f t="shared" si="145"/>
        <v>Nonprofit Organization</v>
      </c>
      <c r="W792" s="3" t="s">
        <v>105</v>
      </c>
      <c r="X792" s="3" t="str">
        <f t="shared" si="146"/>
        <v>Research &amp; Development</v>
      </c>
      <c r="Y792" s="3" t="s">
        <v>40</v>
      </c>
      <c r="Z792" s="3" t="str">
        <f t="shared" si="147"/>
        <v>Business Services</v>
      </c>
      <c r="AA792" s="3" t="s">
        <v>50</v>
      </c>
      <c r="AB792" s="3" t="str">
        <f t="shared" si="148"/>
        <v>$500 million to $1 billion (USD)</v>
      </c>
    </row>
    <row r="793" spans="1:28" x14ac:dyDescent="0.2">
      <c r="A793" s="3">
        <v>792</v>
      </c>
      <c r="S793" s="3" t="s">
        <v>104</v>
      </c>
      <c r="T793" s="3" t="str">
        <f t="shared" si="144"/>
        <v>5001 to 10000 employees</v>
      </c>
      <c r="U793" s="3" t="s">
        <v>21</v>
      </c>
      <c r="V793" s="3" t="str">
        <f t="shared" si="145"/>
        <v>Company - Private</v>
      </c>
      <c r="W793" s="3" t="s">
        <v>273</v>
      </c>
      <c r="X793" s="3" t="str">
        <f t="shared" si="146"/>
        <v>Consumer Products Manufacturing</v>
      </c>
      <c r="Y793" s="3" t="s">
        <v>185</v>
      </c>
      <c r="Z793" s="3" t="str">
        <f t="shared" si="147"/>
        <v>Manufacturing</v>
      </c>
      <c r="AA793" s="3" t="s">
        <v>113</v>
      </c>
      <c r="AB793" s="3" t="str">
        <f t="shared" si="148"/>
        <v>$10+ billion (USD)</v>
      </c>
    </row>
    <row r="794" spans="1:28" x14ac:dyDescent="0.2">
      <c r="A794" s="3">
        <v>793</v>
      </c>
      <c r="S794" s="3" t="s">
        <v>20</v>
      </c>
      <c r="T794" s="3" t="str">
        <f t="shared" si="144"/>
        <v>501 to 1000 employees</v>
      </c>
      <c r="U794" s="3" t="s">
        <v>790</v>
      </c>
      <c r="V794" s="3" t="str">
        <f t="shared" si="145"/>
        <v>College / University</v>
      </c>
      <c r="W794" s="3" t="s">
        <v>791</v>
      </c>
      <c r="X794" s="3" t="str">
        <f t="shared" si="146"/>
        <v>Colleges &amp; Universities</v>
      </c>
      <c r="Y794" s="3" t="s">
        <v>581</v>
      </c>
      <c r="Z794" s="3" t="str">
        <f t="shared" si="147"/>
        <v>Education</v>
      </c>
      <c r="AA794" s="3" t="s">
        <v>58</v>
      </c>
      <c r="AB794" s="3" t="str">
        <f t="shared" si="148"/>
        <v>Unknown / Non-Applicable</v>
      </c>
    </row>
    <row r="795" spans="1:28" x14ac:dyDescent="0.2">
      <c r="A795" s="3">
        <v>794</v>
      </c>
      <c r="S795" s="3" t="s">
        <v>64</v>
      </c>
      <c r="T795" s="3" t="str">
        <f t="shared" si="144"/>
        <v>201 to 500 employees</v>
      </c>
      <c r="U795" s="3" t="s">
        <v>65</v>
      </c>
      <c r="V795" s="3" t="str">
        <f t="shared" si="145"/>
        <v>Company - Public</v>
      </c>
      <c r="W795" s="3" t="s">
        <v>124</v>
      </c>
      <c r="X795" s="3" t="str">
        <f t="shared" si="146"/>
        <v>Biotech &amp; Pharmaceuticals</v>
      </c>
      <c r="Y795" s="3" t="s">
        <v>124</v>
      </c>
      <c r="Z795" s="3" t="str">
        <f t="shared" si="147"/>
        <v>Biotech &amp; Pharmaceuticals</v>
      </c>
      <c r="AA795" s="3" t="s">
        <v>58</v>
      </c>
      <c r="AB795" s="3" t="str">
        <f t="shared" si="148"/>
        <v>Unknown / Non-Applicable</v>
      </c>
    </row>
    <row r="796" spans="1:28" x14ac:dyDescent="0.2">
      <c r="A796" s="3">
        <v>795</v>
      </c>
      <c r="S796" s="3" t="s">
        <v>30</v>
      </c>
      <c r="T796" s="3" t="str">
        <f t="shared" si="144"/>
        <v>10000+ employees</v>
      </c>
      <c r="U796" s="3" t="s">
        <v>65</v>
      </c>
      <c r="V796" s="3" t="str">
        <f t="shared" si="145"/>
        <v>Company - Public</v>
      </c>
      <c r="W796" s="3" t="s">
        <v>22</v>
      </c>
      <c r="X796" s="3" t="str">
        <f t="shared" si="146"/>
        <v>Aerospace &amp; Defense</v>
      </c>
      <c r="Y796" s="3" t="s">
        <v>22</v>
      </c>
      <c r="Z796" s="3" t="str">
        <f t="shared" si="147"/>
        <v>Aerospace &amp; Defense</v>
      </c>
      <c r="AA796" s="3" t="s">
        <v>113</v>
      </c>
      <c r="AB796" s="3" t="str">
        <f t="shared" si="148"/>
        <v>$10+ billion (USD)</v>
      </c>
    </row>
    <row r="797" spans="1:28" x14ac:dyDescent="0.2">
      <c r="A797" s="3">
        <v>796</v>
      </c>
      <c r="S797" s="3" t="s">
        <v>46</v>
      </c>
      <c r="T797" s="3" t="str">
        <f t="shared" si="144"/>
        <v>1001 to 5000 employees</v>
      </c>
      <c r="U797" s="3" t="s">
        <v>154</v>
      </c>
      <c r="V797" s="3" t="str">
        <f t="shared" si="145"/>
        <v>Nonprofit Organization</v>
      </c>
      <c r="W797" s="3" t="s">
        <v>105</v>
      </c>
      <c r="X797" s="3" t="str">
        <f t="shared" si="146"/>
        <v>Research &amp; Development</v>
      </c>
      <c r="Y797" s="3" t="s">
        <v>40</v>
      </c>
      <c r="Z797" s="3" t="str">
        <f t="shared" si="147"/>
        <v>Business Services</v>
      </c>
      <c r="AA797" s="3" t="s">
        <v>50</v>
      </c>
      <c r="AB797" s="3" t="str">
        <f t="shared" si="148"/>
        <v>$500 million to $1 billion (USD)</v>
      </c>
    </row>
    <row r="798" spans="1:28" x14ac:dyDescent="0.2">
      <c r="A798" s="3">
        <v>797</v>
      </c>
      <c r="S798" s="3" t="s">
        <v>263</v>
      </c>
      <c r="T798" s="3" t="str">
        <f t="shared" si="144"/>
        <v>1 to 50 employees</v>
      </c>
      <c r="U798" s="3" t="s">
        <v>21</v>
      </c>
      <c r="V798" s="3" t="str">
        <f t="shared" si="145"/>
        <v>Company - Private</v>
      </c>
      <c r="W798" s="3" t="s">
        <v>145</v>
      </c>
      <c r="X798" s="3" t="str">
        <f t="shared" si="146"/>
        <v>Enterprise Software &amp; Network Solutions</v>
      </c>
      <c r="Y798" s="3" t="s">
        <v>91</v>
      </c>
      <c r="Z798" s="3" t="str">
        <f t="shared" si="147"/>
        <v>Information Technology</v>
      </c>
      <c r="AA798" s="3" t="s">
        <v>264</v>
      </c>
      <c r="AB798" s="3" t="str">
        <f t="shared" si="148"/>
        <v>Less than $1 million (USD)</v>
      </c>
    </row>
    <row r="799" spans="1:28" x14ac:dyDescent="0.2">
      <c r="A799" s="3">
        <v>798</v>
      </c>
      <c r="S799" s="3" t="s">
        <v>30</v>
      </c>
      <c r="T799" s="3" t="str">
        <f t="shared" si="144"/>
        <v>10000+ employees</v>
      </c>
      <c r="U799" s="3" t="s">
        <v>65</v>
      </c>
      <c r="V799" s="3" t="str">
        <f t="shared" si="145"/>
        <v>Company - Public</v>
      </c>
      <c r="W799" s="3" t="s">
        <v>385</v>
      </c>
      <c r="X799" s="3" t="str">
        <f t="shared" si="146"/>
        <v>Sporting Goods Stores</v>
      </c>
      <c r="Y799" s="3" t="s">
        <v>98</v>
      </c>
      <c r="Z799" s="3" t="str">
        <f t="shared" si="147"/>
        <v>Retail</v>
      </c>
      <c r="AA799" s="3" t="s">
        <v>203</v>
      </c>
      <c r="AB799" s="3" t="str">
        <f t="shared" si="148"/>
        <v>$5 to $10 billion (USD)</v>
      </c>
    </row>
    <row r="800" spans="1:28" x14ac:dyDescent="0.2">
      <c r="A800" s="3">
        <v>799</v>
      </c>
      <c r="S800" s="3" t="s">
        <v>263</v>
      </c>
      <c r="T800" s="3" t="str">
        <f t="shared" si="144"/>
        <v>1 to 50 employees</v>
      </c>
      <c r="U800" s="3" t="s">
        <v>289</v>
      </c>
      <c r="V800" s="3" t="str">
        <f t="shared" si="145"/>
        <v>Unknown</v>
      </c>
      <c r="W800" s="3">
        <v>-1</v>
      </c>
      <c r="X800" s="3" t="str">
        <f t="shared" si="146"/>
        <v>Not Available</v>
      </c>
      <c r="Y800" s="3">
        <v>-1</v>
      </c>
      <c r="Z800" s="3" t="str">
        <f t="shared" si="147"/>
        <v>Not Available</v>
      </c>
      <c r="AA800" s="3" t="s">
        <v>58</v>
      </c>
      <c r="AB800" s="3" t="str">
        <f t="shared" si="148"/>
        <v>Unknown / Non-Applicable</v>
      </c>
    </row>
    <row r="801" spans="1:28" x14ac:dyDescent="0.2">
      <c r="A801" s="3">
        <v>800</v>
      </c>
      <c r="S801" s="3" t="s">
        <v>30</v>
      </c>
      <c r="T801" s="3" t="str">
        <f t="shared" si="144"/>
        <v>10000+ employees</v>
      </c>
      <c r="U801" s="3" t="s">
        <v>65</v>
      </c>
      <c r="V801" s="3" t="str">
        <f t="shared" si="145"/>
        <v>Company - Public</v>
      </c>
      <c r="W801" s="3" t="s">
        <v>124</v>
      </c>
      <c r="X801" s="3" t="str">
        <f t="shared" si="146"/>
        <v>Biotech &amp; Pharmaceuticals</v>
      </c>
      <c r="Y801" s="3" t="s">
        <v>124</v>
      </c>
      <c r="Z801" s="3" t="str">
        <f t="shared" si="147"/>
        <v>Biotech &amp; Pharmaceuticals</v>
      </c>
      <c r="AA801" s="3" t="s">
        <v>113</v>
      </c>
      <c r="AB801" s="3" t="str">
        <f t="shared" si="148"/>
        <v>$10+ billion (USD)</v>
      </c>
    </row>
    <row r="802" spans="1:28" x14ac:dyDescent="0.2">
      <c r="A802" s="3">
        <v>801</v>
      </c>
      <c r="S802" s="3" t="s">
        <v>30</v>
      </c>
      <c r="T802" s="3" t="str">
        <f t="shared" si="144"/>
        <v>10000+ employees</v>
      </c>
      <c r="U802" s="3" t="s">
        <v>65</v>
      </c>
      <c r="V802" s="3" t="str">
        <f t="shared" si="145"/>
        <v>Company - Public</v>
      </c>
      <c r="W802" s="3" t="s">
        <v>112</v>
      </c>
      <c r="X802" s="3" t="str">
        <f t="shared" si="146"/>
        <v>Department, Clothing, &amp; Shoe Stores</v>
      </c>
      <c r="Y802" s="3" t="s">
        <v>98</v>
      </c>
      <c r="Z802" s="3" t="str">
        <f t="shared" si="147"/>
        <v>Retail</v>
      </c>
      <c r="AA802" s="3" t="s">
        <v>113</v>
      </c>
      <c r="AB802" s="3" t="str">
        <f t="shared" si="148"/>
        <v>$10+ billion (USD)</v>
      </c>
    </row>
    <row r="803" spans="1:28" x14ac:dyDescent="0.2">
      <c r="A803" s="3">
        <v>802</v>
      </c>
      <c r="S803" s="3" t="s">
        <v>263</v>
      </c>
      <c r="T803" s="3" t="str">
        <f t="shared" si="144"/>
        <v>1 to 50 employees</v>
      </c>
      <c r="U803" s="3" t="s">
        <v>21</v>
      </c>
      <c r="V803" s="3" t="str">
        <f t="shared" si="145"/>
        <v>Company - Private</v>
      </c>
      <c r="W803" s="3" t="s">
        <v>90</v>
      </c>
      <c r="X803" s="3" t="str">
        <f t="shared" si="146"/>
        <v>Internet</v>
      </c>
      <c r="Y803" s="3" t="s">
        <v>91</v>
      </c>
      <c r="Z803" s="3" t="str">
        <f t="shared" si="147"/>
        <v>Information Technology</v>
      </c>
      <c r="AA803" s="3" t="s">
        <v>179</v>
      </c>
      <c r="AB803" s="3" t="str">
        <f t="shared" si="148"/>
        <v>$10 to $25 million (USD)</v>
      </c>
    </row>
    <row r="804" spans="1:28" x14ac:dyDescent="0.2">
      <c r="A804" s="3">
        <v>803</v>
      </c>
      <c r="S804" s="3" t="s">
        <v>46</v>
      </c>
      <c r="T804" s="3" t="str">
        <f t="shared" si="144"/>
        <v>1001 to 5000 employees</v>
      </c>
      <c r="U804" s="3" t="s">
        <v>21</v>
      </c>
      <c r="V804" s="3" t="str">
        <f t="shared" si="145"/>
        <v>Company - Private</v>
      </c>
      <c r="W804" s="3" t="s">
        <v>57</v>
      </c>
      <c r="X804" s="3" t="str">
        <f t="shared" si="146"/>
        <v>Advertising &amp; Marketing</v>
      </c>
      <c r="Y804" s="3" t="s">
        <v>40</v>
      </c>
      <c r="Z804" s="3" t="str">
        <f t="shared" si="147"/>
        <v>Business Services</v>
      </c>
      <c r="AA804" s="3" t="s">
        <v>58</v>
      </c>
      <c r="AB804" s="3" t="str">
        <f t="shared" si="148"/>
        <v>Unknown / Non-Applicable</v>
      </c>
    </row>
    <row r="805" spans="1:28" x14ac:dyDescent="0.2">
      <c r="A805" s="3">
        <v>804</v>
      </c>
      <c r="S805" s="3" t="s">
        <v>30</v>
      </c>
      <c r="T805" s="3" t="str">
        <f t="shared" si="144"/>
        <v>10000+ employees</v>
      </c>
      <c r="U805" s="3" t="s">
        <v>154</v>
      </c>
      <c r="V805" s="3" t="str">
        <f t="shared" si="145"/>
        <v>Nonprofit Organization</v>
      </c>
      <c r="W805" s="3" t="s">
        <v>32</v>
      </c>
      <c r="X805" s="3" t="str">
        <f t="shared" si="146"/>
        <v>Health Care Services &amp; Hospitals</v>
      </c>
      <c r="Y805" s="3" t="s">
        <v>33</v>
      </c>
      <c r="Z805" s="3" t="str">
        <f t="shared" si="147"/>
        <v>Health Care</v>
      </c>
      <c r="AA805" s="3" t="s">
        <v>67</v>
      </c>
      <c r="AB805" s="3" t="str">
        <f t="shared" si="148"/>
        <v>$1 to $2 billion (USD)</v>
      </c>
    </row>
    <row r="806" spans="1:28" x14ac:dyDescent="0.2">
      <c r="A806" s="3">
        <v>805</v>
      </c>
      <c r="S806" s="3" t="s">
        <v>46</v>
      </c>
      <c r="T806" s="3" t="str">
        <f t="shared" si="144"/>
        <v>1001 to 5000 employees</v>
      </c>
      <c r="U806" s="3" t="s">
        <v>31</v>
      </c>
      <c r="V806" s="3" t="str">
        <f t="shared" si="145"/>
        <v>Other Organization</v>
      </c>
      <c r="W806" s="3" t="s">
        <v>124</v>
      </c>
      <c r="X806" s="3" t="str">
        <f t="shared" si="146"/>
        <v>Biotech &amp; Pharmaceuticals</v>
      </c>
      <c r="Y806" s="3" t="s">
        <v>124</v>
      </c>
      <c r="Z806" s="3" t="str">
        <f t="shared" si="147"/>
        <v>Biotech &amp; Pharmaceuticals</v>
      </c>
      <c r="AA806" s="3" t="s">
        <v>41</v>
      </c>
      <c r="AB806" s="3" t="str">
        <f t="shared" si="148"/>
        <v>$100 to $500 million (USD)</v>
      </c>
    </row>
    <row r="807" spans="1:28" x14ac:dyDescent="0.2">
      <c r="A807" s="3">
        <v>806</v>
      </c>
      <c r="S807" s="3" t="s">
        <v>56</v>
      </c>
      <c r="T807" s="3" t="str">
        <f t="shared" si="144"/>
        <v>51 to 200 employees</v>
      </c>
      <c r="U807" s="3" t="s">
        <v>21</v>
      </c>
      <c r="V807" s="3" t="str">
        <f t="shared" si="145"/>
        <v>Company - Private</v>
      </c>
      <c r="W807" s="3" t="s">
        <v>124</v>
      </c>
      <c r="X807" s="3" t="str">
        <f t="shared" si="146"/>
        <v>Biotech &amp; Pharmaceuticals</v>
      </c>
      <c r="Y807" s="3" t="s">
        <v>124</v>
      </c>
      <c r="Z807" s="3" t="str">
        <f t="shared" si="147"/>
        <v>Biotech &amp; Pharmaceuticals</v>
      </c>
      <c r="AA807" s="3" t="s">
        <v>58</v>
      </c>
      <c r="AB807" s="3" t="str">
        <f t="shared" si="148"/>
        <v>Unknown / Non-Applicable</v>
      </c>
    </row>
    <row r="808" spans="1:28" x14ac:dyDescent="0.2">
      <c r="A808" s="3">
        <v>807</v>
      </c>
      <c r="S808" s="3" t="s">
        <v>56</v>
      </c>
      <c r="T808" s="3" t="str">
        <f t="shared" si="144"/>
        <v>51 to 200 employees</v>
      </c>
      <c r="U808" s="3" t="s">
        <v>65</v>
      </c>
      <c r="V808" s="3" t="str">
        <f t="shared" si="145"/>
        <v>Company - Public</v>
      </c>
      <c r="W808" s="3" t="s">
        <v>235</v>
      </c>
      <c r="X808" s="3" t="str">
        <f t="shared" si="146"/>
        <v>Computer Hardware &amp; Software</v>
      </c>
      <c r="Y808" s="3" t="s">
        <v>91</v>
      </c>
      <c r="Z808" s="3" t="str">
        <f t="shared" si="147"/>
        <v>Information Technology</v>
      </c>
      <c r="AA808" s="3" t="s">
        <v>179</v>
      </c>
      <c r="AB808" s="3" t="str">
        <f t="shared" si="148"/>
        <v>$10 to $25 million (USD)</v>
      </c>
    </row>
    <row r="809" spans="1:28" x14ac:dyDescent="0.2">
      <c r="A809" s="3">
        <v>808</v>
      </c>
      <c r="S809" s="3" t="s">
        <v>64</v>
      </c>
      <c r="T809" s="3" t="str">
        <f t="shared" si="144"/>
        <v>201 to 500 employees</v>
      </c>
      <c r="U809" s="3" t="s">
        <v>21</v>
      </c>
      <c r="V809" s="3" t="str">
        <f t="shared" si="145"/>
        <v>Company - Private</v>
      </c>
      <c r="W809" s="3" t="s">
        <v>90</v>
      </c>
      <c r="X809" s="3" t="str">
        <f t="shared" si="146"/>
        <v>Internet</v>
      </c>
      <c r="Y809" s="3" t="s">
        <v>91</v>
      </c>
      <c r="Z809" s="3" t="str">
        <f t="shared" si="147"/>
        <v>Information Technology</v>
      </c>
      <c r="AA809" s="3" t="s">
        <v>179</v>
      </c>
      <c r="AB809" s="3" t="str">
        <f t="shared" si="148"/>
        <v>$10 to $25 million (USD)</v>
      </c>
    </row>
    <row r="810" spans="1:28" x14ac:dyDescent="0.2">
      <c r="A810" s="3">
        <v>809</v>
      </c>
      <c r="S810" s="3" t="s">
        <v>64</v>
      </c>
      <c r="T810" s="3" t="str">
        <f t="shared" si="144"/>
        <v>201 to 500 employees</v>
      </c>
      <c r="U810" s="3" t="s">
        <v>21</v>
      </c>
      <c r="V810" s="3" t="str">
        <f t="shared" si="145"/>
        <v>Company - Private</v>
      </c>
      <c r="W810" s="3" t="s">
        <v>90</v>
      </c>
      <c r="X810" s="3" t="str">
        <f t="shared" si="146"/>
        <v>Internet</v>
      </c>
      <c r="Y810" s="3" t="s">
        <v>91</v>
      </c>
      <c r="Z810" s="3" t="str">
        <f t="shared" si="147"/>
        <v>Information Technology</v>
      </c>
      <c r="AA810" s="3" t="s">
        <v>58</v>
      </c>
      <c r="AB810" s="3" t="str">
        <f t="shared" si="148"/>
        <v>Unknown / Non-Applicable</v>
      </c>
    </row>
    <row r="811" spans="1:28" x14ac:dyDescent="0.2">
      <c r="A811" s="3">
        <v>810</v>
      </c>
      <c r="S811" s="3" t="s">
        <v>56</v>
      </c>
      <c r="T811" s="3" t="str">
        <f t="shared" si="144"/>
        <v>51 to 200 employees</v>
      </c>
      <c r="U811" s="3" t="s">
        <v>131</v>
      </c>
      <c r="V811" s="3" t="str">
        <f t="shared" si="145"/>
        <v>Subsidiary or Business Segment</v>
      </c>
      <c r="W811" s="3" t="s">
        <v>105</v>
      </c>
      <c r="X811" s="3" t="str">
        <f t="shared" si="146"/>
        <v>Research &amp; Development</v>
      </c>
      <c r="Y811" s="3" t="s">
        <v>40</v>
      </c>
      <c r="Z811" s="3" t="str">
        <f t="shared" si="147"/>
        <v>Business Services</v>
      </c>
      <c r="AA811" s="3" t="s">
        <v>411</v>
      </c>
      <c r="AB811" s="3" t="str">
        <f t="shared" si="148"/>
        <v>$5 to $10 million (USD)</v>
      </c>
    </row>
    <row r="812" spans="1:28" x14ac:dyDescent="0.2">
      <c r="A812" s="3">
        <v>811</v>
      </c>
      <c r="S812" s="3" t="s">
        <v>46</v>
      </c>
      <c r="T812" s="3" t="str">
        <f t="shared" si="144"/>
        <v>1001 to 5000 employees</v>
      </c>
      <c r="U812" s="3" t="s">
        <v>21</v>
      </c>
      <c r="V812" s="3" t="str">
        <f t="shared" si="145"/>
        <v>Company - Private</v>
      </c>
      <c r="W812" s="3" t="s">
        <v>769</v>
      </c>
      <c r="X812" s="3" t="str">
        <f t="shared" si="146"/>
        <v>Travel Agencies</v>
      </c>
      <c r="Y812" s="3" t="s">
        <v>770</v>
      </c>
      <c r="Z812" s="3" t="str">
        <f t="shared" si="147"/>
        <v>Travel &amp; Tourism</v>
      </c>
      <c r="AA812" s="3" t="s">
        <v>34</v>
      </c>
      <c r="AB812" s="3" t="str">
        <f t="shared" si="148"/>
        <v>$2 to $5 billion (USD)</v>
      </c>
    </row>
    <row r="813" spans="1:28" x14ac:dyDescent="0.2">
      <c r="A813" s="3">
        <v>812</v>
      </c>
      <c r="S813" s="3" t="s">
        <v>20</v>
      </c>
      <c r="T813" s="3" t="str">
        <f t="shared" si="144"/>
        <v>501 to 1000 employees</v>
      </c>
      <c r="U813" s="3" t="s">
        <v>21</v>
      </c>
      <c r="V813" s="3" t="str">
        <f t="shared" si="145"/>
        <v>Company - Private</v>
      </c>
      <c r="W813" s="3" t="s">
        <v>2236</v>
      </c>
      <c r="X813" s="3" t="str">
        <f t="shared" si="146"/>
        <v>Beauty &amp; Personal Accessories Stores</v>
      </c>
      <c r="Y813" s="3" t="s">
        <v>98</v>
      </c>
      <c r="Z813" s="3" t="str">
        <f t="shared" si="147"/>
        <v>Retail</v>
      </c>
      <c r="AA813" s="3" t="s">
        <v>58</v>
      </c>
      <c r="AB813" s="3" t="str">
        <f t="shared" si="148"/>
        <v>Unknown / Non-Applicable</v>
      </c>
    </row>
    <row r="814" spans="1:28" x14ac:dyDescent="0.2">
      <c r="A814" s="3">
        <v>813</v>
      </c>
      <c r="S814" s="3" t="s">
        <v>104</v>
      </c>
      <c r="T814" s="3" t="str">
        <f t="shared" si="144"/>
        <v>5001 to 10000 employees</v>
      </c>
      <c r="U814" s="3" t="s">
        <v>21</v>
      </c>
      <c r="V814" s="3" t="str">
        <f t="shared" si="145"/>
        <v>Company - Private</v>
      </c>
      <c r="W814" s="3" t="s">
        <v>273</v>
      </c>
      <c r="X814" s="3" t="str">
        <f t="shared" si="146"/>
        <v>Consumer Products Manufacturing</v>
      </c>
      <c r="Y814" s="3" t="s">
        <v>185</v>
      </c>
      <c r="Z814" s="3" t="str">
        <f t="shared" si="147"/>
        <v>Manufacturing</v>
      </c>
      <c r="AA814" s="3" t="s">
        <v>113</v>
      </c>
      <c r="AB814" s="3" t="str">
        <f t="shared" si="148"/>
        <v>$10+ billion (USD)</v>
      </c>
    </row>
    <row r="815" spans="1:28" x14ac:dyDescent="0.2">
      <c r="A815" s="3">
        <v>814</v>
      </c>
      <c r="S815" s="3" t="s">
        <v>46</v>
      </c>
      <c r="T815" s="3" t="str">
        <f t="shared" si="144"/>
        <v>1001 to 5000 employees</v>
      </c>
      <c r="U815" s="3" t="s">
        <v>65</v>
      </c>
      <c r="V815" s="3" t="str">
        <f t="shared" si="145"/>
        <v>Company - Public</v>
      </c>
      <c r="W815" s="3" t="s">
        <v>959</v>
      </c>
      <c r="X815" s="3" t="str">
        <f t="shared" si="146"/>
        <v>Lending</v>
      </c>
      <c r="Y815" s="3" t="s">
        <v>73</v>
      </c>
      <c r="Z815" s="3" t="str">
        <f t="shared" si="147"/>
        <v>Finance</v>
      </c>
      <c r="AA815" s="3" t="s">
        <v>58</v>
      </c>
      <c r="AB815" s="3" t="str">
        <f t="shared" si="148"/>
        <v>Unknown / Non-Applicable</v>
      </c>
    </row>
    <row r="816" spans="1:28" x14ac:dyDescent="0.2">
      <c r="A816" s="3">
        <v>815</v>
      </c>
      <c r="S816" s="3" t="s">
        <v>64</v>
      </c>
      <c r="T816" s="3" t="str">
        <f t="shared" si="144"/>
        <v>201 to 500 employees</v>
      </c>
      <c r="U816" s="3" t="s">
        <v>65</v>
      </c>
      <c r="V816" s="3" t="str">
        <f t="shared" si="145"/>
        <v>Company - Public</v>
      </c>
      <c r="W816" s="3" t="s">
        <v>124</v>
      </c>
      <c r="X816" s="3" t="str">
        <f t="shared" si="146"/>
        <v>Biotech &amp; Pharmaceuticals</v>
      </c>
      <c r="Y816" s="3" t="s">
        <v>124</v>
      </c>
      <c r="Z816" s="3" t="str">
        <f t="shared" si="147"/>
        <v>Biotech &amp; Pharmaceuticals</v>
      </c>
      <c r="AA816" s="3" t="s">
        <v>58</v>
      </c>
      <c r="AB816" s="3" t="str">
        <f t="shared" si="148"/>
        <v>Unknown / Non-Applicable</v>
      </c>
    </row>
    <row r="817" spans="1:28" x14ac:dyDescent="0.2">
      <c r="A817" s="3">
        <v>816</v>
      </c>
      <c r="S817" s="3" t="s">
        <v>56</v>
      </c>
      <c r="T817" s="3" t="str">
        <f t="shared" si="144"/>
        <v>51 to 200 employees</v>
      </c>
      <c r="U817" s="3" t="s">
        <v>131</v>
      </c>
      <c r="V817" s="3" t="str">
        <f t="shared" si="145"/>
        <v>Subsidiary or Business Segment</v>
      </c>
      <c r="W817" s="3" t="s">
        <v>105</v>
      </c>
      <c r="X817" s="3" t="str">
        <f t="shared" si="146"/>
        <v>Research &amp; Development</v>
      </c>
      <c r="Y817" s="3" t="s">
        <v>40</v>
      </c>
      <c r="Z817" s="3" t="str">
        <f t="shared" si="147"/>
        <v>Business Services</v>
      </c>
      <c r="AA817" s="3" t="s">
        <v>411</v>
      </c>
      <c r="AB817" s="3" t="str">
        <f t="shared" si="148"/>
        <v>$5 to $10 million (USD)</v>
      </c>
    </row>
    <row r="818" spans="1:28" x14ac:dyDescent="0.2">
      <c r="A818" s="3">
        <v>817</v>
      </c>
      <c r="S818" s="3" t="s">
        <v>20</v>
      </c>
      <c r="T818" s="3" t="str">
        <f t="shared" si="144"/>
        <v>501 to 1000 employees</v>
      </c>
      <c r="U818" s="3" t="s">
        <v>790</v>
      </c>
      <c r="V818" s="3" t="str">
        <f t="shared" si="145"/>
        <v>College / University</v>
      </c>
      <c r="W818" s="3" t="s">
        <v>791</v>
      </c>
      <c r="X818" s="3" t="str">
        <f t="shared" si="146"/>
        <v>Colleges &amp; Universities</v>
      </c>
      <c r="Y818" s="3" t="s">
        <v>581</v>
      </c>
      <c r="Z818" s="3" t="str">
        <f t="shared" si="147"/>
        <v>Education</v>
      </c>
      <c r="AA818" s="3" t="s">
        <v>58</v>
      </c>
      <c r="AB818" s="3" t="str">
        <f t="shared" si="148"/>
        <v>Unknown / Non-Applicable</v>
      </c>
    </row>
    <row r="819" spans="1:28" x14ac:dyDescent="0.2">
      <c r="A819" s="3">
        <v>818</v>
      </c>
      <c r="S819" s="3" t="s">
        <v>20</v>
      </c>
      <c r="T819" s="3" t="str">
        <f t="shared" si="144"/>
        <v>501 to 1000 employees</v>
      </c>
      <c r="U819" s="3" t="s">
        <v>154</v>
      </c>
      <c r="V819" s="3" t="str">
        <f t="shared" si="145"/>
        <v>Nonprofit Organization</v>
      </c>
      <c r="W819" s="3" t="s">
        <v>1144</v>
      </c>
      <c r="X819" s="3" t="str">
        <f t="shared" si="146"/>
        <v>Social Assistance</v>
      </c>
      <c r="Y819" s="3" t="s">
        <v>780</v>
      </c>
      <c r="Z819" s="3" t="str">
        <f t="shared" si="147"/>
        <v>Non-Profit</v>
      </c>
      <c r="AA819" s="3" t="s">
        <v>80</v>
      </c>
      <c r="AB819" s="3" t="str">
        <f t="shared" si="148"/>
        <v>$25 to $50 million (USD)</v>
      </c>
    </row>
    <row r="820" spans="1:28" x14ac:dyDescent="0.2">
      <c r="A820" s="3">
        <v>819</v>
      </c>
      <c r="S820" s="3" t="s">
        <v>46</v>
      </c>
      <c r="T820" s="3" t="str">
        <f t="shared" si="144"/>
        <v>1001 to 5000 employees</v>
      </c>
      <c r="U820" s="3" t="s">
        <v>21</v>
      </c>
      <c r="V820" s="3" t="str">
        <f t="shared" si="145"/>
        <v>Company - Private</v>
      </c>
      <c r="W820" s="3" t="s">
        <v>32</v>
      </c>
      <c r="X820" s="3" t="str">
        <f t="shared" si="146"/>
        <v>Health Care Services &amp; Hospitals</v>
      </c>
      <c r="Y820" s="3" t="s">
        <v>33</v>
      </c>
      <c r="Z820" s="3" t="str">
        <f t="shared" si="147"/>
        <v>Health Care</v>
      </c>
      <c r="AA820" s="3" t="s">
        <v>50</v>
      </c>
      <c r="AB820" s="3" t="str">
        <f t="shared" si="148"/>
        <v>$500 million to $1 billion (USD)</v>
      </c>
    </row>
    <row r="821" spans="1:28" x14ac:dyDescent="0.2">
      <c r="A821" s="3">
        <v>820</v>
      </c>
      <c r="S821" s="3" t="s">
        <v>289</v>
      </c>
      <c r="T821" s="3" t="str">
        <f t="shared" si="144"/>
        <v>Unknown</v>
      </c>
      <c r="U821" s="3" t="s">
        <v>21</v>
      </c>
      <c r="V821" s="3" t="str">
        <f t="shared" si="145"/>
        <v>Company - Private</v>
      </c>
      <c r="W821" s="3">
        <v>-1</v>
      </c>
      <c r="X821" s="3" t="str">
        <f t="shared" si="146"/>
        <v>Not Available</v>
      </c>
      <c r="Y821" s="3">
        <v>-1</v>
      </c>
      <c r="Z821" s="3" t="str">
        <f t="shared" si="147"/>
        <v>Not Available</v>
      </c>
      <c r="AA821" s="3" t="s">
        <v>58</v>
      </c>
      <c r="AB821" s="3" t="str">
        <f t="shared" si="148"/>
        <v>Unknown / Non-Applicable</v>
      </c>
    </row>
    <row r="822" spans="1:28" x14ac:dyDescent="0.2">
      <c r="A822" s="3">
        <v>821</v>
      </c>
      <c r="S822" s="3" t="s">
        <v>64</v>
      </c>
      <c r="T822" s="3" t="str">
        <f t="shared" si="144"/>
        <v>201 to 500 employees</v>
      </c>
      <c r="U822" s="3" t="s">
        <v>21</v>
      </c>
      <c r="V822" s="3" t="str">
        <f t="shared" si="145"/>
        <v>Company - Private</v>
      </c>
      <c r="W822" s="3" t="s">
        <v>32</v>
      </c>
      <c r="X822" s="3" t="str">
        <f t="shared" si="146"/>
        <v>Health Care Services &amp; Hospitals</v>
      </c>
      <c r="Y822" s="3" t="s">
        <v>33</v>
      </c>
      <c r="Z822" s="3" t="str">
        <f t="shared" si="147"/>
        <v>Health Care</v>
      </c>
      <c r="AA822" s="3" t="s">
        <v>50</v>
      </c>
      <c r="AB822" s="3" t="str">
        <f t="shared" si="148"/>
        <v>$500 million to $1 billion (USD)</v>
      </c>
    </row>
    <row r="823" spans="1:28" x14ac:dyDescent="0.2">
      <c r="A823" s="3">
        <v>822</v>
      </c>
      <c r="S823" s="3" t="s">
        <v>30</v>
      </c>
      <c r="T823" s="3" t="str">
        <f t="shared" si="144"/>
        <v>10000+ employees</v>
      </c>
      <c r="U823" s="3" t="s">
        <v>65</v>
      </c>
      <c r="V823" s="3" t="str">
        <f t="shared" si="145"/>
        <v>Company - Public</v>
      </c>
      <c r="W823" s="3" t="s">
        <v>235</v>
      </c>
      <c r="X823" s="3" t="str">
        <f t="shared" si="146"/>
        <v>Computer Hardware &amp; Software</v>
      </c>
      <c r="Y823" s="3" t="s">
        <v>91</v>
      </c>
      <c r="Z823" s="3" t="str">
        <f t="shared" si="147"/>
        <v>Information Technology</v>
      </c>
      <c r="AA823" s="3" t="s">
        <v>113</v>
      </c>
      <c r="AB823" s="3" t="str">
        <f t="shared" si="148"/>
        <v>$10+ billion (USD)</v>
      </c>
    </row>
    <row r="824" spans="1:28" x14ac:dyDescent="0.2">
      <c r="A824" s="3">
        <v>823</v>
      </c>
      <c r="S824" s="3" t="s">
        <v>64</v>
      </c>
      <c r="T824" s="3" t="str">
        <f t="shared" si="144"/>
        <v>201 to 500 employees</v>
      </c>
      <c r="U824" s="3" t="s">
        <v>21</v>
      </c>
      <c r="V824" s="3" t="str">
        <f t="shared" si="145"/>
        <v>Company - Private</v>
      </c>
      <c r="W824" s="3" t="s">
        <v>124</v>
      </c>
      <c r="X824" s="3" t="str">
        <f t="shared" si="146"/>
        <v>Biotech &amp; Pharmaceuticals</v>
      </c>
      <c r="Y824" s="3" t="s">
        <v>124</v>
      </c>
      <c r="Z824" s="3" t="str">
        <f t="shared" si="147"/>
        <v>Biotech &amp; Pharmaceuticals</v>
      </c>
      <c r="AA824" s="3" t="s">
        <v>80</v>
      </c>
      <c r="AB824" s="3" t="str">
        <f t="shared" si="148"/>
        <v>$25 to $50 million (USD)</v>
      </c>
    </row>
    <row r="825" spans="1:28" x14ac:dyDescent="0.2">
      <c r="A825" s="3">
        <v>824</v>
      </c>
      <c r="S825" s="3" t="s">
        <v>56</v>
      </c>
      <c r="T825" s="3" t="str">
        <f t="shared" si="144"/>
        <v>51 to 200 employees</v>
      </c>
      <c r="U825" s="3" t="s">
        <v>21</v>
      </c>
      <c r="V825" s="3" t="str">
        <f t="shared" si="145"/>
        <v>Company - Private</v>
      </c>
      <c r="W825" s="3" t="s">
        <v>124</v>
      </c>
      <c r="X825" s="3" t="str">
        <f t="shared" si="146"/>
        <v>Biotech &amp; Pharmaceuticals</v>
      </c>
      <c r="Y825" s="3" t="s">
        <v>124</v>
      </c>
      <c r="Z825" s="3" t="str">
        <f t="shared" si="147"/>
        <v>Biotech &amp; Pharmaceuticals</v>
      </c>
      <c r="AA825" s="3" t="s">
        <v>179</v>
      </c>
      <c r="AB825" s="3" t="str">
        <f t="shared" si="148"/>
        <v>$10 to $25 million (USD)</v>
      </c>
    </row>
    <row r="826" spans="1:28" x14ac:dyDescent="0.2">
      <c r="A826" s="3">
        <v>825</v>
      </c>
      <c r="S826" s="3" t="s">
        <v>30</v>
      </c>
      <c r="T826" s="3" t="str">
        <f t="shared" si="144"/>
        <v>10000+ employees</v>
      </c>
      <c r="U826" s="3" t="s">
        <v>65</v>
      </c>
      <c r="V826" s="3" t="str">
        <f t="shared" si="145"/>
        <v>Company - Public</v>
      </c>
      <c r="W826" s="3" t="s">
        <v>22</v>
      </c>
      <c r="X826" s="3" t="str">
        <f t="shared" si="146"/>
        <v>Aerospace &amp; Defense</v>
      </c>
      <c r="Y826" s="3" t="s">
        <v>22</v>
      </c>
      <c r="Z826" s="3" t="str">
        <f t="shared" si="147"/>
        <v>Aerospace &amp; Defense</v>
      </c>
      <c r="AA826" s="3" t="s">
        <v>113</v>
      </c>
      <c r="AB826" s="3" t="str">
        <f t="shared" si="148"/>
        <v>$10+ billion (USD)</v>
      </c>
    </row>
    <row r="827" spans="1:28" x14ac:dyDescent="0.2">
      <c r="A827" s="3">
        <v>826</v>
      </c>
      <c r="S827" s="3" t="s">
        <v>20</v>
      </c>
      <c r="T827" s="3" t="str">
        <f t="shared" si="144"/>
        <v>501 to 1000 employees</v>
      </c>
      <c r="U827" s="3" t="s">
        <v>65</v>
      </c>
      <c r="V827" s="3" t="str">
        <f t="shared" si="145"/>
        <v>Company - Public</v>
      </c>
      <c r="W827" s="3" t="s">
        <v>124</v>
      </c>
      <c r="X827" s="3" t="str">
        <f t="shared" si="146"/>
        <v>Biotech &amp; Pharmaceuticals</v>
      </c>
      <c r="Y827" s="3" t="s">
        <v>124</v>
      </c>
      <c r="Z827" s="3" t="str">
        <f t="shared" si="147"/>
        <v>Biotech &amp; Pharmaceuticals</v>
      </c>
      <c r="AA827" s="3" t="s">
        <v>23</v>
      </c>
      <c r="AB827" s="3" t="str">
        <f t="shared" si="148"/>
        <v>$50 to $100 million (USD)</v>
      </c>
    </row>
    <row r="828" spans="1:28" x14ac:dyDescent="0.2">
      <c r="A828" s="3">
        <v>827</v>
      </c>
      <c r="S828" s="3" t="s">
        <v>30</v>
      </c>
      <c r="T828" s="3" t="str">
        <f t="shared" si="144"/>
        <v>10000+ employees</v>
      </c>
      <c r="U828" s="3" t="s">
        <v>21</v>
      </c>
      <c r="V828" s="3" t="str">
        <f t="shared" si="145"/>
        <v>Company - Private</v>
      </c>
      <c r="W828" s="3" t="s">
        <v>155</v>
      </c>
      <c r="X828" s="3" t="str">
        <f t="shared" si="146"/>
        <v>Insurance Carriers</v>
      </c>
      <c r="Y828" s="3" t="s">
        <v>156</v>
      </c>
      <c r="Z828" s="3" t="str">
        <f t="shared" si="147"/>
        <v>Insurance</v>
      </c>
      <c r="AA828" s="3" t="s">
        <v>113</v>
      </c>
      <c r="AB828" s="3" t="str">
        <f t="shared" si="148"/>
        <v>$10+ billion (USD)</v>
      </c>
    </row>
    <row r="829" spans="1:28" x14ac:dyDescent="0.2">
      <c r="A829" s="3">
        <v>828</v>
      </c>
      <c r="S829" s="3" t="s">
        <v>263</v>
      </c>
      <c r="T829" s="3" t="str">
        <f t="shared" si="144"/>
        <v>1 to 50 employees</v>
      </c>
      <c r="U829" s="3" t="s">
        <v>21</v>
      </c>
      <c r="V829" s="3" t="str">
        <f t="shared" si="145"/>
        <v>Company - Private</v>
      </c>
      <c r="W829" s="3" t="s">
        <v>145</v>
      </c>
      <c r="X829" s="3" t="str">
        <f t="shared" si="146"/>
        <v>Enterprise Software &amp; Network Solutions</v>
      </c>
      <c r="Y829" s="3" t="s">
        <v>91</v>
      </c>
      <c r="Z829" s="3" t="str">
        <f t="shared" si="147"/>
        <v>Information Technology</v>
      </c>
      <c r="AA829" s="3" t="s">
        <v>58</v>
      </c>
      <c r="AB829" s="3" t="str">
        <f t="shared" si="148"/>
        <v>Unknown / Non-Applicable</v>
      </c>
    </row>
    <row r="830" spans="1:28" x14ac:dyDescent="0.2">
      <c r="A830" s="3">
        <v>829</v>
      </c>
      <c r="S830" s="3" t="s">
        <v>20</v>
      </c>
      <c r="T830" s="3" t="str">
        <f t="shared" si="144"/>
        <v>501 to 1000 employees</v>
      </c>
      <c r="U830" s="3" t="s">
        <v>65</v>
      </c>
      <c r="V830" s="3" t="str">
        <f t="shared" si="145"/>
        <v>Company - Public</v>
      </c>
      <c r="W830" s="3" t="s">
        <v>374</v>
      </c>
      <c r="X830" s="3" t="str">
        <f t="shared" si="146"/>
        <v>Financial Transaction Processing</v>
      </c>
      <c r="Y830" s="3" t="s">
        <v>73</v>
      </c>
      <c r="Z830" s="3" t="str">
        <f t="shared" si="147"/>
        <v>Finance</v>
      </c>
      <c r="AA830" s="3" t="s">
        <v>23</v>
      </c>
      <c r="AB830" s="3" t="str">
        <f t="shared" si="148"/>
        <v>$50 to $100 million (USD)</v>
      </c>
    </row>
    <row r="831" spans="1:28" x14ac:dyDescent="0.2">
      <c r="A831" s="3">
        <v>830</v>
      </c>
      <c r="S831" s="3" t="s">
        <v>46</v>
      </c>
      <c r="T831" s="3" t="str">
        <f t="shared" si="144"/>
        <v>1001 to 5000 employees</v>
      </c>
      <c r="U831" s="3" t="s">
        <v>47</v>
      </c>
      <c r="V831" s="3" t="str">
        <f t="shared" si="145"/>
        <v>Government</v>
      </c>
      <c r="W831" s="3" t="s">
        <v>48</v>
      </c>
      <c r="X831" s="3" t="str">
        <f t="shared" si="146"/>
        <v>Energy</v>
      </c>
      <c r="Y831" s="3" t="s">
        <v>49</v>
      </c>
      <c r="Z831" s="3" t="str">
        <f t="shared" si="147"/>
        <v>Oil, Gas, Energy &amp; Utilities</v>
      </c>
      <c r="AA831" s="3" t="s">
        <v>50</v>
      </c>
      <c r="AB831" s="3" t="str">
        <f t="shared" si="148"/>
        <v>$500 million to $1 billion (USD)</v>
      </c>
    </row>
    <row r="832" spans="1:28" x14ac:dyDescent="0.2">
      <c r="A832" s="3">
        <v>831</v>
      </c>
      <c r="S832" s="3" t="s">
        <v>30</v>
      </c>
      <c r="T832" s="3" t="str">
        <f t="shared" si="144"/>
        <v>10000+ employees</v>
      </c>
      <c r="U832" s="3" t="s">
        <v>65</v>
      </c>
      <c r="V832" s="3" t="str">
        <f t="shared" si="145"/>
        <v>Company - Public</v>
      </c>
      <c r="W832" s="3" t="s">
        <v>230</v>
      </c>
      <c r="X832" s="3" t="str">
        <f t="shared" si="146"/>
        <v>IT Services</v>
      </c>
      <c r="Y832" s="3" t="s">
        <v>91</v>
      </c>
      <c r="Z832" s="3" t="str">
        <f t="shared" si="147"/>
        <v>Information Technology</v>
      </c>
      <c r="AA832" s="3" t="s">
        <v>113</v>
      </c>
      <c r="AB832" s="3" t="str">
        <f t="shared" si="148"/>
        <v>$10+ billion (USD)</v>
      </c>
    </row>
    <row r="833" spans="1:28" x14ac:dyDescent="0.2">
      <c r="A833" s="3">
        <v>832</v>
      </c>
      <c r="S833" s="3" t="s">
        <v>30</v>
      </c>
      <c r="T833" s="3" t="str">
        <f t="shared" si="144"/>
        <v>10000+ employees</v>
      </c>
      <c r="U833" s="3" t="s">
        <v>65</v>
      </c>
      <c r="V833" s="3" t="str">
        <f t="shared" si="145"/>
        <v>Company - Public</v>
      </c>
      <c r="W833" s="3" t="s">
        <v>124</v>
      </c>
      <c r="X833" s="3" t="str">
        <f t="shared" si="146"/>
        <v>Biotech &amp; Pharmaceuticals</v>
      </c>
      <c r="Y833" s="3" t="s">
        <v>124</v>
      </c>
      <c r="Z833" s="3" t="str">
        <f t="shared" si="147"/>
        <v>Biotech &amp; Pharmaceuticals</v>
      </c>
      <c r="AA833" s="3" t="s">
        <v>113</v>
      </c>
      <c r="AB833" s="3" t="str">
        <f t="shared" si="148"/>
        <v>$10+ billion (USD)</v>
      </c>
    </row>
    <row r="834" spans="1:28" x14ac:dyDescent="0.2">
      <c r="A834" s="3">
        <v>833</v>
      </c>
      <c r="S834" s="3" t="s">
        <v>263</v>
      </c>
      <c r="T834" s="3" t="str">
        <f t="shared" si="144"/>
        <v>1 to 50 employees</v>
      </c>
      <c r="U834" s="3" t="s">
        <v>21</v>
      </c>
      <c r="V834" s="3" t="str">
        <f t="shared" si="145"/>
        <v>Company - Private</v>
      </c>
      <c r="W834" s="3" t="s">
        <v>32</v>
      </c>
      <c r="X834" s="3" t="str">
        <f t="shared" si="146"/>
        <v>Health Care Services &amp; Hospitals</v>
      </c>
      <c r="Y834" s="3" t="s">
        <v>33</v>
      </c>
      <c r="Z834" s="3" t="str">
        <f t="shared" si="147"/>
        <v>Health Care</v>
      </c>
      <c r="AA834" s="3" t="s">
        <v>179</v>
      </c>
      <c r="AB834" s="3" t="str">
        <f t="shared" si="148"/>
        <v>$10 to $25 million (USD)</v>
      </c>
    </row>
    <row r="835" spans="1:28" x14ac:dyDescent="0.2">
      <c r="A835" s="3">
        <v>834</v>
      </c>
      <c r="S835" s="3">
        <v>-1</v>
      </c>
      <c r="T835" s="3" t="str">
        <f t="shared" ref="T835:T898" si="149">IF(S835=-1,"Not Available",S835)</f>
        <v>Not Available</v>
      </c>
      <c r="U835" s="3">
        <v>-1</v>
      </c>
      <c r="V835" s="3" t="str">
        <f t="shared" ref="V835:V898" si="150">IF(U835=-1,"Not Available", U835)</f>
        <v>Not Available</v>
      </c>
      <c r="W835" s="3">
        <v>-1</v>
      </c>
      <c r="X835" s="3" t="str">
        <f t="shared" ref="X835:X898" si="151">IF(W835=-1,"Not Available",W835)</f>
        <v>Not Available</v>
      </c>
      <c r="Y835" s="3">
        <v>-1</v>
      </c>
      <c r="Z835" s="3" t="str">
        <f t="shared" ref="Z835:Z898" si="152">IF(Y835=-1,"Not Available",Y835)</f>
        <v>Not Available</v>
      </c>
      <c r="AA835" s="3">
        <v>-1</v>
      </c>
      <c r="AB835" s="3" t="str">
        <f t="shared" ref="AB835:AB898" si="153">IF(AA835=-1,"Not Available",AA835)</f>
        <v>Not Available</v>
      </c>
    </row>
    <row r="836" spans="1:28" x14ac:dyDescent="0.2">
      <c r="A836" s="3">
        <v>835</v>
      </c>
      <c r="S836" s="3" t="s">
        <v>64</v>
      </c>
      <c r="T836" s="3" t="str">
        <f t="shared" si="149"/>
        <v>201 to 500 employees</v>
      </c>
      <c r="U836" s="3" t="s">
        <v>131</v>
      </c>
      <c r="V836" s="3" t="str">
        <f t="shared" si="150"/>
        <v>Subsidiary or Business Segment</v>
      </c>
      <c r="W836" s="3" t="s">
        <v>124</v>
      </c>
      <c r="X836" s="3" t="str">
        <f t="shared" si="151"/>
        <v>Biotech &amp; Pharmaceuticals</v>
      </c>
      <c r="Y836" s="3" t="s">
        <v>124</v>
      </c>
      <c r="Z836" s="3" t="str">
        <f t="shared" si="152"/>
        <v>Biotech &amp; Pharmaceuticals</v>
      </c>
      <c r="AA836" s="3" t="s">
        <v>58</v>
      </c>
      <c r="AB836" s="3" t="str">
        <f t="shared" si="153"/>
        <v>Unknown / Non-Applicable</v>
      </c>
    </row>
    <row r="837" spans="1:28" x14ac:dyDescent="0.2">
      <c r="A837" s="3">
        <v>836</v>
      </c>
      <c r="S837" s="3" t="s">
        <v>56</v>
      </c>
      <c r="T837" s="3" t="str">
        <f t="shared" si="149"/>
        <v>51 to 200 employees</v>
      </c>
      <c r="U837" s="3" t="s">
        <v>21</v>
      </c>
      <c r="V837" s="3" t="str">
        <f t="shared" si="150"/>
        <v>Company - Private</v>
      </c>
      <c r="W837" s="3" t="s">
        <v>320</v>
      </c>
      <c r="X837" s="3" t="str">
        <f t="shared" si="151"/>
        <v>Staffing &amp; Outsourcing</v>
      </c>
      <c r="Y837" s="3" t="s">
        <v>40</v>
      </c>
      <c r="Z837" s="3" t="str">
        <f t="shared" si="152"/>
        <v>Business Services</v>
      </c>
      <c r="AA837" s="3" t="s">
        <v>411</v>
      </c>
      <c r="AB837" s="3" t="str">
        <f t="shared" si="153"/>
        <v>$5 to $10 million (USD)</v>
      </c>
    </row>
    <row r="838" spans="1:28" x14ac:dyDescent="0.2">
      <c r="A838" s="3">
        <v>837</v>
      </c>
      <c r="S838" s="3" t="s">
        <v>20</v>
      </c>
      <c r="T838" s="3" t="str">
        <f t="shared" si="149"/>
        <v>501 to 1000 employees</v>
      </c>
      <c r="U838" s="3" t="s">
        <v>21</v>
      </c>
      <c r="V838" s="3" t="str">
        <f t="shared" si="150"/>
        <v>Company - Private</v>
      </c>
      <c r="W838" s="3" t="s">
        <v>32</v>
      </c>
      <c r="X838" s="3" t="str">
        <f t="shared" si="151"/>
        <v>Health Care Services &amp; Hospitals</v>
      </c>
      <c r="Y838" s="3" t="s">
        <v>33</v>
      </c>
      <c r="Z838" s="3" t="str">
        <f t="shared" si="152"/>
        <v>Health Care</v>
      </c>
      <c r="AA838" s="3" t="s">
        <v>58</v>
      </c>
      <c r="AB838" s="3" t="str">
        <f t="shared" si="153"/>
        <v>Unknown / Non-Applicable</v>
      </c>
    </row>
    <row r="839" spans="1:28" x14ac:dyDescent="0.2">
      <c r="A839" s="3">
        <v>838</v>
      </c>
      <c r="S839" s="3" t="s">
        <v>46</v>
      </c>
      <c r="T839" s="3" t="str">
        <f t="shared" si="149"/>
        <v>1001 to 5000 employees</v>
      </c>
      <c r="U839" s="3" t="s">
        <v>21</v>
      </c>
      <c r="V839" s="3" t="str">
        <f t="shared" si="150"/>
        <v>Company - Private</v>
      </c>
      <c r="W839" s="3" t="s">
        <v>57</v>
      </c>
      <c r="X839" s="3" t="str">
        <f t="shared" si="151"/>
        <v>Advertising &amp; Marketing</v>
      </c>
      <c r="Y839" s="3" t="s">
        <v>40</v>
      </c>
      <c r="Z839" s="3" t="str">
        <f t="shared" si="152"/>
        <v>Business Services</v>
      </c>
      <c r="AA839" s="3" t="s">
        <v>58</v>
      </c>
      <c r="AB839" s="3" t="str">
        <f t="shared" si="153"/>
        <v>Unknown / Non-Applicable</v>
      </c>
    </row>
    <row r="840" spans="1:28" x14ac:dyDescent="0.2">
      <c r="A840" s="3">
        <v>839</v>
      </c>
      <c r="S840" s="3" t="s">
        <v>56</v>
      </c>
      <c r="T840" s="3" t="str">
        <f t="shared" si="149"/>
        <v>51 to 200 employees</v>
      </c>
      <c r="U840" s="3" t="s">
        <v>21</v>
      </c>
      <c r="V840" s="3" t="str">
        <f t="shared" si="150"/>
        <v>Company - Private</v>
      </c>
      <c r="W840" s="3" t="s">
        <v>580</v>
      </c>
      <c r="X840" s="3" t="str">
        <f t="shared" si="151"/>
        <v>Education Training Services</v>
      </c>
      <c r="Y840" s="3" t="s">
        <v>581</v>
      </c>
      <c r="Z840" s="3" t="str">
        <f t="shared" si="152"/>
        <v>Education</v>
      </c>
      <c r="AA840" s="3" t="s">
        <v>58</v>
      </c>
      <c r="AB840" s="3" t="str">
        <f t="shared" si="153"/>
        <v>Unknown / Non-Applicable</v>
      </c>
    </row>
    <row r="841" spans="1:28" x14ac:dyDescent="0.2">
      <c r="A841" s="3">
        <v>840</v>
      </c>
      <c r="S841" s="3" t="s">
        <v>263</v>
      </c>
      <c r="T841" s="3" t="str">
        <f t="shared" si="149"/>
        <v>1 to 50 employees</v>
      </c>
      <c r="U841" s="3" t="s">
        <v>1969</v>
      </c>
      <c r="V841" s="3" t="str">
        <f t="shared" si="150"/>
        <v>School / School District</v>
      </c>
      <c r="W841" s="3" t="s">
        <v>1323</v>
      </c>
      <c r="X841" s="3" t="str">
        <f t="shared" si="151"/>
        <v>K-12 Education</v>
      </c>
      <c r="Y841" s="3" t="s">
        <v>581</v>
      </c>
      <c r="Z841" s="3" t="str">
        <f t="shared" si="152"/>
        <v>Education</v>
      </c>
      <c r="AA841" s="3" t="s">
        <v>411</v>
      </c>
      <c r="AB841" s="3" t="str">
        <f t="shared" si="153"/>
        <v>$5 to $10 million (USD)</v>
      </c>
    </row>
    <row r="842" spans="1:28" x14ac:dyDescent="0.2">
      <c r="A842" s="3">
        <v>841</v>
      </c>
      <c r="S842" s="3" t="s">
        <v>20</v>
      </c>
      <c r="T842" s="3" t="str">
        <f t="shared" si="149"/>
        <v>501 to 1000 employees</v>
      </c>
      <c r="U842" s="3" t="s">
        <v>65</v>
      </c>
      <c r="V842" s="3" t="str">
        <f t="shared" si="150"/>
        <v>Company - Public</v>
      </c>
      <c r="W842" s="3" t="s">
        <v>22</v>
      </c>
      <c r="X842" s="3" t="str">
        <f t="shared" si="151"/>
        <v>Aerospace &amp; Defense</v>
      </c>
      <c r="Y842" s="3" t="s">
        <v>22</v>
      </c>
      <c r="Z842" s="3" t="str">
        <f t="shared" si="152"/>
        <v>Aerospace &amp; Defense</v>
      </c>
      <c r="AA842" s="3" t="s">
        <v>41</v>
      </c>
      <c r="AB842" s="3" t="str">
        <f t="shared" si="153"/>
        <v>$100 to $500 million (USD)</v>
      </c>
    </row>
    <row r="843" spans="1:28" x14ac:dyDescent="0.2">
      <c r="A843" s="3">
        <v>842</v>
      </c>
      <c r="S843" s="3" t="s">
        <v>64</v>
      </c>
      <c r="T843" s="3" t="str">
        <f t="shared" si="149"/>
        <v>201 to 500 employees</v>
      </c>
      <c r="U843" s="3" t="s">
        <v>21</v>
      </c>
      <c r="V843" s="3" t="str">
        <f t="shared" si="150"/>
        <v>Company - Private</v>
      </c>
      <c r="W843" s="3" t="s">
        <v>230</v>
      </c>
      <c r="X843" s="3" t="str">
        <f t="shared" si="151"/>
        <v>IT Services</v>
      </c>
      <c r="Y843" s="3" t="s">
        <v>91</v>
      </c>
      <c r="Z843" s="3" t="str">
        <f t="shared" si="152"/>
        <v>Information Technology</v>
      </c>
      <c r="AA843" s="3" t="s">
        <v>80</v>
      </c>
      <c r="AB843" s="3" t="str">
        <f t="shared" si="153"/>
        <v>$25 to $50 million (USD)</v>
      </c>
    </row>
    <row r="844" spans="1:28" x14ac:dyDescent="0.2">
      <c r="A844" s="3">
        <v>843</v>
      </c>
      <c r="S844" s="3">
        <v>-1</v>
      </c>
      <c r="T844" s="3" t="str">
        <f t="shared" si="149"/>
        <v>Not Available</v>
      </c>
      <c r="U844" s="3">
        <v>-1</v>
      </c>
      <c r="V844" s="3" t="str">
        <f t="shared" si="150"/>
        <v>Not Available</v>
      </c>
      <c r="W844" s="3">
        <v>-1</v>
      </c>
      <c r="X844" s="3" t="str">
        <f t="shared" si="151"/>
        <v>Not Available</v>
      </c>
      <c r="Y844" s="3">
        <v>-1</v>
      </c>
      <c r="Z844" s="3" t="str">
        <f t="shared" si="152"/>
        <v>Not Available</v>
      </c>
      <c r="AA844" s="3">
        <v>-1</v>
      </c>
      <c r="AB844" s="3" t="str">
        <f t="shared" si="153"/>
        <v>Not Available</v>
      </c>
    </row>
    <row r="845" spans="1:28" x14ac:dyDescent="0.2">
      <c r="A845" s="3">
        <v>844</v>
      </c>
      <c r="S845" s="3" t="s">
        <v>263</v>
      </c>
      <c r="T845" s="3" t="str">
        <f t="shared" si="149"/>
        <v>1 to 50 employees</v>
      </c>
      <c r="U845" s="3" t="s">
        <v>21</v>
      </c>
      <c r="V845" s="3" t="str">
        <f t="shared" si="150"/>
        <v>Company - Private</v>
      </c>
      <c r="W845" s="3" t="s">
        <v>320</v>
      </c>
      <c r="X845" s="3" t="str">
        <f t="shared" si="151"/>
        <v>Staffing &amp; Outsourcing</v>
      </c>
      <c r="Y845" s="3" t="s">
        <v>40</v>
      </c>
      <c r="Z845" s="3" t="str">
        <f t="shared" si="152"/>
        <v>Business Services</v>
      </c>
      <c r="AA845" s="3" t="s">
        <v>138</v>
      </c>
      <c r="AB845" s="3" t="str">
        <f t="shared" si="153"/>
        <v>$1 to $5 million (USD)</v>
      </c>
    </row>
    <row r="846" spans="1:28" x14ac:dyDescent="0.2">
      <c r="A846" s="3">
        <v>845</v>
      </c>
      <c r="S846" s="3" t="s">
        <v>263</v>
      </c>
      <c r="T846" s="3" t="str">
        <f t="shared" si="149"/>
        <v>1 to 50 employees</v>
      </c>
      <c r="U846" s="3" t="s">
        <v>289</v>
      </c>
      <c r="V846" s="3" t="str">
        <f t="shared" si="150"/>
        <v>Unknown</v>
      </c>
      <c r="W846" s="3">
        <v>-1</v>
      </c>
      <c r="X846" s="3" t="str">
        <f t="shared" si="151"/>
        <v>Not Available</v>
      </c>
      <c r="Y846" s="3">
        <v>-1</v>
      </c>
      <c r="Z846" s="3" t="str">
        <f t="shared" si="152"/>
        <v>Not Available</v>
      </c>
      <c r="AA846" s="3" t="s">
        <v>58</v>
      </c>
      <c r="AB846" s="3" t="str">
        <f t="shared" si="153"/>
        <v>Unknown / Non-Applicable</v>
      </c>
    </row>
    <row r="847" spans="1:28" x14ac:dyDescent="0.2">
      <c r="A847" s="3">
        <v>846</v>
      </c>
      <c r="S847" s="3" t="s">
        <v>263</v>
      </c>
      <c r="T847" s="3" t="str">
        <f t="shared" si="149"/>
        <v>1 to 50 employees</v>
      </c>
      <c r="U847" s="3" t="s">
        <v>21</v>
      </c>
      <c r="V847" s="3" t="str">
        <f t="shared" si="150"/>
        <v>Company - Private</v>
      </c>
      <c r="W847" s="3" t="s">
        <v>90</v>
      </c>
      <c r="X847" s="3" t="str">
        <f t="shared" si="151"/>
        <v>Internet</v>
      </c>
      <c r="Y847" s="3" t="s">
        <v>91</v>
      </c>
      <c r="Z847" s="3" t="str">
        <f t="shared" si="152"/>
        <v>Information Technology</v>
      </c>
      <c r="AA847" s="3" t="s">
        <v>58</v>
      </c>
      <c r="AB847" s="3" t="str">
        <f t="shared" si="153"/>
        <v>Unknown / Non-Applicable</v>
      </c>
    </row>
    <row r="848" spans="1:28" x14ac:dyDescent="0.2">
      <c r="A848" s="3">
        <v>847</v>
      </c>
      <c r="S848" s="3" t="s">
        <v>64</v>
      </c>
      <c r="T848" s="3" t="str">
        <f t="shared" si="149"/>
        <v>201 to 500 employees</v>
      </c>
      <c r="U848" s="3" t="s">
        <v>21</v>
      </c>
      <c r="V848" s="3" t="str">
        <f t="shared" si="150"/>
        <v>Company - Private</v>
      </c>
      <c r="W848" s="3" t="s">
        <v>320</v>
      </c>
      <c r="X848" s="3" t="str">
        <f t="shared" si="151"/>
        <v>Staffing &amp; Outsourcing</v>
      </c>
      <c r="Y848" s="3" t="s">
        <v>40</v>
      </c>
      <c r="Z848" s="3" t="str">
        <f t="shared" si="152"/>
        <v>Business Services</v>
      </c>
      <c r="AA848" s="3" t="s">
        <v>411</v>
      </c>
      <c r="AB848" s="3" t="str">
        <f t="shared" si="153"/>
        <v>$5 to $10 million (USD)</v>
      </c>
    </row>
    <row r="849" spans="1:28" x14ac:dyDescent="0.2">
      <c r="A849" s="3">
        <v>848</v>
      </c>
      <c r="S849" s="3">
        <v>-1</v>
      </c>
      <c r="T849" s="3" t="str">
        <f t="shared" si="149"/>
        <v>Not Available</v>
      </c>
      <c r="U849" s="3">
        <v>-1</v>
      </c>
      <c r="V849" s="3" t="str">
        <f t="shared" si="150"/>
        <v>Not Available</v>
      </c>
      <c r="W849" s="3">
        <v>-1</v>
      </c>
      <c r="X849" s="3" t="str">
        <f t="shared" si="151"/>
        <v>Not Available</v>
      </c>
      <c r="Y849" s="3">
        <v>-1</v>
      </c>
      <c r="Z849" s="3" t="str">
        <f t="shared" si="152"/>
        <v>Not Available</v>
      </c>
      <c r="AA849" s="3">
        <v>-1</v>
      </c>
      <c r="AB849" s="3" t="str">
        <f t="shared" si="153"/>
        <v>Not Available</v>
      </c>
    </row>
    <row r="850" spans="1:28" x14ac:dyDescent="0.2">
      <c r="A850" s="3">
        <v>849</v>
      </c>
      <c r="S850" s="3" t="s">
        <v>46</v>
      </c>
      <c r="T850" s="3" t="str">
        <f t="shared" si="149"/>
        <v>1001 to 5000 employees</v>
      </c>
      <c r="U850" s="3" t="s">
        <v>21</v>
      </c>
      <c r="V850" s="3" t="str">
        <f t="shared" si="150"/>
        <v>Company - Private</v>
      </c>
      <c r="W850" s="3" t="s">
        <v>124</v>
      </c>
      <c r="X850" s="3" t="str">
        <f t="shared" si="151"/>
        <v>Biotech &amp; Pharmaceuticals</v>
      </c>
      <c r="Y850" s="3" t="s">
        <v>124</v>
      </c>
      <c r="Z850" s="3" t="str">
        <f t="shared" si="152"/>
        <v>Biotech &amp; Pharmaceuticals</v>
      </c>
      <c r="AA850" s="3" t="s">
        <v>67</v>
      </c>
      <c r="AB850" s="3" t="str">
        <f t="shared" si="153"/>
        <v>$1 to $2 billion (USD)</v>
      </c>
    </row>
    <row r="851" spans="1:28" x14ac:dyDescent="0.2">
      <c r="A851" s="3">
        <v>850</v>
      </c>
      <c r="S851" s="3" t="s">
        <v>20</v>
      </c>
      <c r="T851" s="3" t="str">
        <f t="shared" si="149"/>
        <v>501 to 1000 employees</v>
      </c>
      <c r="U851" s="3" t="s">
        <v>21</v>
      </c>
      <c r="V851" s="3" t="str">
        <f t="shared" si="150"/>
        <v>Company - Private</v>
      </c>
      <c r="W851" s="3" t="s">
        <v>230</v>
      </c>
      <c r="X851" s="3" t="str">
        <f t="shared" si="151"/>
        <v>IT Services</v>
      </c>
      <c r="Y851" s="3" t="s">
        <v>91</v>
      </c>
      <c r="Z851" s="3" t="str">
        <f t="shared" si="152"/>
        <v>Information Technology</v>
      </c>
      <c r="AA851" s="3" t="s">
        <v>80</v>
      </c>
      <c r="AB851" s="3" t="str">
        <f t="shared" si="153"/>
        <v>$25 to $50 million (USD)</v>
      </c>
    </row>
    <row r="852" spans="1:28" x14ac:dyDescent="0.2">
      <c r="A852" s="3">
        <v>851</v>
      </c>
      <c r="S852" s="3">
        <v>-1</v>
      </c>
      <c r="T852" s="3" t="str">
        <f t="shared" si="149"/>
        <v>Not Available</v>
      </c>
      <c r="U852" s="3">
        <v>-1</v>
      </c>
      <c r="V852" s="3" t="str">
        <f t="shared" si="150"/>
        <v>Not Available</v>
      </c>
      <c r="W852" s="3">
        <v>-1</v>
      </c>
      <c r="X852" s="3" t="str">
        <f t="shared" si="151"/>
        <v>Not Available</v>
      </c>
      <c r="Y852" s="3">
        <v>-1</v>
      </c>
      <c r="Z852" s="3" t="str">
        <f t="shared" si="152"/>
        <v>Not Available</v>
      </c>
      <c r="AA852" s="3">
        <v>-1</v>
      </c>
      <c r="AB852" s="3" t="str">
        <f t="shared" si="153"/>
        <v>Not Available</v>
      </c>
    </row>
    <row r="853" spans="1:28" x14ac:dyDescent="0.2">
      <c r="A853" s="3">
        <v>852</v>
      </c>
      <c r="S853" s="3" t="s">
        <v>46</v>
      </c>
      <c r="T853" s="3" t="str">
        <f t="shared" si="149"/>
        <v>1001 to 5000 employees</v>
      </c>
      <c r="U853" s="3" t="s">
        <v>21</v>
      </c>
      <c r="V853" s="3" t="str">
        <f t="shared" si="150"/>
        <v>Company - Private</v>
      </c>
      <c r="W853" s="3" t="s">
        <v>1043</v>
      </c>
      <c r="X853" s="3" t="str">
        <f t="shared" si="151"/>
        <v>Gambling</v>
      </c>
      <c r="Y853" s="3" t="s">
        <v>1044</v>
      </c>
      <c r="Z853" s="3" t="str">
        <f t="shared" si="152"/>
        <v>Arts, Entertainment &amp; Recreation</v>
      </c>
      <c r="AA853" s="3" t="s">
        <v>41</v>
      </c>
      <c r="AB853" s="3" t="str">
        <f t="shared" si="153"/>
        <v>$100 to $500 million (USD)</v>
      </c>
    </row>
    <row r="854" spans="1:28" x14ac:dyDescent="0.2">
      <c r="A854" s="3">
        <v>853</v>
      </c>
      <c r="S854" s="3" t="s">
        <v>20</v>
      </c>
      <c r="T854" s="3" t="str">
        <f t="shared" si="149"/>
        <v>501 to 1000 employees</v>
      </c>
      <c r="U854" s="3" t="s">
        <v>65</v>
      </c>
      <c r="V854" s="3" t="str">
        <f t="shared" si="150"/>
        <v>Company - Public</v>
      </c>
      <c r="W854" s="3" t="s">
        <v>1489</v>
      </c>
      <c r="X854" s="3" t="str">
        <f t="shared" si="151"/>
        <v>Stock Exchanges</v>
      </c>
      <c r="Y854" s="3" t="s">
        <v>73</v>
      </c>
      <c r="Z854" s="3" t="str">
        <f t="shared" si="152"/>
        <v>Finance</v>
      </c>
      <c r="AA854" s="3" t="s">
        <v>50</v>
      </c>
      <c r="AB854" s="3" t="str">
        <f t="shared" si="153"/>
        <v>$500 million to $1 billion (USD)</v>
      </c>
    </row>
    <row r="855" spans="1:28" x14ac:dyDescent="0.2">
      <c r="A855" s="3">
        <v>854</v>
      </c>
      <c r="S855" s="3" t="s">
        <v>20</v>
      </c>
      <c r="T855" s="3" t="str">
        <f t="shared" si="149"/>
        <v>501 to 1000 employees</v>
      </c>
      <c r="U855" s="3" t="s">
        <v>21</v>
      </c>
      <c r="V855" s="3" t="str">
        <f t="shared" si="150"/>
        <v>Company - Private</v>
      </c>
      <c r="W855" s="3" t="s">
        <v>230</v>
      </c>
      <c r="X855" s="3" t="str">
        <f t="shared" si="151"/>
        <v>IT Services</v>
      </c>
      <c r="Y855" s="3" t="s">
        <v>91</v>
      </c>
      <c r="Z855" s="3" t="str">
        <f t="shared" si="152"/>
        <v>Information Technology</v>
      </c>
      <c r="AA855" s="3" t="s">
        <v>67</v>
      </c>
      <c r="AB855" s="3" t="str">
        <f t="shared" si="153"/>
        <v>$1 to $2 billion (USD)</v>
      </c>
    </row>
    <row r="856" spans="1:28" x14ac:dyDescent="0.2">
      <c r="A856" s="3">
        <v>855</v>
      </c>
      <c r="S856" s="3" t="s">
        <v>46</v>
      </c>
      <c r="T856" s="3" t="str">
        <f t="shared" si="149"/>
        <v>1001 to 5000 employees</v>
      </c>
      <c r="U856" s="3" t="s">
        <v>86</v>
      </c>
      <c r="V856" s="3" t="str">
        <f t="shared" si="150"/>
        <v>Hospital</v>
      </c>
      <c r="W856" s="3" t="s">
        <v>32</v>
      </c>
      <c r="X856" s="3" t="str">
        <f t="shared" si="151"/>
        <v>Health Care Services &amp; Hospitals</v>
      </c>
      <c r="Y856" s="3" t="s">
        <v>33</v>
      </c>
      <c r="Z856" s="3" t="str">
        <f t="shared" si="152"/>
        <v>Health Care</v>
      </c>
      <c r="AA856" s="3" t="s">
        <v>23</v>
      </c>
      <c r="AB856" s="3" t="str">
        <f t="shared" si="153"/>
        <v>$50 to $100 million (USD)</v>
      </c>
    </row>
    <row r="857" spans="1:28" x14ac:dyDescent="0.2">
      <c r="A857" s="3">
        <v>856</v>
      </c>
      <c r="S857" s="3" t="s">
        <v>30</v>
      </c>
      <c r="T857" s="3" t="str">
        <f t="shared" si="149"/>
        <v>10000+ employees</v>
      </c>
      <c r="U857" s="3" t="s">
        <v>65</v>
      </c>
      <c r="V857" s="3" t="str">
        <f t="shared" si="150"/>
        <v>Company - Public</v>
      </c>
      <c r="W857" s="3" t="s">
        <v>22</v>
      </c>
      <c r="X857" s="3" t="str">
        <f t="shared" si="151"/>
        <v>Aerospace &amp; Defense</v>
      </c>
      <c r="Y857" s="3" t="s">
        <v>22</v>
      </c>
      <c r="Z857" s="3" t="str">
        <f t="shared" si="152"/>
        <v>Aerospace &amp; Defense</v>
      </c>
      <c r="AA857" s="3" t="s">
        <v>113</v>
      </c>
      <c r="AB857" s="3" t="str">
        <f t="shared" si="153"/>
        <v>$10+ billion (USD)</v>
      </c>
    </row>
    <row r="858" spans="1:28" x14ac:dyDescent="0.2">
      <c r="A858" s="3">
        <v>857</v>
      </c>
      <c r="S858" s="3" t="s">
        <v>20</v>
      </c>
      <c r="T858" s="3" t="str">
        <f t="shared" si="149"/>
        <v>501 to 1000 employees</v>
      </c>
      <c r="U858" s="3" t="s">
        <v>21</v>
      </c>
      <c r="V858" s="3" t="str">
        <f t="shared" si="150"/>
        <v>Company - Private</v>
      </c>
      <c r="W858" s="3" t="s">
        <v>184</v>
      </c>
      <c r="X858" s="3" t="str">
        <f t="shared" si="151"/>
        <v>Food &amp; Beverage Manufacturing</v>
      </c>
      <c r="Y858" s="3" t="s">
        <v>185</v>
      </c>
      <c r="Z858" s="3" t="str">
        <f t="shared" si="152"/>
        <v>Manufacturing</v>
      </c>
      <c r="AA858" s="3" t="s">
        <v>41</v>
      </c>
      <c r="AB858" s="3" t="str">
        <f t="shared" si="153"/>
        <v>$100 to $500 million (USD)</v>
      </c>
    </row>
    <row r="859" spans="1:28" x14ac:dyDescent="0.2">
      <c r="A859" s="3">
        <v>858</v>
      </c>
      <c r="S859" s="3" t="s">
        <v>20</v>
      </c>
      <c r="T859" s="3" t="str">
        <f t="shared" si="149"/>
        <v>501 to 1000 employees</v>
      </c>
      <c r="U859" s="3" t="s">
        <v>21</v>
      </c>
      <c r="V859" s="3" t="str">
        <f t="shared" si="150"/>
        <v>Company - Private</v>
      </c>
      <c r="W859" s="3" t="s">
        <v>124</v>
      </c>
      <c r="X859" s="3" t="str">
        <f t="shared" si="151"/>
        <v>Biotech &amp; Pharmaceuticals</v>
      </c>
      <c r="Y859" s="3" t="s">
        <v>124</v>
      </c>
      <c r="Z859" s="3" t="str">
        <f t="shared" si="152"/>
        <v>Biotech &amp; Pharmaceuticals</v>
      </c>
      <c r="AA859" s="3" t="s">
        <v>58</v>
      </c>
      <c r="AB859" s="3" t="str">
        <f t="shared" si="153"/>
        <v>Unknown / Non-Applicable</v>
      </c>
    </row>
    <row r="860" spans="1:28" x14ac:dyDescent="0.2">
      <c r="A860" s="3">
        <v>859</v>
      </c>
      <c r="S860" s="3" t="s">
        <v>30</v>
      </c>
      <c r="T860" s="3" t="str">
        <f t="shared" si="149"/>
        <v>10000+ employees</v>
      </c>
      <c r="U860" s="3" t="s">
        <v>65</v>
      </c>
      <c r="V860" s="3" t="str">
        <f t="shared" si="150"/>
        <v>Company - Public</v>
      </c>
      <c r="W860" s="3" t="s">
        <v>124</v>
      </c>
      <c r="X860" s="3" t="str">
        <f t="shared" si="151"/>
        <v>Biotech &amp; Pharmaceuticals</v>
      </c>
      <c r="Y860" s="3" t="s">
        <v>124</v>
      </c>
      <c r="Z860" s="3" t="str">
        <f t="shared" si="152"/>
        <v>Biotech &amp; Pharmaceuticals</v>
      </c>
      <c r="AA860" s="3" t="s">
        <v>113</v>
      </c>
      <c r="AB860" s="3" t="str">
        <f t="shared" si="153"/>
        <v>$10+ billion (USD)</v>
      </c>
    </row>
    <row r="861" spans="1:28" x14ac:dyDescent="0.2">
      <c r="A861" s="3">
        <v>860</v>
      </c>
      <c r="S861" s="3" t="s">
        <v>104</v>
      </c>
      <c r="T861" s="3" t="str">
        <f t="shared" si="149"/>
        <v>5001 to 10000 employees</v>
      </c>
      <c r="U861" s="3" t="s">
        <v>154</v>
      </c>
      <c r="V861" s="3" t="str">
        <f t="shared" si="150"/>
        <v>Nonprofit Organization</v>
      </c>
      <c r="W861" s="3" t="s">
        <v>543</v>
      </c>
      <c r="X861" s="3" t="str">
        <f t="shared" si="151"/>
        <v>Federal Agencies</v>
      </c>
      <c r="Y861" s="3" t="s">
        <v>47</v>
      </c>
      <c r="Z861" s="3" t="str">
        <f t="shared" si="152"/>
        <v>Government</v>
      </c>
      <c r="AA861" s="3" t="s">
        <v>67</v>
      </c>
      <c r="AB861" s="3" t="str">
        <f t="shared" si="153"/>
        <v>$1 to $2 billion (USD)</v>
      </c>
    </row>
    <row r="862" spans="1:28" x14ac:dyDescent="0.2">
      <c r="A862" s="3">
        <v>861</v>
      </c>
      <c r="S862" s="3" t="s">
        <v>64</v>
      </c>
      <c r="T862" s="3" t="str">
        <f t="shared" si="149"/>
        <v>201 to 500 employees</v>
      </c>
      <c r="U862" s="3" t="s">
        <v>131</v>
      </c>
      <c r="V862" s="3" t="str">
        <f t="shared" si="150"/>
        <v>Subsidiary or Business Segment</v>
      </c>
      <c r="W862" s="3" t="s">
        <v>364</v>
      </c>
      <c r="X862" s="3" t="str">
        <f t="shared" si="151"/>
        <v>Metals Brokers</v>
      </c>
      <c r="Y862" s="3" t="s">
        <v>365</v>
      </c>
      <c r="Z862" s="3" t="str">
        <f t="shared" si="152"/>
        <v>Mining &amp; Metals</v>
      </c>
      <c r="AA862" s="3" t="s">
        <v>58</v>
      </c>
      <c r="AB862" s="3" t="str">
        <f t="shared" si="153"/>
        <v>Unknown / Non-Applicable</v>
      </c>
    </row>
    <row r="863" spans="1:28" x14ac:dyDescent="0.2">
      <c r="A863" s="3">
        <v>862</v>
      </c>
      <c r="S863" s="3" t="s">
        <v>20</v>
      </c>
      <c r="T863" s="3" t="str">
        <f t="shared" si="149"/>
        <v>501 to 1000 employees</v>
      </c>
      <c r="U863" s="3" t="s">
        <v>21</v>
      </c>
      <c r="V863" s="3" t="str">
        <f t="shared" si="150"/>
        <v>Company - Private</v>
      </c>
      <c r="W863" s="3" t="s">
        <v>230</v>
      </c>
      <c r="X863" s="3" t="str">
        <f t="shared" si="151"/>
        <v>IT Services</v>
      </c>
      <c r="Y863" s="3" t="s">
        <v>91</v>
      </c>
      <c r="Z863" s="3" t="str">
        <f t="shared" si="152"/>
        <v>Information Technology</v>
      </c>
      <c r="AA863" s="3" t="s">
        <v>41</v>
      </c>
      <c r="AB863" s="3" t="str">
        <f t="shared" si="153"/>
        <v>$100 to $500 million (USD)</v>
      </c>
    </row>
    <row r="864" spans="1:28" x14ac:dyDescent="0.2">
      <c r="A864" s="3">
        <v>863</v>
      </c>
      <c r="S864" s="3" t="s">
        <v>46</v>
      </c>
      <c r="T864" s="3" t="str">
        <f t="shared" si="149"/>
        <v>1001 to 5000 employees</v>
      </c>
      <c r="U864" s="3" t="s">
        <v>21</v>
      </c>
      <c r="V864" s="3" t="str">
        <f t="shared" si="150"/>
        <v>Company - Private</v>
      </c>
      <c r="W864" s="3" t="s">
        <v>230</v>
      </c>
      <c r="X864" s="3" t="str">
        <f t="shared" si="151"/>
        <v>IT Services</v>
      </c>
      <c r="Y864" s="3" t="s">
        <v>91</v>
      </c>
      <c r="Z864" s="3" t="str">
        <f t="shared" si="152"/>
        <v>Information Technology</v>
      </c>
      <c r="AA864" s="3" t="s">
        <v>41</v>
      </c>
      <c r="AB864" s="3" t="str">
        <f t="shared" si="153"/>
        <v>$100 to $500 million (USD)</v>
      </c>
    </row>
    <row r="865" spans="1:28" x14ac:dyDescent="0.2">
      <c r="A865" s="3">
        <v>864</v>
      </c>
      <c r="S865" s="3" t="s">
        <v>56</v>
      </c>
      <c r="T865" s="3" t="str">
        <f t="shared" si="149"/>
        <v>51 to 200 employees</v>
      </c>
      <c r="U865" s="3" t="s">
        <v>21</v>
      </c>
      <c r="V865" s="3" t="str">
        <f t="shared" si="150"/>
        <v>Company - Private</v>
      </c>
      <c r="W865" s="3" t="s">
        <v>79</v>
      </c>
      <c r="X865" s="3" t="str">
        <f t="shared" si="151"/>
        <v>Consulting</v>
      </c>
      <c r="Y865" s="3" t="s">
        <v>40</v>
      </c>
      <c r="Z865" s="3" t="str">
        <f t="shared" si="152"/>
        <v>Business Services</v>
      </c>
      <c r="AA865" s="3" t="s">
        <v>179</v>
      </c>
      <c r="AB865" s="3" t="str">
        <f t="shared" si="153"/>
        <v>$10 to $25 million (USD)</v>
      </c>
    </row>
    <row r="866" spans="1:28" x14ac:dyDescent="0.2">
      <c r="A866" s="3">
        <v>865</v>
      </c>
      <c r="S866" s="3" t="s">
        <v>64</v>
      </c>
      <c r="T866" s="3" t="str">
        <f t="shared" si="149"/>
        <v>201 to 500 employees</v>
      </c>
      <c r="U866" s="3" t="s">
        <v>65</v>
      </c>
      <c r="V866" s="3" t="str">
        <f t="shared" si="150"/>
        <v>Company - Public</v>
      </c>
      <c r="W866" s="3" t="s">
        <v>124</v>
      </c>
      <c r="X866" s="3" t="str">
        <f t="shared" si="151"/>
        <v>Biotech &amp; Pharmaceuticals</v>
      </c>
      <c r="Y866" s="3" t="s">
        <v>124</v>
      </c>
      <c r="Z866" s="3" t="str">
        <f t="shared" si="152"/>
        <v>Biotech &amp; Pharmaceuticals</v>
      </c>
      <c r="AA866" s="3" t="s">
        <v>80</v>
      </c>
      <c r="AB866" s="3" t="str">
        <f t="shared" si="153"/>
        <v>$25 to $50 million (USD)</v>
      </c>
    </row>
    <row r="867" spans="1:28" x14ac:dyDescent="0.2">
      <c r="A867" s="3">
        <v>866</v>
      </c>
      <c r="S867" s="3">
        <v>-1</v>
      </c>
      <c r="T867" s="3" t="str">
        <f t="shared" si="149"/>
        <v>Not Available</v>
      </c>
      <c r="U867" s="3">
        <v>-1</v>
      </c>
      <c r="V867" s="3" t="str">
        <f t="shared" si="150"/>
        <v>Not Available</v>
      </c>
      <c r="W867" s="3">
        <v>-1</v>
      </c>
      <c r="X867" s="3" t="str">
        <f t="shared" si="151"/>
        <v>Not Available</v>
      </c>
      <c r="Y867" s="3">
        <v>-1</v>
      </c>
      <c r="Z867" s="3" t="str">
        <f t="shared" si="152"/>
        <v>Not Available</v>
      </c>
      <c r="AA867" s="3">
        <v>-1</v>
      </c>
      <c r="AB867" s="3" t="str">
        <f t="shared" si="153"/>
        <v>Not Available</v>
      </c>
    </row>
    <row r="868" spans="1:28" x14ac:dyDescent="0.2">
      <c r="A868" s="3">
        <v>867</v>
      </c>
      <c r="S868" s="3" t="s">
        <v>30</v>
      </c>
      <c r="T868" s="3" t="str">
        <f t="shared" si="149"/>
        <v>10000+ employees</v>
      </c>
      <c r="U868" s="3" t="s">
        <v>65</v>
      </c>
      <c r="V868" s="3" t="str">
        <f t="shared" si="150"/>
        <v>Company - Public</v>
      </c>
      <c r="W868" s="3" t="s">
        <v>124</v>
      </c>
      <c r="X868" s="3" t="str">
        <f t="shared" si="151"/>
        <v>Biotech &amp; Pharmaceuticals</v>
      </c>
      <c r="Y868" s="3" t="s">
        <v>124</v>
      </c>
      <c r="Z868" s="3" t="str">
        <f t="shared" si="152"/>
        <v>Biotech &amp; Pharmaceuticals</v>
      </c>
      <c r="AA868" s="3" t="s">
        <v>113</v>
      </c>
      <c r="AB868" s="3" t="str">
        <f t="shared" si="153"/>
        <v>$10+ billion (USD)</v>
      </c>
    </row>
    <row r="869" spans="1:28" x14ac:dyDescent="0.2">
      <c r="A869" s="3">
        <v>868</v>
      </c>
      <c r="S869" s="3" t="s">
        <v>64</v>
      </c>
      <c r="T869" s="3" t="str">
        <f t="shared" si="149"/>
        <v>201 to 500 employees</v>
      </c>
      <c r="U869" s="3" t="s">
        <v>21</v>
      </c>
      <c r="V869" s="3" t="str">
        <f t="shared" si="150"/>
        <v>Company - Private</v>
      </c>
      <c r="W869" s="3" t="s">
        <v>32</v>
      </c>
      <c r="X869" s="3" t="str">
        <f t="shared" si="151"/>
        <v>Health Care Services &amp; Hospitals</v>
      </c>
      <c r="Y869" s="3" t="s">
        <v>33</v>
      </c>
      <c r="Z869" s="3" t="str">
        <f t="shared" si="152"/>
        <v>Health Care</v>
      </c>
      <c r="AA869" s="3" t="s">
        <v>58</v>
      </c>
      <c r="AB869" s="3" t="str">
        <f t="shared" si="153"/>
        <v>Unknown / Non-Applicable</v>
      </c>
    </row>
    <row r="870" spans="1:28" x14ac:dyDescent="0.2">
      <c r="A870" s="3">
        <v>869</v>
      </c>
      <c r="S870" s="3" t="s">
        <v>20</v>
      </c>
      <c r="T870" s="3" t="str">
        <f t="shared" si="149"/>
        <v>501 to 1000 employees</v>
      </c>
      <c r="U870" s="3" t="s">
        <v>21</v>
      </c>
      <c r="V870" s="3" t="str">
        <f t="shared" si="150"/>
        <v>Company - Private</v>
      </c>
      <c r="W870" s="3" t="s">
        <v>2022</v>
      </c>
      <c r="X870" s="3" t="str">
        <f t="shared" si="151"/>
        <v>Consumer Product Rental</v>
      </c>
      <c r="Y870" s="3" t="s">
        <v>1916</v>
      </c>
      <c r="Z870" s="3" t="str">
        <f t="shared" si="152"/>
        <v>Consumer Services</v>
      </c>
      <c r="AA870" s="3" t="s">
        <v>58</v>
      </c>
      <c r="AB870" s="3" t="str">
        <f t="shared" si="153"/>
        <v>Unknown / Non-Applicable</v>
      </c>
    </row>
    <row r="871" spans="1:28" x14ac:dyDescent="0.2">
      <c r="A871" s="3">
        <v>870</v>
      </c>
      <c r="S871" s="3" t="s">
        <v>64</v>
      </c>
      <c r="T871" s="3" t="str">
        <f t="shared" si="149"/>
        <v>201 to 500 employees</v>
      </c>
      <c r="U871" s="3" t="s">
        <v>21</v>
      </c>
      <c r="V871" s="3" t="str">
        <f t="shared" si="150"/>
        <v>Company - Private</v>
      </c>
      <c r="W871" s="3" t="s">
        <v>79</v>
      </c>
      <c r="X871" s="3" t="str">
        <f t="shared" si="151"/>
        <v>Consulting</v>
      </c>
      <c r="Y871" s="3" t="s">
        <v>40</v>
      </c>
      <c r="Z871" s="3" t="str">
        <f t="shared" si="152"/>
        <v>Business Services</v>
      </c>
      <c r="AA871" s="3" t="s">
        <v>23</v>
      </c>
      <c r="AB871" s="3" t="str">
        <f t="shared" si="153"/>
        <v>$50 to $100 million (USD)</v>
      </c>
    </row>
    <row r="872" spans="1:28" x14ac:dyDescent="0.2">
      <c r="A872" s="3">
        <v>871</v>
      </c>
      <c r="S872" s="3" t="s">
        <v>20</v>
      </c>
      <c r="T872" s="3" t="str">
        <f t="shared" si="149"/>
        <v>501 to 1000 employees</v>
      </c>
      <c r="U872" s="3" t="s">
        <v>790</v>
      </c>
      <c r="V872" s="3" t="str">
        <f t="shared" si="150"/>
        <v>College / University</v>
      </c>
      <c r="W872" s="3" t="s">
        <v>791</v>
      </c>
      <c r="X872" s="3" t="str">
        <f t="shared" si="151"/>
        <v>Colleges &amp; Universities</v>
      </c>
      <c r="Y872" s="3" t="s">
        <v>581</v>
      </c>
      <c r="Z872" s="3" t="str">
        <f t="shared" si="152"/>
        <v>Education</v>
      </c>
      <c r="AA872" s="3" t="s">
        <v>58</v>
      </c>
      <c r="AB872" s="3" t="str">
        <f t="shared" si="153"/>
        <v>Unknown / Non-Applicable</v>
      </c>
    </row>
    <row r="873" spans="1:28" x14ac:dyDescent="0.2">
      <c r="A873" s="3">
        <v>872</v>
      </c>
      <c r="S873" s="3" t="s">
        <v>20</v>
      </c>
      <c r="T873" s="3" t="str">
        <f t="shared" si="149"/>
        <v>501 to 1000 employees</v>
      </c>
      <c r="U873" s="3" t="s">
        <v>131</v>
      </c>
      <c r="V873" s="3" t="str">
        <f t="shared" si="150"/>
        <v>Subsidiary or Business Segment</v>
      </c>
      <c r="W873" s="3" t="s">
        <v>145</v>
      </c>
      <c r="X873" s="3" t="str">
        <f t="shared" si="151"/>
        <v>Enterprise Software &amp; Network Solutions</v>
      </c>
      <c r="Y873" s="3" t="s">
        <v>91</v>
      </c>
      <c r="Z873" s="3" t="str">
        <f t="shared" si="152"/>
        <v>Information Technology</v>
      </c>
      <c r="AA873" s="3" t="s">
        <v>58</v>
      </c>
      <c r="AB873" s="3" t="str">
        <f t="shared" si="153"/>
        <v>Unknown / Non-Applicable</v>
      </c>
    </row>
    <row r="874" spans="1:28" x14ac:dyDescent="0.2">
      <c r="A874" s="3">
        <v>873</v>
      </c>
      <c r="S874" s="3" t="s">
        <v>20</v>
      </c>
      <c r="T874" s="3" t="str">
        <f t="shared" si="149"/>
        <v>501 to 1000 employees</v>
      </c>
      <c r="U874" s="3" t="s">
        <v>21</v>
      </c>
      <c r="V874" s="3" t="str">
        <f t="shared" si="150"/>
        <v>Company - Private</v>
      </c>
      <c r="W874" s="3" t="s">
        <v>22</v>
      </c>
      <c r="X874" s="3" t="str">
        <f t="shared" si="151"/>
        <v>Aerospace &amp; Defense</v>
      </c>
      <c r="Y874" s="3" t="s">
        <v>22</v>
      </c>
      <c r="Z874" s="3" t="str">
        <f t="shared" si="152"/>
        <v>Aerospace &amp; Defense</v>
      </c>
      <c r="AA874" s="3" t="s">
        <v>50</v>
      </c>
      <c r="AB874" s="3" t="str">
        <f t="shared" si="153"/>
        <v>$500 million to $1 billion (USD)</v>
      </c>
    </row>
    <row r="875" spans="1:28" x14ac:dyDescent="0.2">
      <c r="A875" s="3">
        <v>874</v>
      </c>
      <c r="S875" s="3" t="s">
        <v>64</v>
      </c>
      <c r="T875" s="3" t="str">
        <f t="shared" si="149"/>
        <v>201 to 500 employees</v>
      </c>
      <c r="U875" s="3" t="s">
        <v>21</v>
      </c>
      <c r="V875" s="3" t="str">
        <f t="shared" si="150"/>
        <v>Company - Private</v>
      </c>
      <c r="W875" s="3" t="s">
        <v>145</v>
      </c>
      <c r="X875" s="3" t="str">
        <f t="shared" si="151"/>
        <v>Enterprise Software &amp; Network Solutions</v>
      </c>
      <c r="Y875" s="3" t="s">
        <v>91</v>
      </c>
      <c r="Z875" s="3" t="str">
        <f t="shared" si="152"/>
        <v>Information Technology</v>
      </c>
      <c r="AA875" s="3" t="s">
        <v>80</v>
      </c>
      <c r="AB875" s="3" t="str">
        <f t="shared" si="153"/>
        <v>$25 to $50 million (USD)</v>
      </c>
    </row>
    <row r="876" spans="1:28" x14ac:dyDescent="0.2">
      <c r="A876" s="3">
        <v>875</v>
      </c>
      <c r="S876" s="3" t="s">
        <v>263</v>
      </c>
      <c r="T876" s="3" t="str">
        <f t="shared" si="149"/>
        <v>1 to 50 employees</v>
      </c>
      <c r="U876" s="3" t="s">
        <v>21</v>
      </c>
      <c r="V876" s="3" t="str">
        <f t="shared" si="150"/>
        <v>Company - Private</v>
      </c>
      <c r="W876" s="3" t="s">
        <v>230</v>
      </c>
      <c r="X876" s="3" t="str">
        <f t="shared" si="151"/>
        <v>IT Services</v>
      </c>
      <c r="Y876" s="3" t="s">
        <v>91</v>
      </c>
      <c r="Z876" s="3" t="str">
        <f t="shared" si="152"/>
        <v>Information Technology</v>
      </c>
      <c r="AA876" s="3" t="s">
        <v>411</v>
      </c>
      <c r="AB876" s="3" t="str">
        <f t="shared" si="153"/>
        <v>$5 to $10 million (USD)</v>
      </c>
    </row>
    <row r="877" spans="1:28" x14ac:dyDescent="0.2">
      <c r="A877" s="3">
        <v>876</v>
      </c>
      <c r="S877" s="3" t="s">
        <v>20</v>
      </c>
      <c r="T877" s="3" t="str">
        <f t="shared" si="149"/>
        <v>501 to 1000 employees</v>
      </c>
      <c r="U877" s="3" t="s">
        <v>86</v>
      </c>
      <c r="V877" s="3" t="str">
        <f t="shared" si="150"/>
        <v>Hospital</v>
      </c>
      <c r="W877" s="3" t="s">
        <v>32</v>
      </c>
      <c r="X877" s="3" t="str">
        <f t="shared" si="151"/>
        <v>Health Care Services &amp; Hospitals</v>
      </c>
      <c r="Y877" s="3" t="s">
        <v>33</v>
      </c>
      <c r="Z877" s="3" t="str">
        <f t="shared" si="152"/>
        <v>Health Care</v>
      </c>
      <c r="AA877" s="3" t="s">
        <v>41</v>
      </c>
      <c r="AB877" s="3" t="str">
        <f t="shared" si="153"/>
        <v>$100 to $500 million (USD)</v>
      </c>
    </row>
    <row r="878" spans="1:28" x14ac:dyDescent="0.2">
      <c r="A878" s="3">
        <v>877</v>
      </c>
      <c r="S878" s="3" t="s">
        <v>56</v>
      </c>
      <c r="T878" s="3" t="str">
        <f t="shared" si="149"/>
        <v>51 to 200 employees</v>
      </c>
      <c r="U878" s="3" t="s">
        <v>21</v>
      </c>
      <c r="V878" s="3" t="str">
        <f t="shared" si="150"/>
        <v>Company - Private</v>
      </c>
      <c r="W878" s="3" t="s">
        <v>320</v>
      </c>
      <c r="X878" s="3" t="str">
        <f t="shared" si="151"/>
        <v>Staffing &amp; Outsourcing</v>
      </c>
      <c r="Y878" s="3" t="s">
        <v>40</v>
      </c>
      <c r="Z878" s="3" t="str">
        <f t="shared" si="152"/>
        <v>Business Services</v>
      </c>
      <c r="AA878" s="3" t="s">
        <v>138</v>
      </c>
      <c r="AB878" s="3" t="str">
        <f t="shared" si="153"/>
        <v>$1 to $5 million (USD)</v>
      </c>
    </row>
    <row r="879" spans="1:28" x14ac:dyDescent="0.2">
      <c r="A879" s="3">
        <v>878</v>
      </c>
      <c r="S879" s="3" t="s">
        <v>30</v>
      </c>
      <c r="T879" s="3" t="str">
        <f t="shared" si="149"/>
        <v>10000+ employees</v>
      </c>
      <c r="U879" s="3" t="s">
        <v>154</v>
      </c>
      <c r="V879" s="3" t="str">
        <f t="shared" si="150"/>
        <v>Nonprofit Organization</v>
      </c>
      <c r="W879" s="3" t="s">
        <v>779</v>
      </c>
      <c r="X879" s="3" t="str">
        <f t="shared" si="151"/>
        <v>Religious Organizations</v>
      </c>
      <c r="Y879" s="3" t="s">
        <v>780</v>
      </c>
      <c r="Z879" s="3" t="str">
        <f t="shared" si="152"/>
        <v>Non-Profit</v>
      </c>
      <c r="AA879" s="3" t="s">
        <v>58</v>
      </c>
      <c r="AB879" s="3" t="str">
        <f t="shared" si="153"/>
        <v>Unknown / Non-Applicable</v>
      </c>
    </row>
    <row r="880" spans="1:28" x14ac:dyDescent="0.2">
      <c r="A880" s="3">
        <v>879</v>
      </c>
      <c r="S880" s="3" t="s">
        <v>64</v>
      </c>
      <c r="T880" s="3" t="str">
        <f t="shared" si="149"/>
        <v>201 to 500 employees</v>
      </c>
      <c r="U880" s="3" t="s">
        <v>65</v>
      </c>
      <c r="V880" s="3" t="str">
        <f t="shared" si="150"/>
        <v>Company - Public</v>
      </c>
      <c r="W880" s="3" t="s">
        <v>57</v>
      </c>
      <c r="X880" s="3" t="str">
        <f t="shared" si="151"/>
        <v>Advertising &amp; Marketing</v>
      </c>
      <c r="Y880" s="3" t="s">
        <v>40</v>
      </c>
      <c r="Z880" s="3" t="str">
        <f t="shared" si="152"/>
        <v>Business Services</v>
      </c>
      <c r="AA880" s="3" t="s">
        <v>58</v>
      </c>
      <c r="AB880" s="3" t="str">
        <f t="shared" si="153"/>
        <v>Unknown / Non-Applicable</v>
      </c>
    </row>
    <row r="881" spans="1:28" x14ac:dyDescent="0.2">
      <c r="A881" s="3">
        <v>880</v>
      </c>
      <c r="S881" s="3" t="s">
        <v>64</v>
      </c>
      <c r="T881" s="3" t="str">
        <f t="shared" si="149"/>
        <v>201 to 500 employees</v>
      </c>
      <c r="U881" s="3" t="s">
        <v>21</v>
      </c>
      <c r="V881" s="3" t="str">
        <f t="shared" si="150"/>
        <v>Company - Private</v>
      </c>
      <c r="W881" s="3" t="s">
        <v>230</v>
      </c>
      <c r="X881" s="3" t="str">
        <f t="shared" si="151"/>
        <v>IT Services</v>
      </c>
      <c r="Y881" s="3" t="s">
        <v>91</v>
      </c>
      <c r="Z881" s="3" t="str">
        <f t="shared" si="152"/>
        <v>Information Technology</v>
      </c>
      <c r="AA881" s="3" t="s">
        <v>23</v>
      </c>
      <c r="AB881" s="3" t="str">
        <f t="shared" si="153"/>
        <v>$50 to $100 million (USD)</v>
      </c>
    </row>
    <row r="882" spans="1:28" x14ac:dyDescent="0.2">
      <c r="A882" s="3">
        <v>881</v>
      </c>
      <c r="S882" s="3" t="s">
        <v>30</v>
      </c>
      <c r="T882" s="3" t="str">
        <f t="shared" si="149"/>
        <v>10000+ employees</v>
      </c>
      <c r="U882" s="3" t="s">
        <v>21</v>
      </c>
      <c r="V882" s="3" t="str">
        <f t="shared" si="150"/>
        <v>Company - Private</v>
      </c>
      <c r="W882" s="3" t="s">
        <v>791</v>
      </c>
      <c r="X882" s="3" t="str">
        <f t="shared" si="151"/>
        <v>Colleges &amp; Universities</v>
      </c>
      <c r="Y882" s="3" t="s">
        <v>581</v>
      </c>
      <c r="Z882" s="3" t="str">
        <f t="shared" si="152"/>
        <v>Education</v>
      </c>
      <c r="AA882" s="3" t="s">
        <v>58</v>
      </c>
      <c r="AB882" s="3" t="str">
        <f t="shared" si="153"/>
        <v>Unknown / Non-Applicable</v>
      </c>
    </row>
    <row r="883" spans="1:28" x14ac:dyDescent="0.2">
      <c r="A883" s="3">
        <v>882</v>
      </c>
      <c r="S883" s="3" t="s">
        <v>64</v>
      </c>
      <c r="T883" s="3" t="str">
        <f t="shared" si="149"/>
        <v>201 to 500 employees</v>
      </c>
      <c r="U883" s="3" t="s">
        <v>21</v>
      </c>
      <c r="V883" s="3" t="str">
        <f t="shared" si="150"/>
        <v>Company - Private</v>
      </c>
      <c r="W883" s="3" t="s">
        <v>230</v>
      </c>
      <c r="X883" s="3" t="str">
        <f t="shared" si="151"/>
        <v>IT Services</v>
      </c>
      <c r="Y883" s="3" t="s">
        <v>91</v>
      </c>
      <c r="Z883" s="3" t="str">
        <f t="shared" si="152"/>
        <v>Information Technology</v>
      </c>
      <c r="AA883" s="3" t="s">
        <v>58</v>
      </c>
      <c r="AB883" s="3" t="str">
        <f t="shared" si="153"/>
        <v>Unknown / Non-Applicable</v>
      </c>
    </row>
    <row r="884" spans="1:28" x14ac:dyDescent="0.2">
      <c r="A884" s="3">
        <v>883</v>
      </c>
      <c r="S884" s="3" t="s">
        <v>20</v>
      </c>
      <c r="T884" s="3" t="str">
        <f t="shared" si="149"/>
        <v>501 to 1000 employees</v>
      </c>
      <c r="U884" s="3" t="s">
        <v>21</v>
      </c>
      <c r="V884" s="3" t="str">
        <f t="shared" si="150"/>
        <v>Company - Private</v>
      </c>
      <c r="W884" s="3" t="s">
        <v>230</v>
      </c>
      <c r="X884" s="3" t="str">
        <f t="shared" si="151"/>
        <v>IT Services</v>
      </c>
      <c r="Y884" s="3" t="s">
        <v>91</v>
      </c>
      <c r="Z884" s="3" t="str">
        <f t="shared" si="152"/>
        <v>Information Technology</v>
      </c>
      <c r="AA884" s="3" t="s">
        <v>41</v>
      </c>
      <c r="AB884" s="3" t="str">
        <f t="shared" si="153"/>
        <v>$100 to $500 million (USD)</v>
      </c>
    </row>
    <row r="885" spans="1:28" x14ac:dyDescent="0.2">
      <c r="A885" s="3">
        <v>884</v>
      </c>
      <c r="S885" s="3" t="s">
        <v>46</v>
      </c>
      <c r="T885" s="3" t="str">
        <f t="shared" si="149"/>
        <v>1001 to 5000 employees</v>
      </c>
      <c r="U885" s="3" t="s">
        <v>65</v>
      </c>
      <c r="V885" s="3" t="str">
        <f t="shared" si="150"/>
        <v>Company - Public</v>
      </c>
      <c r="W885" s="3" t="s">
        <v>1053</v>
      </c>
      <c r="X885" s="3" t="str">
        <f t="shared" si="151"/>
        <v>Video Games</v>
      </c>
      <c r="Y885" s="3" t="s">
        <v>133</v>
      </c>
      <c r="Z885" s="3" t="str">
        <f t="shared" si="152"/>
        <v>Media</v>
      </c>
      <c r="AA885" s="3" t="s">
        <v>113</v>
      </c>
      <c r="AB885" s="3" t="str">
        <f t="shared" si="153"/>
        <v>$10+ billion (USD)</v>
      </c>
    </row>
    <row r="886" spans="1:28" x14ac:dyDescent="0.2">
      <c r="A886" s="3">
        <v>885</v>
      </c>
      <c r="S886" s="3" t="s">
        <v>64</v>
      </c>
      <c r="T886" s="3" t="str">
        <f t="shared" si="149"/>
        <v>201 to 500 employees</v>
      </c>
      <c r="U886" s="3" t="s">
        <v>131</v>
      </c>
      <c r="V886" s="3" t="str">
        <f t="shared" si="150"/>
        <v>Subsidiary or Business Segment</v>
      </c>
      <c r="W886" s="3" t="s">
        <v>273</v>
      </c>
      <c r="X886" s="3" t="str">
        <f t="shared" si="151"/>
        <v>Consumer Products Manufacturing</v>
      </c>
      <c r="Y886" s="3" t="s">
        <v>185</v>
      </c>
      <c r="Z886" s="3" t="str">
        <f t="shared" si="152"/>
        <v>Manufacturing</v>
      </c>
      <c r="AA886" s="3" t="s">
        <v>80</v>
      </c>
      <c r="AB886" s="3" t="str">
        <f t="shared" si="153"/>
        <v>$25 to $50 million (USD)</v>
      </c>
    </row>
    <row r="887" spans="1:28" x14ac:dyDescent="0.2">
      <c r="A887" s="3">
        <v>886</v>
      </c>
      <c r="S887" s="3" t="s">
        <v>46</v>
      </c>
      <c r="T887" s="3" t="str">
        <f t="shared" si="149"/>
        <v>1001 to 5000 employees</v>
      </c>
      <c r="U887" s="3" t="s">
        <v>21</v>
      </c>
      <c r="V887" s="3" t="str">
        <f t="shared" si="150"/>
        <v>Company - Private</v>
      </c>
      <c r="W887" s="3" t="s">
        <v>79</v>
      </c>
      <c r="X887" s="3" t="str">
        <f t="shared" si="151"/>
        <v>Consulting</v>
      </c>
      <c r="Y887" s="3" t="s">
        <v>40</v>
      </c>
      <c r="Z887" s="3" t="str">
        <f t="shared" si="152"/>
        <v>Business Services</v>
      </c>
      <c r="AA887" s="3" t="s">
        <v>41</v>
      </c>
      <c r="AB887" s="3" t="str">
        <f t="shared" si="153"/>
        <v>$100 to $500 million (USD)</v>
      </c>
    </row>
    <row r="888" spans="1:28" x14ac:dyDescent="0.2">
      <c r="A888" s="3">
        <v>887</v>
      </c>
      <c r="S888" s="3" t="s">
        <v>30</v>
      </c>
      <c r="T888" s="3" t="str">
        <f t="shared" si="149"/>
        <v>10000+ employees</v>
      </c>
      <c r="U888" s="3" t="s">
        <v>65</v>
      </c>
      <c r="V888" s="3" t="str">
        <f t="shared" si="150"/>
        <v>Company - Public</v>
      </c>
      <c r="W888" s="3" t="s">
        <v>124</v>
      </c>
      <c r="X888" s="3" t="str">
        <f t="shared" si="151"/>
        <v>Biotech &amp; Pharmaceuticals</v>
      </c>
      <c r="Y888" s="3" t="s">
        <v>124</v>
      </c>
      <c r="Z888" s="3" t="str">
        <f t="shared" si="152"/>
        <v>Biotech &amp; Pharmaceuticals</v>
      </c>
      <c r="AA888" s="3" t="s">
        <v>113</v>
      </c>
      <c r="AB888" s="3" t="str">
        <f t="shared" si="153"/>
        <v>$10+ billion (USD)</v>
      </c>
    </row>
    <row r="889" spans="1:28" x14ac:dyDescent="0.2">
      <c r="A889" s="3">
        <v>888</v>
      </c>
      <c r="S889" s="3" t="s">
        <v>56</v>
      </c>
      <c r="T889" s="3" t="str">
        <f t="shared" si="149"/>
        <v>51 to 200 employees</v>
      </c>
      <c r="U889" s="3" t="s">
        <v>21</v>
      </c>
      <c r="V889" s="3" t="str">
        <f t="shared" si="150"/>
        <v>Company - Private</v>
      </c>
      <c r="W889" s="3" t="s">
        <v>235</v>
      </c>
      <c r="X889" s="3" t="str">
        <f t="shared" si="151"/>
        <v>Computer Hardware &amp; Software</v>
      </c>
      <c r="Y889" s="3" t="s">
        <v>91</v>
      </c>
      <c r="Z889" s="3" t="str">
        <f t="shared" si="152"/>
        <v>Information Technology</v>
      </c>
      <c r="AA889" s="3" t="s">
        <v>58</v>
      </c>
      <c r="AB889" s="3" t="str">
        <f t="shared" si="153"/>
        <v>Unknown / Non-Applicable</v>
      </c>
    </row>
    <row r="890" spans="1:28" x14ac:dyDescent="0.2">
      <c r="A890" s="3">
        <v>889</v>
      </c>
      <c r="S890" s="3" t="s">
        <v>46</v>
      </c>
      <c r="T890" s="3" t="str">
        <f t="shared" si="149"/>
        <v>1001 to 5000 employees</v>
      </c>
      <c r="U890" s="3" t="s">
        <v>65</v>
      </c>
      <c r="V890" s="3" t="str">
        <f t="shared" si="150"/>
        <v>Company - Public</v>
      </c>
      <c r="W890" s="3" t="s">
        <v>72</v>
      </c>
      <c r="X890" s="3" t="str">
        <f t="shared" si="151"/>
        <v>Banks &amp; Credit Unions</v>
      </c>
      <c r="Y890" s="3" t="s">
        <v>73</v>
      </c>
      <c r="Z890" s="3" t="str">
        <f t="shared" si="152"/>
        <v>Finance</v>
      </c>
      <c r="AA890" s="3" t="s">
        <v>113</v>
      </c>
      <c r="AB890" s="3" t="str">
        <f t="shared" si="153"/>
        <v>$10+ billion (USD)</v>
      </c>
    </row>
    <row r="891" spans="1:28" x14ac:dyDescent="0.2">
      <c r="A891" s="3">
        <v>890</v>
      </c>
      <c r="S891" s="3" t="s">
        <v>46</v>
      </c>
      <c r="T891" s="3" t="str">
        <f t="shared" si="149"/>
        <v>1001 to 5000 employees</v>
      </c>
      <c r="U891" s="3" t="s">
        <v>21</v>
      </c>
      <c r="V891" s="3" t="str">
        <f t="shared" si="150"/>
        <v>Company - Private</v>
      </c>
      <c r="W891" s="3" t="s">
        <v>320</v>
      </c>
      <c r="X891" s="3" t="str">
        <f t="shared" si="151"/>
        <v>Staffing &amp; Outsourcing</v>
      </c>
      <c r="Y891" s="3" t="s">
        <v>40</v>
      </c>
      <c r="Z891" s="3" t="str">
        <f t="shared" si="152"/>
        <v>Business Services</v>
      </c>
      <c r="AA891" s="3" t="s">
        <v>41</v>
      </c>
      <c r="AB891" s="3" t="str">
        <f t="shared" si="153"/>
        <v>$100 to $500 million (USD)</v>
      </c>
    </row>
    <row r="892" spans="1:28" x14ac:dyDescent="0.2">
      <c r="A892" s="3">
        <v>891</v>
      </c>
      <c r="S892" s="3" t="s">
        <v>56</v>
      </c>
      <c r="T892" s="3" t="str">
        <f t="shared" si="149"/>
        <v>51 to 200 employees</v>
      </c>
      <c r="U892" s="3" t="s">
        <v>21</v>
      </c>
      <c r="V892" s="3" t="str">
        <f t="shared" si="150"/>
        <v>Company - Private</v>
      </c>
      <c r="W892" s="3" t="s">
        <v>235</v>
      </c>
      <c r="X892" s="3" t="str">
        <f t="shared" si="151"/>
        <v>Computer Hardware &amp; Software</v>
      </c>
      <c r="Y892" s="3" t="s">
        <v>91</v>
      </c>
      <c r="Z892" s="3" t="str">
        <f t="shared" si="152"/>
        <v>Information Technology</v>
      </c>
      <c r="AA892" s="3" t="s">
        <v>138</v>
      </c>
      <c r="AB892" s="3" t="str">
        <f t="shared" si="153"/>
        <v>$1 to $5 million (USD)</v>
      </c>
    </row>
    <row r="893" spans="1:28" x14ac:dyDescent="0.2">
      <c r="A893" s="3">
        <v>892</v>
      </c>
      <c r="S893" s="3" t="s">
        <v>30</v>
      </c>
      <c r="T893" s="3" t="str">
        <f t="shared" si="149"/>
        <v>10000+ employees</v>
      </c>
      <c r="U893" s="3" t="s">
        <v>65</v>
      </c>
      <c r="V893" s="3" t="str">
        <f t="shared" si="150"/>
        <v>Company - Public</v>
      </c>
      <c r="W893" s="3" t="s">
        <v>124</v>
      </c>
      <c r="X893" s="3" t="str">
        <f t="shared" si="151"/>
        <v>Biotech &amp; Pharmaceuticals</v>
      </c>
      <c r="Y893" s="3" t="s">
        <v>124</v>
      </c>
      <c r="Z893" s="3" t="str">
        <f t="shared" si="152"/>
        <v>Biotech &amp; Pharmaceuticals</v>
      </c>
      <c r="AA893" s="3" t="s">
        <v>113</v>
      </c>
      <c r="AB893" s="3" t="str">
        <f t="shared" si="153"/>
        <v>$10+ billion (USD)</v>
      </c>
    </row>
    <row r="894" spans="1:28" x14ac:dyDescent="0.2">
      <c r="A894" s="3">
        <v>893</v>
      </c>
      <c r="S894" s="3" t="s">
        <v>104</v>
      </c>
      <c r="T894" s="3" t="str">
        <f t="shared" si="149"/>
        <v>5001 to 10000 employees</v>
      </c>
      <c r="U894" s="3" t="s">
        <v>154</v>
      </c>
      <c r="V894" s="3" t="str">
        <f t="shared" si="150"/>
        <v>Nonprofit Organization</v>
      </c>
      <c r="W894" s="3" t="s">
        <v>543</v>
      </c>
      <c r="X894" s="3" t="str">
        <f t="shared" si="151"/>
        <v>Federal Agencies</v>
      </c>
      <c r="Y894" s="3" t="s">
        <v>47</v>
      </c>
      <c r="Z894" s="3" t="str">
        <f t="shared" si="152"/>
        <v>Government</v>
      </c>
      <c r="AA894" s="3" t="s">
        <v>67</v>
      </c>
      <c r="AB894" s="3" t="str">
        <f t="shared" si="153"/>
        <v>$1 to $2 billion (USD)</v>
      </c>
    </row>
    <row r="895" spans="1:28" x14ac:dyDescent="0.2">
      <c r="A895" s="3">
        <v>894</v>
      </c>
      <c r="S895" s="3" t="s">
        <v>56</v>
      </c>
      <c r="T895" s="3" t="str">
        <f t="shared" si="149"/>
        <v>51 to 200 employees</v>
      </c>
      <c r="U895" s="3" t="s">
        <v>21</v>
      </c>
      <c r="V895" s="3" t="str">
        <f t="shared" si="150"/>
        <v>Company - Private</v>
      </c>
      <c r="W895" s="3" t="s">
        <v>235</v>
      </c>
      <c r="X895" s="3" t="str">
        <f t="shared" si="151"/>
        <v>Computer Hardware &amp; Software</v>
      </c>
      <c r="Y895" s="3" t="s">
        <v>91</v>
      </c>
      <c r="Z895" s="3" t="str">
        <f t="shared" si="152"/>
        <v>Information Technology</v>
      </c>
      <c r="AA895" s="3" t="s">
        <v>58</v>
      </c>
      <c r="AB895" s="3" t="str">
        <f t="shared" si="153"/>
        <v>Unknown / Non-Applicable</v>
      </c>
    </row>
    <row r="896" spans="1:28" x14ac:dyDescent="0.2">
      <c r="A896" s="3">
        <v>895</v>
      </c>
      <c r="S896" s="3" t="s">
        <v>64</v>
      </c>
      <c r="T896" s="3" t="str">
        <f t="shared" si="149"/>
        <v>201 to 500 employees</v>
      </c>
      <c r="U896" s="3" t="s">
        <v>21</v>
      </c>
      <c r="V896" s="3" t="str">
        <f t="shared" si="150"/>
        <v>Company - Private</v>
      </c>
      <c r="W896" s="3" t="s">
        <v>320</v>
      </c>
      <c r="X896" s="3" t="str">
        <f t="shared" si="151"/>
        <v>Staffing &amp; Outsourcing</v>
      </c>
      <c r="Y896" s="3" t="s">
        <v>40</v>
      </c>
      <c r="Z896" s="3" t="str">
        <f t="shared" si="152"/>
        <v>Business Services</v>
      </c>
      <c r="AA896" s="3" t="s">
        <v>23</v>
      </c>
      <c r="AB896" s="3" t="str">
        <f t="shared" si="153"/>
        <v>$50 to $100 million (USD)</v>
      </c>
    </row>
    <row r="897" spans="1:28" x14ac:dyDescent="0.2">
      <c r="A897" s="3">
        <v>896</v>
      </c>
      <c r="S897" s="3" t="s">
        <v>46</v>
      </c>
      <c r="T897" s="3" t="str">
        <f t="shared" si="149"/>
        <v>1001 to 5000 employees</v>
      </c>
      <c r="U897" s="3" t="s">
        <v>65</v>
      </c>
      <c r="V897" s="3" t="str">
        <f t="shared" si="150"/>
        <v>Company - Public</v>
      </c>
      <c r="W897" s="3" t="s">
        <v>79</v>
      </c>
      <c r="X897" s="3" t="str">
        <f t="shared" si="151"/>
        <v>Consulting</v>
      </c>
      <c r="Y897" s="3" t="s">
        <v>40</v>
      </c>
      <c r="Z897" s="3" t="str">
        <f t="shared" si="152"/>
        <v>Business Services</v>
      </c>
      <c r="AA897" s="3" t="s">
        <v>34</v>
      </c>
      <c r="AB897" s="3" t="str">
        <f t="shared" si="153"/>
        <v>$2 to $5 billion (USD)</v>
      </c>
    </row>
    <row r="898" spans="1:28" x14ac:dyDescent="0.2">
      <c r="A898" s="3">
        <v>897</v>
      </c>
      <c r="S898" s="3" t="s">
        <v>46</v>
      </c>
      <c r="T898" s="3" t="str">
        <f t="shared" si="149"/>
        <v>1001 to 5000 employees</v>
      </c>
      <c r="U898" s="3" t="s">
        <v>65</v>
      </c>
      <c r="V898" s="3" t="str">
        <f t="shared" si="150"/>
        <v>Company - Public</v>
      </c>
      <c r="W898" s="3" t="s">
        <v>145</v>
      </c>
      <c r="X898" s="3" t="str">
        <f t="shared" si="151"/>
        <v>Enterprise Software &amp; Network Solutions</v>
      </c>
      <c r="Y898" s="3" t="s">
        <v>91</v>
      </c>
      <c r="Z898" s="3" t="str">
        <f t="shared" si="152"/>
        <v>Information Technology</v>
      </c>
      <c r="AA898" s="3" t="s">
        <v>50</v>
      </c>
      <c r="AB898" s="3" t="str">
        <f t="shared" si="153"/>
        <v>$500 million to $1 billion (USD)</v>
      </c>
    </row>
    <row r="899" spans="1:28" x14ac:dyDescent="0.2">
      <c r="A899" s="3">
        <v>898</v>
      </c>
      <c r="S899" s="3" t="s">
        <v>20</v>
      </c>
      <c r="T899" s="3" t="str">
        <f t="shared" ref="T899:T957" si="154">IF(S899=-1,"Not Available",S899)</f>
        <v>501 to 1000 employees</v>
      </c>
      <c r="U899" s="3" t="s">
        <v>154</v>
      </c>
      <c r="V899" s="3" t="str">
        <f t="shared" ref="V899:V957" si="155">IF(U899=-1,"Not Available", U899)</f>
        <v>Nonprofit Organization</v>
      </c>
      <c r="W899" s="3" t="s">
        <v>32</v>
      </c>
      <c r="X899" s="3" t="str">
        <f t="shared" ref="X899:X957" si="156">IF(W899=-1,"Not Available",W899)</f>
        <v>Health Care Services &amp; Hospitals</v>
      </c>
      <c r="Y899" s="3" t="s">
        <v>33</v>
      </c>
      <c r="Z899" s="3" t="str">
        <f t="shared" ref="Z899:Z957" si="157">IF(Y899=-1,"Not Available",Y899)</f>
        <v>Health Care</v>
      </c>
      <c r="AA899" s="3" t="s">
        <v>50</v>
      </c>
      <c r="AB899" s="3" t="str">
        <f t="shared" ref="AB899:AB957" si="158">IF(AA899=-1,"Not Available",AA899)</f>
        <v>$500 million to $1 billion (USD)</v>
      </c>
    </row>
    <row r="900" spans="1:28" x14ac:dyDescent="0.2">
      <c r="A900" s="3">
        <v>899</v>
      </c>
      <c r="S900" s="3" t="s">
        <v>64</v>
      </c>
      <c r="T900" s="3" t="str">
        <f t="shared" si="154"/>
        <v>201 to 500 employees</v>
      </c>
      <c r="U900" s="3" t="s">
        <v>21</v>
      </c>
      <c r="V900" s="3" t="str">
        <f t="shared" si="155"/>
        <v>Company - Private</v>
      </c>
      <c r="W900" s="3" t="s">
        <v>90</v>
      </c>
      <c r="X900" s="3" t="str">
        <f t="shared" si="156"/>
        <v>Internet</v>
      </c>
      <c r="Y900" s="3" t="s">
        <v>91</v>
      </c>
      <c r="Z900" s="3" t="str">
        <f t="shared" si="157"/>
        <v>Information Technology</v>
      </c>
      <c r="AA900" s="3" t="s">
        <v>179</v>
      </c>
      <c r="AB900" s="3" t="str">
        <f t="shared" si="158"/>
        <v>$10 to $25 million (USD)</v>
      </c>
    </row>
    <row r="901" spans="1:28" x14ac:dyDescent="0.2">
      <c r="A901" s="3">
        <v>900</v>
      </c>
      <c r="S901" s="3" t="s">
        <v>30</v>
      </c>
      <c r="T901" s="3" t="str">
        <f t="shared" si="154"/>
        <v>10000+ employees</v>
      </c>
      <c r="U901" s="3" t="s">
        <v>65</v>
      </c>
      <c r="V901" s="3" t="str">
        <f t="shared" si="155"/>
        <v>Company - Public</v>
      </c>
      <c r="W901" s="3" t="s">
        <v>235</v>
      </c>
      <c r="X901" s="3" t="str">
        <f t="shared" si="156"/>
        <v>Computer Hardware &amp; Software</v>
      </c>
      <c r="Y901" s="3" t="s">
        <v>91</v>
      </c>
      <c r="Z901" s="3" t="str">
        <f t="shared" si="157"/>
        <v>Information Technology</v>
      </c>
      <c r="AA901" s="3" t="s">
        <v>203</v>
      </c>
      <c r="AB901" s="3" t="str">
        <f t="shared" si="158"/>
        <v>$5 to $10 billion (USD)</v>
      </c>
    </row>
    <row r="902" spans="1:28" x14ac:dyDescent="0.2">
      <c r="A902" s="3">
        <v>901</v>
      </c>
      <c r="S902" s="3" t="s">
        <v>30</v>
      </c>
      <c r="T902" s="3" t="str">
        <f t="shared" si="154"/>
        <v>10000+ employees</v>
      </c>
      <c r="U902" s="3" t="s">
        <v>65</v>
      </c>
      <c r="V902" s="3" t="str">
        <f t="shared" si="155"/>
        <v>Company - Public</v>
      </c>
      <c r="W902" s="3" t="s">
        <v>124</v>
      </c>
      <c r="X902" s="3" t="str">
        <f t="shared" si="156"/>
        <v>Biotech &amp; Pharmaceuticals</v>
      </c>
      <c r="Y902" s="3" t="s">
        <v>124</v>
      </c>
      <c r="Z902" s="3" t="str">
        <f t="shared" si="157"/>
        <v>Biotech &amp; Pharmaceuticals</v>
      </c>
      <c r="AA902" s="3" t="s">
        <v>113</v>
      </c>
      <c r="AB902" s="3" t="str">
        <f t="shared" si="158"/>
        <v>$10+ billion (USD)</v>
      </c>
    </row>
    <row r="903" spans="1:28" x14ac:dyDescent="0.2">
      <c r="A903" s="3">
        <v>902</v>
      </c>
      <c r="S903" s="3" t="s">
        <v>56</v>
      </c>
      <c r="T903" s="3" t="str">
        <f t="shared" si="154"/>
        <v>51 to 200 employees</v>
      </c>
      <c r="U903" s="3" t="s">
        <v>21</v>
      </c>
      <c r="V903" s="3" t="str">
        <f t="shared" si="155"/>
        <v>Company - Private</v>
      </c>
      <c r="W903" s="3" t="s">
        <v>230</v>
      </c>
      <c r="X903" s="3" t="str">
        <f t="shared" si="156"/>
        <v>IT Services</v>
      </c>
      <c r="Y903" s="3" t="s">
        <v>91</v>
      </c>
      <c r="Z903" s="3" t="str">
        <f t="shared" si="157"/>
        <v>Information Technology</v>
      </c>
      <c r="AA903" s="3" t="s">
        <v>411</v>
      </c>
      <c r="AB903" s="3" t="str">
        <f t="shared" si="158"/>
        <v>$5 to $10 million (USD)</v>
      </c>
    </row>
    <row r="904" spans="1:28" x14ac:dyDescent="0.2">
      <c r="A904" s="3">
        <v>903</v>
      </c>
      <c r="S904" s="3" t="s">
        <v>30</v>
      </c>
      <c r="T904" s="3" t="str">
        <f t="shared" si="154"/>
        <v>10000+ employees</v>
      </c>
      <c r="U904" s="3" t="s">
        <v>21</v>
      </c>
      <c r="V904" s="3" t="str">
        <f t="shared" si="155"/>
        <v>Company - Private</v>
      </c>
      <c r="W904" s="3" t="s">
        <v>1076</v>
      </c>
      <c r="X904" s="3" t="str">
        <f t="shared" si="156"/>
        <v>Gas Stations</v>
      </c>
      <c r="Y904" s="3" t="s">
        <v>98</v>
      </c>
      <c r="Z904" s="3" t="str">
        <f t="shared" si="157"/>
        <v>Retail</v>
      </c>
      <c r="AA904" s="3" t="s">
        <v>113</v>
      </c>
      <c r="AB904" s="3" t="str">
        <f t="shared" si="158"/>
        <v>$10+ billion (USD)</v>
      </c>
    </row>
    <row r="905" spans="1:28" x14ac:dyDescent="0.2">
      <c r="A905" s="3">
        <v>904</v>
      </c>
      <c r="S905" s="3" t="s">
        <v>56</v>
      </c>
      <c r="T905" s="3" t="str">
        <f t="shared" si="154"/>
        <v>51 to 200 employees</v>
      </c>
      <c r="U905" s="3" t="s">
        <v>520</v>
      </c>
      <c r="V905" s="3" t="str">
        <f t="shared" si="155"/>
        <v>Contract</v>
      </c>
      <c r="W905" s="3">
        <v>-1</v>
      </c>
      <c r="X905" s="3" t="str">
        <f t="shared" si="156"/>
        <v>Not Available</v>
      </c>
      <c r="Y905" s="3">
        <v>-1</v>
      </c>
      <c r="Z905" s="3" t="str">
        <f t="shared" si="157"/>
        <v>Not Available</v>
      </c>
      <c r="AA905" s="3" t="s">
        <v>58</v>
      </c>
      <c r="AB905" s="3" t="str">
        <f t="shared" si="158"/>
        <v>Unknown / Non-Applicable</v>
      </c>
    </row>
    <row r="906" spans="1:28" x14ac:dyDescent="0.2">
      <c r="A906" s="3">
        <v>905</v>
      </c>
      <c r="S906" s="3" t="s">
        <v>30</v>
      </c>
      <c r="T906" s="3" t="str">
        <f t="shared" si="154"/>
        <v>10000+ employees</v>
      </c>
      <c r="U906" s="3" t="s">
        <v>65</v>
      </c>
      <c r="V906" s="3" t="str">
        <f t="shared" si="155"/>
        <v>Company - Public</v>
      </c>
      <c r="W906" s="3" t="s">
        <v>124</v>
      </c>
      <c r="X906" s="3" t="str">
        <f t="shared" si="156"/>
        <v>Biotech &amp; Pharmaceuticals</v>
      </c>
      <c r="Y906" s="3" t="s">
        <v>124</v>
      </c>
      <c r="Z906" s="3" t="str">
        <f t="shared" si="157"/>
        <v>Biotech &amp; Pharmaceuticals</v>
      </c>
      <c r="AA906" s="3" t="s">
        <v>113</v>
      </c>
      <c r="AB906" s="3" t="str">
        <f t="shared" si="158"/>
        <v>$10+ billion (USD)</v>
      </c>
    </row>
    <row r="907" spans="1:28" x14ac:dyDescent="0.2">
      <c r="A907" s="3">
        <v>906</v>
      </c>
      <c r="S907" s="3" t="s">
        <v>289</v>
      </c>
      <c r="T907" s="3" t="str">
        <f t="shared" si="154"/>
        <v>Unknown</v>
      </c>
      <c r="U907" s="3" t="s">
        <v>21</v>
      </c>
      <c r="V907" s="3" t="str">
        <f t="shared" si="155"/>
        <v>Company - Private</v>
      </c>
      <c r="W907" s="3" t="s">
        <v>320</v>
      </c>
      <c r="X907" s="3" t="str">
        <f t="shared" si="156"/>
        <v>Staffing &amp; Outsourcing</v>
      </c>
      <c r="Y907" s="3" t="s">
        <v>40</v>
      </c>
      <c r="Z907" s="3" t="str">
        <f t="shared" si="157"/>
        <v>Business Services</v>
      </c>
      <c r="AA907" s="3" t="s">
        <v>58</v>
      </c>
      <c r="AB907" s="3" t="str">
        <f t="shared" si="158"/>
        <v>Unknown / Non-Applicable</v>
      </c>
    </row>
    <row r="908" spans="1:28" x14ac:dyDescent="0.2">
      <c r="A908" s="3">
        <v>907</v>
      </c>
      <c r="S908" s="3" t="s">
        <v>56</v>
      </c>
      <c r="T908" s="3" t="str">
        <f t="shared" si="154"/>
        <v>51 to 200 employees</v>
      </c>
      <c r="U908" s="3" t="s">
        <v>21</v>
      </c>
      <c r="V908" s="3" t="str">
        <f t="shared" si="155"/>
        <v>Company - Private</v>
      </c>
      <c r="W908" s="3" t="s">
        <v>320</v>
      </c>
      <c r="X908" s="3" t="str">
        <f t="shared" si="156"/>
        <v>Staffing &amp; Outsourcing</v>
      </c>
      <c r="Y908" s="3" t="s">
        <v>40</v>
      </c>
      <c r="Z908" s="3" t="str">
        <f t="shared" si="157"/>
        <v>Business Services</v>
      </c>
      <c r="AA908" s="3" t="s">
        <v>80</v>
      </c>
      <c r="AB908" s="3" t="str">
        <f t="shared" si="158"/>
        <v>$25 to $50 million (USD)</v>
      </c>
    </row>
    <row r="909" spans="1:28" x14ac:dyDescent="0.2">
      <c r="A909" s="3">
        <v>908</v>
      </c>
      <c r="S909" s="3" t="s">
        <v>20</v>
      </c>
      <c r="T909" s="3" t="str">
        <f t="shared" si="154"/>
        <v>501 to 1000 employees</v>
      </c>
      <c r="U909" s="3" t="s">
        <v>154</v>
      </c>
      <c r="V909" s="3" t="str">
        <f t="shared" si="155"/>
        <v>Nonprofit Organization</v>
      </c>
      <c r="W909" s="3" t="s">
        <v>155</v>
      </c>
      <c r="X909" s="3" t="str">
        <f t="shared" si="156"/>
        <v>Insurance Carriers</v>
      </c>
      <c r="Y909" s="3" t="s">
        <v>156</v>
      </c>
      <c r="Z909" s="3" t="str">
        <f t="shared" si="157"/>
        <v>Insurance</v>
      </c>
      <c r="AA909" s="3" t="s">
        <v>50</v>
      </c>
      <c r="AB909" s="3" t="str">
        <f t="shared" si="158"/>
        <v>$500 million to $1 billion (USD)</v>
      </c>
    </row>
    <row r="910" spans="1:28" x14ac:dyDescent="0.2">
      <c r="A910" s="3">
        <v>909</v>
      </c>
      <c r="S910" s="3" t="s">
        <v>64</v>
      </c>
      <c r="T910" s="3" t="str">
        <f t="shared" si="154"/>
        <v>201 to 500 employees</v>
      </c>
      <c r="U910" s="3" t="s">
        <v>65</v>
      </c>
      <c r="V910" s="3" t="str">
        <f t="shared" si="155"/>
        <v>Company - Public</v>
      </c>
      <c r="W910" s="3" t="s">
        <v>320</v>
      </c>
      <c r="X910" s="3" t="str">
        <f t="shared" si="156"/>
        <v>Staffing &amp; Outsourcing</v>
      </c>
      <c r="Y910" s="3" t="s">
        <v>40</v>
      </c>
      <c r="Z910" s="3" t="str">
        <f t="shared" si="157"/>
        <v>Business Services</v>
      </c>
      <c r="AA910" s="3" t="s">
        <v>58</v>
      </c>
      <c r="AB910" s="3" t="str">
        <f t="shared" si="158"/>
        <v>Unknown / Non-Applicable</v>
      </c>
    </row>
    <row r="911" spans="1:28" x14ac:dyDescent="0.2">
      <c r="A911" s="3">
        <v>910</v>
      </c>
      <c r="S911" s="3" t="s">
        <v>20</v>
      </c>
      <c r="T911" s="3" t="str">
        <f t="shared" si="154"/>
        <v>501 to 1000 employees</v>
      </c>
      <c r="U911" s="3" t="s">
        <v>21</v>
      </c>
      <c r="V911" s="3" t="str">
        <f t="shared" si="155"/>
        <v>Company - Private</v>
      </c>
      <c r="W911" s="3" t="s">
        <v>184</v>
      </c>
      <c r="X911" s="3" t="str">
        <f t="shared" si="156"/>
        <v>Food &amp; Beverage Manufacturing</v>
      </c>
      <c r="Y911" s="3" t="s">
        <v>185</v>
      </c>
      <c r="Z911" s="3" t="str">
        <f t="shared" si="157"/>
        <v>Manufacturing</v>
      </c>
      <c r="AA911" s="3" t="s">
        <v>58</v>
      </c>
      <c r="AB911" s="3" t="str">
        <f t="shared" si="158"/>
        <v>Unknown / Non-Applicable</v>
      </c>
    </row>
    <row r="912" spans="1:28" x14ac:dyDescent="0.2">
      <c r="A912" s="3">
        <v>911</v>
      </c>
      <c r="S912" s="3" t="s">
        <v>46</v>
      </c>
      <c r="T912" s="3" t="str">
        <f t="shared" si="154"/>
        <v>1001 to 5000 employees</v>
      </c>
      <c r="U912" s="3" t="s">
        <v>21</v>
      </c>
      <c r="V912" s="3" t="str">
        <f t="shared" si="155"/>
        <v>Company - Private</v>
      </c>
      <c r="W912" s="3" t="s">
        <v>32</v>
      </c>
      <c r="X912" s="3" t="str">
        <f t="shared" si="156"/>
        <v>Health Care Services &amp; Hospitals</v>
      </c>
      <c r="Y912" s="3" t="s">
        <v>33</v>
      </c>
      <c r="Z912" s="3" t="str">
        <f t="shared" si="157"/>
        <v>Health Care</v>
      </c>
      <c r="AA912" s="3" t="s">
        <v>58</v>
      </c>
      <c r="AB912" s="3" t="str">
        <f t="shared" si="158"/>
        <v>Unknown / Non-Applicable</v>
      </c>
    </row>
    <row r="913" spans="1:28" x14ac:dyDescent="0.2">
      <c r="A913" s="3">
        <v>912</v>
      </c>
      <c r="S913" s="3" t="s">
        <v>64</v>
      </c>
      <c r="T913" s="3" t="str">
        <f t="shared" si="154"/>
        <v>201 to 500 employees</v>
      </c>
      <c r="U913" s="3" t="s">
        <v>21</v>
      </c>
      <c r="V913" s="3" t="str">
        <f t="shared" si="155"/>
        <v>Company - Private</v>
      </c>
      <c r="W913" s="3" t="s">
        <v>230</v>
      </c>
      <c r="X913" s="3" t="str">
        <f t="shared" si="156"/>
        <v>IT Services</v>
      </c>
      <c r="Y913" s="3" t="s">
        <v>91</v>
      </c>
      <c r="Z913" s="3" t="str">
        <f t="shared" si="157"/>
        <v>Information Technology</v>
      </c>
      <c r="AA913" s="3" t="s">
        <v>80</v>
      </c>
      <c r="AB913" s="3" t="str">
        <f t="shared" si="158"/>
        <v>$25 to $50 million (USD)</v>
      </c>
    </row>
    <row r="914" spans="1:28" x14ac:dyDescent="0.2">
      <c r="A914" s="3">
        <v>913</v>
      </c>
      <c r="S914" s="3" t="s">
        <v>46</v>
      </c>
      <c r="T914" s="3" t="str">
        <f t="shared" si="154"/>
        <v>1001 to 5000 employees</v>
      </c>
      <c r="U914" s="3" t="s">
        <v>21</v>
      </c>
      <c r="V914" s="3" t="str">
        <f t="shared" si="155"/>
        <v>Company - Private</v>
      </c>
      <c r="W914" s="3" t="s">
        <v>235</v>
      </c>
      <c r="X914" s="3" t="str">
        <f t="shared" si="156"/>
        <v>Computer Hardware &amp; Software</v>
      </c>
      <c r="Y914" s="3" t="s">
        <v>91</v>
      </c>
      <c r="Z914" s="3" t="str">
        <f t="shared" si="157"/>
        <v>Information Technology</v>
      </c>
      <c r="AA914" s="3" t="s">
        <v>67</v>
      </c>
      <c r="AB914" s="3" t="str">
        <f t="shared" si="158"/>
        <v>$1 to $2 billion (USD)</v>
      </c>
    </row>
    <row r="915" spans="1:28" x14ac:dyDescent="0.2">
      <c r="A915" s="3">
        <v>914</v>
      </c>
      <c r="S915" s="3" t="s">
        <v>30</v>
      </c>
      <c r="T915" s="3" t="str">
        <f t="shared" si="154"/>
        <v>10000+ employees</v>
      </c>
      <c r="U915" s="3" t="s">
        <v>21</v>
      </c>
      <c r="V915" s="3" t="str">
        <f t="shared" si="155"/>
        <v>Company - Private</v>
      </c>
      <c r="W915" s="3" t="s">
        <v>155</v>
      </c>
      <c r="X915" s="3" t="str">
        <f t="shared" si="156"/>
        <v>Insurance Carriers</v>
      </c>
      <c r="Y915" s="3" t="s">
        <v>156</v>
      </c>
      <c r="Z915" s="3" t="str">
        <f t="shared" si="157"/>
        <v>Insurance</v>
      </c>
      <c r="AA915" s="3" t="s">
        <v>113</v>
      </c>
      <c r="AB915" s="3" t="str">
        <f t="shared" si="158"/>
        <v>$10+ billion (USD)</v>
      </c>
    </row>
    <row r="916" spans="1:28" x14ac:dyDescent="0.2">
      <c r="A916" s="3">
        <v>915</v>
      </c>
      <c r="S916" s="3" t="s">
        <v>46</v>
      </c>
      <c r="T916" s="3" t="str">
        <f t="shared" si="154"/>
        <v>1001 to 5000 employees</v>
      </c>
      <c r="U916" s="3" t="s">
        <v>21</v>
      </c>
      <c r="V916" s="3" t="str">
        <f t="shared" si="155"/>
        <v>Company - Private</v>
      </c>
      <c r="W916" s="3" t="s">
        <v>235</v>
      </c>
      <c r="X916" s="3" t="str">
        <f t="shared" si="156"/>
        <v>Computer Hardware &amp; Software</v>
      </c>
      <c r="Y916" s="3" t="s">
        <v>91</v>
      </c>
      <c r="Z916" s="3" t="str">
        <f t="shared" si="157"/>
        <v>Information Technology</v>
      </c>
      <c r="AA916" s="3" t="s">
        <v>58</v>
      </c>
      <c r="AB916" s="3" t="str">
        <f t="shared" si="158"/>
        <v>Unknown / Non-Applicable</v>
      </c>
    </row>
    <row r="917" spans="1:28" x14ac:dyDescent="0.2">
      <c r="A917" s="3">
        <v>916</v>
      </c>
      <c r="S917" s="3" t="s">
        <v>56</v>
      </c>
      <c r="T917" s="3" t="str">
        <f t="shared" si="154"/>
        <v>51 to 200 employees</v>
      </c>
      <c r="U917" s="3" t="s">
        <v>21</v>
      </c>
      <c r="V917" s="3" t="str">
        <f t="shared" si="155"/>
        <v>Company - Private</v>
      </c>
      <c r="W917" s="3" t="s">
        <v>320</v>
      </c>
      <c r="X917" s="3" t="str">
        <f t="shared" si="156"/>
        <v>Staffing &amp; Outsourcing</v>
      </c>
      <c r="Y917" s="3" t="s">
        <v>40</v>
      </c>
      <c r="Z917" s="3" t="str">
        <f t="shared" si="157"/>
        <v>Business Services</v>
      </c>
      <c r="AA917" s="3" t="s">
        <v>179</v>
      </c>
      <c r="AB917" s="3" t="str">
        <f t="shared" si="158"/>
        <v>$10 to $25 million (USD)</v>
      </c>
    </row>
    <row r="918" spans="1:28" x14ac:dyDescent="0.2">
      <c r="A918" s="3">
        <v>917</v>
      </c>
      <c r="S918" s="3" t="s">
        <v>30</v>
      </c>
      <c r="T918" s="3" t="str">
        <f t="shared" si="154"/>
        <v>10000+ employees</v>
      </c>
      <c r="U918" s="3" t="s">
        <v>65</v>
      </c>
      <c r="V918" s="3" t="str">
        <f t="shared" si="155"/>
        <v>Company - Public</v>
      </c>
      <c r="W918" s="3" t="s">
        <v>124</v>
      </c>
      <c r="X918" s="3" t="str">
        <f t="shared" si="156"/>
        <v>Biotech &amp; Pharmaceuticals</v>
      </c>
      <c r="Y918" s="3" t="s">
        <v>124</v>
      </c>
      <c r="Z918" s="3" t="str">
        <f t="shared" si="157"/>
        <v>Biotech &amp; Pharmaceuticals</v>
      </c>
      <c r="AA918" s="3" t="s">
        <v>113</v>
      </c>
      <c r="AB918" s="3" t="str">
        <f t="shared" si="158"/>
        <v>$10+ billion (USD)</v>
      </c>
    </row>
    <row r="919" spans="1:28" x14ac:dyDescent="0.2">
      <c r="A919" s="3">
        <v>918</v>
      </c>
      <c r="S919" s="3" t="s">
        <v>56</v>
      </c>
      <c r="T919" s="3" t="str">
        <f t="shared" si="154"/>
        <v>51 to 200 employees</v>
      </c>
      <c r="U919" s="3" t="s">
        <v>65</v>
      </c>
      <c r="V919" s="3" t="str">
        <f t="shared" si="155"/>
        <v>Company - Public</v>
      </c>
      <c r="W919" s="3" t="s">
        <v>124</v>
      </c>
      <c r="X919" s="3" t="str">
        <f t="shared" si="156"/>
        <v>Biotech &amp; Pharmaceuticals</v>
      </c>
      <c r="Y919" s="3" t="s">
        <v>124</v>
      </c>
      <c r="Z919" s="3" t="str">
        <f t="shared" si="157"/>
        <v>Biotech &amp; Pharmaceuticals</v>
      </c>
      <c r="AA919" s="3" t="s">
        <v>58</v>
      </c>
      <c r="AB919" s="3" t="str">
        <f t="shared" si="158"/>
        <v>Unknown / Non-Applicable</v>
      </c>
    </row>
    <row r="920" spans="1:28" x14ac:dyDescent="0.2">
      <c r="A920" s="3">
        <v>919</v>
      </c>
      <c r="S920" s="3" t="s">
        <v>64</v>
      </c>
      <c r="T920" s="3" t="str">
        <f t="shared" si="154"/>
        <v>201 to 500 employees</v>
      </c>
      <c r="U920" s="3" t="s">
        <v>21</v>
      </c>
      <c r="V920" s="3" t="str">
        <f t="shared" si="155"/>
        <v>Company - Private</v>
      </c>
      <c r="W920" s="3" t="s">
        <v>320</v>
      </c>
      <c r="X920" s="3" t="str">
        <f t="shared" si="156"/>
        <v>Staffing &amp; Outsourcing</v>
      </c>
      <c r="Y920" s="3" t="s">
        <v>40</v>
      </c>
      <c r="Z920" s="3" t="str">
        <f t="shared" si="157"/>
        <v>Business Services</v>
      </c>
      <c r="AA920" s="3" t="s">
        <v>80</v>
      </c>
      <c r="AB920" s="3" t="str">
        <f t="shared" si="158"/>
        <v>$25 to $50 million (USD)</v>
      </c>
    </row>
    <row r="921" spans="1:28" x14ac:dyDescent="0.2">
      <c r="A921" s="3">
        <v>920</v>
      </c>
      <c r="S921" s="3" t="s">
        <v>46</v>
      </c>
      <c r="T921" s="3" t="str">
        <f t="shared" si="154"/>
        <v>1001 to 5000 employees</v>
      </c>
      <c r="U921" s="3" t="s">
        <v>154</v>
      </c>
      <c r="V921" s="3" t="str">
        <f t="shared" si="155"/>
        <v>Nonprofit Organization</v>
      </c>
      <c r="W921" s="3" t="s">
        <v>32</v>
      </c>
      <c r="X921" s="3" t="str">
        <f t="shared" si="156"/>
        <v>Health Care Services &amp; Hospitals</v>
      </c>
      <c r="Y921" s="3" t="s">
        <v>33</v>
      </c>
      <c r="Z921" s="3" t="str">
        <f t="shared" si="157"/>
        <v>Health Care</v>
      </c>
      <c r="AA921" s="3" t="s">
        <v>41</v>
      </c>
      <c r="AB921" s="3" t="str">
        <f t="shared" si="158"/>
        <v>$100 to $500 million (USD)</v>
      </c>
    </row>
    <row r="922" spans="1:28" x14ac:dyDescent="0.2">
      <c r="A922" s="3">
        <v>921</v>
      </c>
      <c r="S922" s="3" t="s">
        <v>64</v>
      </c>
      <c r="T922" s="3" t="str">
        <f t="shared" si="154"/>
        <v>201 to 500 employees</v>
      </c>
      <c r="U922" s="3" t="s">
        <v>131</v>
      </c>
      <c r="V922" s="3" t="str">
        <f t="shared" si="155"/>
        <v>Subsidiary or Business Segment</v>
      </c>
      <c r="W922" s="3" t="s">
        <v>124</v>
      </c>
      <c r="X922" s="3" t="str">
        <f t="shared" si="156"/>
        <v>Biotech &amp; Pharmaceuticals</v>
      </c>
      <c r="Y922" s="3" t="s">
        <v>124</v>
      </c>
      <c r="Z922" s="3" t="str">
        <f t="shared" si="157"/>
        <v>Biotech &amp; Pharmaceuticals</v>
      </c>
      <c r="AA922" s="3" t="s">
        <v>58</v>
      </c>
      <c r="AB922" s="3" t="str">
        <f t="shared" si="158"/>
        <v>Unknown / Non-Applicable</v>
      </c>
    </row>
    <row r="923" spans="1:28" x14ac:dyDescent="0.2">
      <c r="A923" s="3">
        <v>922</v>
      </c>
      <c r="S923" s="3" t="s">
        <v>64</v>
      </c>
      <c r="T923" s="3" t="str">
        <f t="shared" si="154"/>
        <v>201 to 500 employees</v>
      </c>
      <c r="U923" s="3" t="s">
        <v>21</v>
      </c>
      <c r="V923" s="3" t="str">
        <f t="shared" si="155"/>
        <v>Company - Private</v>
      </c>
      <c r="W923" s="3" t="s">
        <v>124</v>
      </c>
      <c r="X923" s="3" t="str">
        <f t="shared" si="156"/>
        <v>Biotech &amp; Pharmaceuticals</v>
      </c>
      <c r="Y923" s="3" t="s">
        <v>124</v>
      </c>
      <c r="Z923" s="3" t="str">
        <f t="shared" si="157"/>
        <v>Biotech &amp; Pharmaceuticals</v>
      </c>
      <c r="AA923" s="3" t="s">
        <v>80</v>
      </c>
      <c r="AB923" s="3" t="str">
        <f t="shared" si="158"/>
        <v>$25 to $50 million (USD)</v>
      </c>
    </row>
    <row r="924" spans="1:28" x14ac:dyDescent="0.2">
      <c r="A924" s="3">
        <v>923</v>
      </c>
      <c r="S924" s="3" t="s">
        <v>263</v>
      </c>
      <c r="T924" s="3" t="str">
        <f t="shared" si="154"/>
        <v>1 to 50 employees</v>
      </c>
      <c r="U924" s="3" t="s">
        <v>31</v>
      </c>
      <c r="V924" s="3" t="str">
        <f t="shared" si="155"/>
        <v>Other Organization</v>
      </c>
      <c r="W924" s="3" t="s">
        <v>145</v>
      </c>
      <c r="X924" s="3" t="str">
        <f t="shared" si="156"/>
        <v>Enterprise Software &amp; Network Solutions</v>
      </c>
      <c r="Y924" s="3" t="s">
        <v>91</v>
      </c>
      <c r="Z924" s="3" t="str">
        <f t="shared" si="157"/>
        <v>Information Technology</v>
      </c>
      <c r="AA924" s="3" t="s">
        <v>58</v>
      </c>
      <c r="AB924" s="3" t="str">
        <f t="shared" si="158"/>
        <v>Unknown / Non-Applicable</v>
      </c>
    </row>
    <row r="925" spans="1:28" x14ac:dyDescent="0.2">
      <c r="A925" s="3">
        <v>924</v>
      </c>
      <c r="S925" s="3" t="s">
        <v>30</v>
      </c>
      <c r="T925" s="3" t="str">
        <f t="shared" si="154"/>
        <v>10000+ employees</v>
      </c>
      <c r="U925" s="3" t="s">
        <v>154</v>
      </c>
      <c r="V925" s="3" t="str">
        <f t="shared" si="155"/>
        <v>Nonprofit Organization</v>
      </c>
      <c r="W925" s="3" t="s">
        <v>779</v>
      </c>
      <c r="X925" s="3" t="str">
        <f t="shared" si="156"/>
        <v>Religious Organizations</v>
      </c>
      <c r="Y925" s="3" t="s">
        <v>780</v>
      </c>
      <c r="Z925" s="3" t="str">
        <f t="shared" si="157"/>
        <v>Non-Profit</v>
      </c>
      <c r="AA925" s="3" t="s">
        <v>58</v>
      </c>
      <c r="AB925" s="3" t="str">
        <f t="shared" si="158"/>
        <v>Unknown / Non-Applicable</v>
      </c>
    </row>
    <row r="926" spans="1:28" x14ac:dyDescent="0.2">
      <c r="A926" s="3">
        <v>925</v>
      </c>
      <c r="S926" s="3" t="s">
        <v>263</v>
      </c>
      <c r="T926" s="3" t="str">
        <f t="shared" si="154"/>
        <v>1 to 50 employees</v>
      </c>
      <c r="U926" s="3" t="s">
        <v>21</v>
      </c>
      <c r="V926" s="3" t="str">
        <f t="shared" si="155"/>
        <v>Company - Private</v>
      </c>
      <c r="W926" s="3" t="s">
        <v>320</v>
      </c>
      <c r="X926" s="3" t="str">
        <f t="shared" si="156"/>
        <v>Staffing &amp; Outsourcing</v>
      </c>
      <c r="Y926" s="3" t="s">
        <v>40</v>
      </c>
      <c r="Z926" s="3" t="str">
        <f t="shared" si="157"/>
        <v>Business Services</v>
      </c>
      <c r="AA926" s="3" t="s">
        <v>411</v>
      </c>
      <c r="AB926" s="3" t="str">
        <f t="shared" si="158"/>
        <v>$5 to $10 million (USD)</v>
      </c>
    </row>
    <row r="927" spans="1:28" x14ac:dyDescent="0.2">
      <c r="A927" s="3">
        <v>926</v>
      </c>
      <c r="S927" s="3" t="s">
        <v>56</v>
      </c>
      <c r="T927" s="3" t="str">
        <f t="shared" si="154"/>
        <v>51 to 200 employees</v>
      </c>
      <c r="U927" s="3" t="s">
        <v>21</v>
      </c>
      <c r="V927" s="3" t="str">
        <f t="shared" si="155"/>
        <v>Company - Private</v>
      </c>
      <c r="W927" s="3" t="s">
        <v>230</v>
      </c>
      <c r="X927" s="3" t="str">
        <f t="shared" si="156"/>
        <v>IT Services</v>
      </c>
      <c r="Y927" s="3" t="s">
        <v>91</v>
      </c>
      <c r="Z927" s="3" t="str">
        <f t="shared" si="157"/>
        <v>Information Technology</v>
      </c>
      <c r="AA927" s="3" t="s">
        <v>23</v>
      </c>
      <c r="AB927" s="3" t="str">
        <f t="shared" si="158"/>
        <v>$50 to $100 million (USD)</v>
      </c>
    </row>
    <row r="928" spans="1:28" x14ac:dyDescent="0.2">
      <c r="A928" s="3">
        <v>927</v>
      </c>
      <c r="S928" s="3" t="s">
        <v>104</v>
      </c>
      <c r="T928" s="3" t="str">
        <f t="shared" si="154"/>
        <v>5001 to 10000 employees</v>
      </c>
      <c r="U928" s="3" t="s">
        <v>21</v>
      </c>
      <c r="V928" s="3" t="str">
        <f t="shared" si="155"/>
        <v>Company - Private</v>
      </c>
      <c r="W928" s="3" t="s">
        <v>273</v>
      </c>
      <c r="X928" s="3" t="str">
        <f t="shared" si="156"/>
        <v>Consumer Products Manufacturing</v>
      </c>
      <c r="Y928" s="3" t="s">
        <v>185</v>
      </c>
      <c r="Z928" s="3" t="str">
        <f t="shared" si="157"/>
        <v>Manufacturing</v>
      </c>
      <c r="AA928" s="3" t="s">
        <v>113</v>
      </c>
      <c r="AB928" s="3" t="str">
        <f t="shared" si="158"/>
        <v>$10+ billion (USD)</v>
      </c>
    </row>
    <row r="929" spans="1:28" x14ac:dyDescent="0.2">
      <c r="A929" s="3">
        <v>928</v>
      </c>
      <c r="S929" s="3" t="s">
        <v>30</v>
      </c>
      <c r="T929" s="3" t="str">
        <f t="shared" si="154"/>
        <v>10000+ employees</v>
      </c>
      <c r="U929" s="3" t="s">
        <v>65</v>
      </c>
      <c r="V929" s="3" t="str">
        <f t="shared" si="155"/>
        <v>Company - Public</v>
      </c>
      <c r="W929" s="3" t="s">
        <v>124</v>
      </c>
      <c r="X929" s="3" t="str">
        <f t="shared" si="156"/>
        <v>Biotech &amp; Pharmaceuticals</v>
      </c>
      <c r="Y929" s="3" t="s">
        <v>124</v>
      </c>
      <c r="Z929" s="3" t="str">
        <f t="shared" si="157"/>
        <v>Biotech &amp; Pharmaceuticals</v>
      </c>
      <c r="AA929" s="3" t="s">
        <v>113</v>
      </c>
      <c r="AB929" s="3" t="str">
        <f t="shared" si="158"/>
        <v>$10+ billion (USD)</v>
      </c>
    </row>
    <row r="930" spans="1:28" x14ac:dyDescent="0.2">
      <c r="A930" s="3">
        <v>929</v>
      </c>
      <c r="S930" s="3" t="s">
        <v>20</v>
      </c>
      <c r="T930" s="3" t="str">
        <f t="shared" si="154"/>
        <v>501 to 1000 employees</v>
      </c>
      <c r="U930" s="3" t="s">
        <v>21</v>
      </c>
      <c r="V930" s="3" t="str">
        <f t="shared" si="155"/>
        <v>Company - Private</v>
      </c>
      <c r="W930" s="3" t="s">
        <v>124</v>
      </c>
      <c r="X930" s="3" t="str">
        <f t="shared" si="156"/>
        <v>Biotech &amp; Pharmaceuticals</v>
      </c>
      <c r="Y930" s="3" t="s">
        <v>124</v>
      </c>
      <c r="Z930" s="3" t="str">
        <f t="shared" si="157"/>
        <v>Biotech &amp; Pharmaceuticals</v>
      </c>
      <c r="AA930" s="3" t="s">
        <v>58</v>
      </c>
      <c r="AB930" s="3" t="str">
        <f t="shared" si="158"/>
        <v>Unknown / Non-Applicable</v>
      </c>
    </row>
    <row r="931" spans="1:28" x14ac:dyDescent="0.2">
      <c r="A931" s="3">
        <v>930</v>
      </c>
      <c r="S931" s="3" t="s">
        <v>20</v>
      </c>
      <c r="T931" s="3" t="str">
        <f t="shared" si="154"/>
        <v>501 to 1000 employees</v>
      </c>
      <c r="U931" s="3" t="s">
        <v>21</v>
      </c>
      <c r="V931" s="3" t="str">
        <f t="shared" si="155"/>
        <v>Company - Private</v>
      </c>
      <c r="W931" s="3" t="s">
        <v>155</v>
      </c>
      <c r="X931" s="3" t="str">
        <f t="shared" si="156"/>
        <v>Insurance Carriers</v>
      </c>
      <c r="Y931" s="3" t="s">
        <v>156</v>
      </c>
      <c r="Z931" s="3" t="str">
        <f t="shared" si="157"/>
        <v>Insurance</v>
      </c>
      <c r="AA931" s="3" t="s">
        <v>50</v>
      </c>
      <c r="AB931" s="3" t="str">
        <f t="shared" si="158"/>
        <v>$500 million to $1 billion (USD)</v>
      </c>
    </row>
    <row r="932" spans="1:28" x14ac:dyDescent="0.2">
      <c r="A932" s="3">
        <v>931</v>
      </c>
      <c r="S932" s="3" t="s">
        <v>56</v>
      </c>
      <c r="T932" s="3" t="str">
        <f t="shared" si="154"/>
        <v>51 to 200 employees</v>
      </c>
      <c r="U932" s="3" t="s">
        <v>21</v>
      </c>
      <c r="V932" s="3" t="str">
        <f t="shared" si="155"/>
        <v>Company - Private</v>
      </c>
      <c r="W932" s="3" t="s">
        <v>79</v>
      </c>
      <c r="X932" s="3" t="str">
        <f t="shared" si="156"/>
        <v>Consulting</v>
      </c>
      <c r="Y932" s="3" t="s">
        <v>40</v>
      </c>
      <c r="Z932" s="3" t="str">
        <f t="shared" si="157"/>
        <v>Business Services</v>
      </c>
      <c r="AA932" s="3" t="s">
        <v>80</v>
      </c>
      <c r="AB932" s="3" t="str">
        <f t="shared" si="158"/>
        <v>$25 to $50 million (USD)</v>
      </c>
    </row>
    <row r="933" spans="1:28" x14ac:dyDescent="0.2">
      <c r="A933" s="3">
        <v>932</v>
      </c>
      <c r="S933" s="3" t="s">
        <v>46</v>
      </c>
      <c r="T933" s="3" t="str">
        <f t="shared" si="154"/>
        <v>1001 to 5000 employees</v>
      </c>
      <c r="U933" s="3" t="s">
        <v>131</v>
      </c>
      <c r="V933" s="3" t="str">
        <f t="shared" si="155"/>
        <v>Subsidiary or Business Segment</v>
      </c>
      <c r="W933" s="3" t="s">
        <v>145</v>
      </c>
      <c r="X933" s="3" t="str">
        <f t="shared" si="156"/>
        <v>Enterprise Software &amp; Network Solutions</v>
      </c>
      <c r="Y933" s="3" t="s">
        <v>91</v>
      </c>
      <c r="Z933" s="3" t="str">
        <f t="shared" si="157"/>
        <v>Information Technology</v>
      </c>
      <c r="AA933" s="3" t="s">
        <v>41</v>
      </c>
      <c r="AB933" s="3" t="str">
        <f t="shared" si="158"/>
        <v>$100 to $500 million (USD)</v>
      </c>
    </row>
    <row r="934" spans="1:28" x14ac:dyDescent="0.2">
      <c r="A934" s="3">
        <v>933</v>
      </c>
      <c r="S934" s="3" t="s">
        <v>104</v>
      </c>
      <c r="T934" s="3" t="str">
        <f t="shared" si="154"/>
        <v>5001 to 10000 employees</v>
      </c>
      <c r="U934" s="3" t="s">
        <v>65</v>
      </c>
      <c r="V934" s="3" t="str">
        <f t="shared" si="155"/>
        <v>Company - Public</v>
      </c>
      <c r="W934" s="3" t="s">
        <v>155</v>
      </c>
      <c r="X934" s="3" t="str">
        <f t="shared" si="156"/>
        <v>Insurance Carriers</v>
      </c>
      <c r="Y934" s="3" t="s">
        <v>156</v>
      </c>
      <c r="Z934" s="3" t="str">
        <f t="shared" si="157"/>
        <v>Insurance</v>
      </c>
      <c r="AA934" s="3" t="s">
        <v>203</v>
      </c>
      <c r="AB934" s="3" t="str">
        <f t="shared" si="158"/>
        <v>$5 to $10 billion (USD)</v>
      </c>
    </row>
    <row r="935" spans="1:28" x14ac:dyDescent="0.2">
      <c r="A935" s="3">
        <v>934</v>
      </c>
      <c r="S935" s="3" t="s">
        <v>46</v>
      </c>
      <c r="T935" s="3" t="str">
        <f t="shared" si="154"/>
        <v>1001 to 5000 employees</v>
      </c>
      <c r="U935" s="3" t="s">
        <v>21</v>
      </c>
      <c r="V935" s="3" t="str">
        <f t="shared" si="155"/>
        <v>Company - Private</v>
      </c>
      <c r="W935" s="3" t="s">
        <v>769</v>
      </c>
      <c r="X935" s="3" t="str">
        <f t="shared" si="156"/>
        <v>Travel Agencies</v>
      </c>
      <c r="Y935" s="3" t="s">
        <v>770</v>
      </c>
      <c r="Z935" s="3" t="str">
        <f t="shared" si="157"/>
        <v>Travel &amp; Tourism</v>
      </c>
      <c r="AA935" s="3" t="s">
        <v>34</v>
      </c>
      <c r="AB935" s="3" t="str">
        <f t="shared" si="158"/>
        <v>$2 to $5 billion (USD)</v>
      </c>
    </row>
    <row r="936" spans="1:28" x14ac:dyDescent="0.2">
      <c r="A936" s="3">
        <v>935</v>
      </c>
      <c r="S936" s="3" t="s">
        <v>104</v>
      </c>
      <c r="T936" s="3" t="str">
        <f t="shared" si="154"/>
        <v>5001 to 10000 employees</v>
      </c>
      <c r="U936" s="3" t="s">
        <v>65</v>
      </c>
      <c r="V936" s="3" t="str">
        <f t="shared" si="155"/>
        <v>Company - Public</v>
      </c>
      <c r="W936" s="3" t="s">
        <v>515</v>
      </c>
      <c r="X936" s="3" t="str">
        <f t="shared" si="156"/>
        <v>Financial Analytics &amp; Research</v>
      </c>
      <c r="Y936" s="3" t="s">
        <v>73</v>
      </c>
      <c r="Z936" s="3" t="str">
        <f t="shared" si="157"/>
        <v>Finance</v>
      </c>
      <c r="AA936" s="3" t="s">
        <v>67</v>
      </c>
      <c r="AB936" s="3" t="str">
        <f t="shared" si="158"/>
        <v>$1 to $2 billion (USD)</v>
      </c>
    </row>
    <row r="937" spans="1:28" x14ac:dyDescent="0.2">
      <c r="A937" s="3">
        <v>936</v>
      </c>
      <c r="S937" s="3" t="s">
        <v>104</v>
      </c>
      <c r="T937" s="3" t="str">
        <f t="shared" si="154"/>
        <v>5001 to 10000 employees</v>
      </c>
      <c r="U937" s="3" t="s">
        <v>154</v>
      </c>
      <c r="V937" s="3" t="str">
        <f t="shared" si="155"/>
        <v>Nonprofit Organization</v>
      </c>
      <c r="W937" s="3" t="s">
        <v>543</v>
      </c>
      <c r="X937" s="3" t="str">
        <f t="shared" si="156"/>
        <v>Federal Agencies</v>
      </c>
      <c r="Y937" s="3" t="s">
        <v>47</v>
      </c>
      <c r="Z937" s="3" t="str">
        <f t="shared" si="157"/>
        <v>Government</v>
      </c>
      <c r="AA937" s="3" t="s">
        <v>67</v>
      </c>
      <c r="AB937" s="3" t="str">
        <f t="shared" si="158"/>
        <v>$1 to $2 billion (USD)</v>
      </c>
    </row>
    <row r="938" spans="1:28" x14ac:dyDescent="0.2">
      <c r="A938" s="3">
        <v>937</v>
      </c>
      <c r="S938" s="3" t="s">
        <v>263</v>
      </c>
      <c r="T938" s="3" t="str">
        <f t="shared" si="154"/>
        <v>1 to 50 employees</v>
      </c>
      <c r="U938" s="3" t="s">
        <v>21</v>
      </c>
      <c r="V938" s="3" t="str">
        <f t="shared" si="155"/>
        <v>Company - Private</v>
      </c>
      <c r="W938" s="3" t="s">
        <v>1396</v>
      </c>
      <c r="X938" s="3" t="str">
        <f t="shared" si="156"/>
        <v>Construction</v>
      </c>
      <c r="Y938" s="3" t="s">
        <v>1397</v>
      </c>
      <c r="Z938" s="3" t="str">
        <f t="shared" si="157"/>
        <v>Construction, Repair &amp; Maintenance</v>
      </c>
      <c r="AA938" s="3" t="s">
        <v>58</v>
      </c>
      <c r="AB938" s="3" t="str">
        <f t="shared" si="158"/>
        <v>Unknown / Non-Applicable</v>
      </c>
    </row>
    <row r="939" spans="1:28" x14ac:dyDescent="0.2">
      <c r="A939" s="3">
        <v>938</v>
      </c>
      <c r="S939" s="3" t="s">
        <v>46</v>
      </c>
      <c r="T939" s="3" t="str">
        <f t="shared" si="154"/>
        <v>1001 to 5000 employees</v>
      </c>
      <c r="U939" s="3" t="s">
        <v>21</v>
      </c>
      <c r="V939" s="3" t="str">
        <f t="shared" si="155"/>
        <v>Company - Private</v>
      </c>
      <c r="W939" s="3" t="s">
        <v>273</v>
      </c>
      <c r="X939" s="3" t="str">
        <f t="shared" si="156"/>
        <v>Consumer Products Manufacturing</v>
      </c>
      <c r="Y939" s="3" t="s">
        <v>185</v>
      </c>
      <c r="Z939" s="3" t="str">
        <f t="shared" si="157"/>
        <v>Manufacturing</v>
      </c>
      <c r="AA939" s="3" t="s">
        <v>67</v>
      </c>
      <c r="AB939" s="3" t="str">
        <f t="shared" si="158"/>
        <v>$1 to $2 billion (USD)</v>
      </c>
    </row>
    <row r="940" spans="1:28" x14ac:dyDescent="0.2">
      <c r="A940" s="3">
        <v>939</v>
      </c>
      <c r="S940" s="3" t="s">
        <v>104</v>
      </c>
      <c r="T940" s="3" t="str">
        <f t="shared" si="154"/>
        <v>5001 to 10000 employees</v>
      </c>
      <c r="U940" s="3" t="s">
        <v>21</v>
      </c>
      <c r="V940" s="3" t="str">
        <f t="shared" si="155"/>
        <v>Company - Private</v>
      </c>
      <c r="W940" s="3" t="s">
        <v>273</v>
      </c>
      <c r="X940" s="3" t="str">
        <f t="shared" si="156"/>
        <v>Consumer Products Manufacturing</v>
      </c>
      <c r="Y940" s="3" t="s">
        <v>185</v>
      </c>
      <c r="Z940" s="3" t="str">
        <f t="shared" si="157"/>
        <v>Manufacturing</v>
      </c>
      <c r="AA940" s="3" t="s">
        <v>113</v>
      </c>
      <c r="AB940" s="3" t="str">
        <f t="shared" si="158"/>
        <v>$10+ billion (USD)</v>
      </c>
    </row>
    <row r="941" spans="1:28" x14ac:dyDescent="0.2">
      <c r="A941" s="3">
        <v>940</v>
      </c>
      <c r="S941" s="3" t="s">
        <v>20</v>
      </c>
      <c r="T941" s="3" t="str">
        <f t="shared" si="154"/>
        <v>501 to 1000 employees</v>
      </c>
      <c r="U941" s="3" t="s">
        <v>21</v>
      </c>
      <c r="V941" s="3" t="str">
        <f t="shared" si="155"/>
        <v>Company - Private</v>
      </c>
      <c r="W941" s="3" t="s">
        <v>124</v>
      </c>
      <c r="X941" s="3" t="str">
        <f t="shared" si="156"/>
        <v>Biotech &amp; Pharmaceuticals</v>
      </c>
      <c r="Y941" s="3" t="s">
        <v>124</v>
      </c>
      <c r="Z941" s="3" t="str">
        <f t="shared" si="157"/>
        <v>Biotech &amp; Pharmaceuticals</v>
      </c>
      <c r="AA941" s="3" t="s">
        <v>23</v>
      </c>
      <c r="AB941" s="3" t="str">
        <f t="shared" si="158"/>
        <v>$50 to $100 million (USD)</v>
      </c>
    </row>
    <row r="942" spans="1:28" x14ac:dyDescent="0.2">
      <c r="A942" s="3">
        <v>941</v>
      </c>
      <c r="S942" s="3" t="s">
        <v>56</v>
      </c>
      <c r="T942" s="3" t="str">
        <f t="shared" si="154"/>
        <v>51 to 200 employees</v>
      </c>
      <c r="U942" s="3" t="s">
        <v>21</v>
      </c>
      <c r="V942" s="3" t="str">
        <f t="shared" si="155"/>
        <v>Company - Private</v>
      </c>
      <c r="W942" s="3" t="s">
        <v>235</v>
      </c>
      <c r="X942" s="3" t="str">
        <f t="shared" si="156"/>
        <v>Computer Hardware &amp; Software</v>
      </c>
      <c r="Y942" s="3" t="s">
        <v>91</v>
      </c>
      <c r="Z942" s="3" t="str">
        <f t="shared" si="157"/>
        <v>Information Technology</v>
      </c>
      <c r="AA942" s="3" t="s">
        <v>80</v>
      </c>
      <c r="AB942" s="3" t="str">
        <f t="shared" si="158"/>
        <v>$25 to $50 million (USD)</v>
      </c>
    </row>
    <row r="943" spans="1:28" x14ac:dyDescent="0.2">
      <c r="A943" s="3">
        <v>942</v>
      </c>
      <c r="S943" s="3" t="s">
        <v>46</v>
      </c>
      <c r="T943" s="3" t="str">
        <f t="shared" si="154"/>
        <v>1001 to 5000 employees</v>
      </c>
      <c r="U943" s="3" t="s">
        <v>21</v>
      </c>
      <c r="V943" s="3" t="str">
        <f t="shared" si="155"/>
        <v>Company - Private</v>
      </c>
      <c r="W943" s="3" t="s">
        <v>124</v>
      </c>
      <c r="X943" s="3" t="str">
        <f t="shared" si="156"/>
        <v>Biotech &amp; Pharmaceuticals</v>
      </c>
      <c r="Y943" s="3" t="s">
        <v>124</v>
      </c>
      <c r="Z943" s="3" t="str">
        <f t="shared" si="157"/>
        <v>Biotech &amp; Pharmaceuticals</v>
      </c>
      <c r="AA943" s="3" t="s">
        <v>58</v>
      </c>
      <c r="AB943" s="3" t="str">
        <f t="shared" si="158"/>
        <v>Unknown / Non-Applicable</v>
      </c>
    </row>
    <row r="944" spans="1:28" x14ac:dyDescent="0.2">
      <c r="A944" s="3">
        <v>943</v>
      </c>
      <c r="S944" s="3" t="s">
        <v>46</v>
      </c>
      <c r="T944" s="3" t="str">
        <f t="shared" si="154"/>
        <v>1001 to 5000 employees</v>
      </c>
      <c r="U944" s="3" t="s">
        <v>21</v>
      </c>
      <c r="V944" s="3" t="str">
        <f t="shared" si="155"/>
        <v>Company - Private</v>
      </c>
      <c r="W944" s="3" t="s">
        <v>124</v>
      </c>
      <c r="X944" s="3" t="str">
        <f t="shared" si="156"/>
        <v>Biotech &amp; Pharmaceuticals</v>
      </c>
      <c r="Y944" s="3" t="s">
        <v>124</v>
      </c>
      <c r="Z944" s="3" t="str">
        <f t="shared" si="157"/>
        <v>Biotech &amp; Pharmaceuticals</v>
      </c>
      <c r="AA944" s="3" t="s">
        <v>58</v>
      </c>
      <c r="AB944" s="3" t="str">
        <f t="shared" si="158"/>
        <v>Unknown / Non-Applicable</v>
      </c>
    </row>
    <row r="945" spans="1:28" x14ac:dyDescent="0.2">
      <c r="A945" s="3">
        <v>944</v>
      </c>
      <c r="S945" s="3" t="s">
        <v>289</v>
      </c>
      <c r="T945" s="3" t="str">
        <f t="shared" si="154"/>
        <v>Unknown</v>
      </c>
      <c r="U945" s="3" t="s">
        <v>21</v>
      </c>
      <c r="V945" s="3" t="str">
        <f t="shared" si="155"/>
        <v>Company - Private</v>
      </c>
      <c r="W945" s="3">
        <v>-1</v>
      </c>
      <c r="X945" s="3" t="str">
        <f t="shared" si="156"/>
        <v>Not Available</v>
      </c>
      <c r="Y945" s="3">
        <v>-1</v>
      </c>
      <c r="Z945" s="3" t="str">
        <f t="shared" si="157"/>
        <v>Not Available</v>
      </c>
      <c r="AA945" s="3" t="s">
        <v>58</v>
      </c>
      <c r="AB945" s="3" t="str">
        <f t="shared" si="158"/>
        <v>Unknown / Non-Applicable</v>
      </c>
    </row>
    <row r="946" spans="1:28" x14ac:dyDescent="0.2">
      <c r="A946" s="3">
        <v>945</v>
      </c>
      <c r="S946" s="3" t="s">
        <v>46</v>
      </c>
      <c r="T946" s="3" t="str">
        <f t="shared" si="154"/>
        <v>1001 to 5000 employees</v>
      </c>
      <c r="U946" s="3" t="s">
        <v>21</v>
      </c>
      <c r="V946" s="3" t="str">
        <f t="shared" si="155"/>
        <v>Company - Private</v>
      </c>
      <c r="W946" s="3" t="s">
        <v>155</v>
      </c>
      <c r="X946" s="3" t="str">
        <f t="shared" si="156"/>
        <v>Insurance Carriers</v>
      </c>
      <c r="Y946" s="3" t="s">
        <v>156</v>
      </c>
      <c r="Z946" s="3" t="str">
        <f t="shared" si="157"/>
        <v>Insurance</v>
      </c>
      <c r="AA946" s="3" t="s">
        <v>41</v>
      </c>
      <c r="AB946" s="3" t="str">
        <f t="shared" si="158"/>
        <v>$100 to $500 million (USD)</v>
      </c>
    </row>
    <row r="947" spans="1:28" x14ac:dyDescent="0.2">
      <c r="A947" s="3">
        <v>946</v>
      </c>
      <c r="S947" s="3" t="s">
        <v>263</v>
      </c>
      <c r="T947" s="3" t="str">
        <f t="shared" si="154"/>
        <v>1 to 50 employees</v>
      </c>
      <c r="U947" s="3" t="s">
        <v>21</v>
      </c>
      <c r="V947" s="3" t="str">
        <f t="shared" si="155"/>
        <v>Company - Private</v>
      </c>
      <c r="W947" s="3" t="s">
        <v>1323</v>
      </c>
      <c r="X947" s="3" t="str">
        <f t="shared" si="156"/>
        <v>K-12 Education</v>
      </c>
      <c r="Y947" s="3" t="s">
        <v>581</v>
      </c>
      <c r="Z947" s="3" t="str">
        <f t="shared" si="157"/>
        <v>Education</v>
      </c>
      <c r="AA947" s="3" t="s">
        <v>58</v>
      </c>
      <c r="AB947" s="3" t="str">
        <f t="shared" si="158"/>
        <v>Unknown / Non-Applicable</v>
      </c>
    </row>
    <row r="948" spans="1:28" x14ac:dyDescent="0.2">
      <c r="A948" s="3">
        <v>947</v>
      </c>
      <c r="S948" s="3" t="s">
        <v>56</v>
      </c>
      <c r="T948" s="3" t="str">
        <f t="shared" si="154"/>
        <v>51 to 200 employees</v>
      </c>
      <c r="U948" s="3" t="s">
        <v>65</v>
      </c>
      <c r="V948" s="3" t="str">
        <f t="shared" si="155"/>
        <v>Company - Public</v>
      </c>
      <c r="W948" s="3" t="s">
        <v>235</v>
      </c>
      <c r="X948" s="3" t="str">
        <f t="shared" si="156"/>
        <v>Computer Hardware &amp; Software</v>
      </c>
      <c r="Y948" s="3" t="s">
        <v>91</v>
      </c>
      <c r="Z948" s="3" t="str">
        <f t="shared" si="157"/>
        <v>Information Technology</v>
      </c>
      <c r="AA948" s="3" t="s">
        <v>58</v>
      </c>
      <c r="AB948" s="3" t="str">
        <f t="shared" si="158"/>
        <v>Unknown / Non-Applicable</v>
      </c>
    </row>
    <row r="949" spans="1:28" x14ac:dyDescent="0.2">
      <c r="A949" s="3">
        <v>948</v>
      </c>
      <c r="S949" s="3" t="s">
        <v>104</v>
      </c>
      <c r="T949" s="3" t="str">
        <f t="shared" si="154"/>
        <v>5001 to 10000 employees</v>
      </c>
      <c r="U949" s="3" t="s">
        <v>21</v>
      </c>
      <c r="V949" s="3" t="str">
        <f t="shared" si="155"/>
        <v>Company - Private</v>
      </c>
      <c r="W949" s="3" t="s">
        <v>155</v>
      </c>
      <c r="X949" s="3" t="str">
        <f t="shared" si="156"/>
        <v>Insurance Carriers</v>
      </c>
      <c r="Y949" s="3" t="s">
        <v>156</v>
      </c>
      <c r="Z949" s="3" t="str">
        <f t="shared" si="157"/>
        <v>Insurance</v>
      </c>
      <c r="AA949" s="3" t="s">
        <v>113</v>
      </c>
      <c r="AB949" s="3" t="str">
        <f t="shared" si="158"/>
        <v>$10+ billion (USD)</v>
      </c>
    </row>
    <row r="950" spans="1:28" x14ac:dyDescent="0.2">
      <c r="A950" s="3">
        <v>949</v>
      </c>
      <c r="S950" s="3" t="s">
        <v>64</v>
      </c>
      <c r="T950" s="3" t="str">
        <f t="shared" si="154"/>
        <v>201 to 500 employees</v>
      </c>
      <c r="U950" s="3" t="s">
        <v>21</v>
      </c>
      <c r="V950" s="3" t="str">
        <f t="shared" si="155"/>
        <v>Company - Private</v>
      </c>
      <c r="W950" s="3" t="s">
        <v>90</v>
      </c>
      <c r="X950" s="3" t="str">
        <f t="shared" si="156"/>
        <v>Internet</v>
      </c>
      <c r="Y950" s="3" t="s">
        <v>91</v>
      </c>
      <c r="Z950" s="3" t="str">
        <f t="shared" si="157"/>
        <v>Information Technology</v>
      </c>
      <c r="AA950" s="3" t="s">
        <v>41</v>
      </c>
      <c r="AB950" s="3" t="str">
        <f t="shared" si="158"/>
        <v>$100 to $500 million (USD)</v>
      </c>
    </row>
    <row r="951" spans="1:28" x14ac:dyDescent="0.2">
      <c r="A951" s="3">
        <v>950</v>
      </c>
      <c r="S951" s="3" t="s">
        <v>30</v>
      </c>
      <c r="T951" s="3" t="str">
        <f t="shared" si="154"/>
        <v>10000+ employees</v>
      </c>
      <c r="U951" s="3" t="s">
        <v>65</v>
      </c>
      <c r="V951" s="3" t="str">
        <f t="shared" si="155"/>
        <v>Company - Public</v>
      </c>
      <c r="W951" s="3" t="s">
        <v>124</v>
      </c>
      <c r="X951" s="3" t="str">
        <f t="shared" si="156"/>
        <v>Biotech &amp; Pharmaceuticals</v>
      </c>
      <c r="Y951" s="3" t="s">
        <v>124</v>
      </c>
      <c r="Z951" s="3" t="str">
        <f t="shared" si="157"/>
        <v>Biotech &amp; Pharmaceuticals</v>
      </c>
      <c r="AA951" s="3" t="s">
        <v>34</v>
      </c>
      <c r="AB951" s="3" t="str">
        <f t="shared" si="158"/>
        <v>$2 to $5 billion (USD)</v>
      </c>
    </row>
    <row r="952" spans="1:28" x14ac:dyDescent="0.2">
      <c r="A952" s="3">
        <v>951</v>
      </c>
      <c r="S952" s="3" t="s">
        <v>30</v>
      </c>
      <c r="T952" s="3" t="str">
        <f t="shared" si="154"/>
        <v>10000+ employees</v>
      </c>
      <c r="U952" s="3" t="s">
        <v>65</v>
      </c>
      <c r="V952" s="3" t="str">
        <f t="shared" si="155"/>
        <v>Company - Public</v>
      </c>
      <c r="W952" s="3" t="s">
        <v>124</v>
      </c>
      <c r="X952" s="3" t="str">
        <f t="shared" si="156"/>
        <v>Biotech &amp; Pharmaceuticals</v>
      </c>
      <c r="Y952" s="3" t="s">
        <v>124</v>
      </c>
      <c r="Z952" s="3" t="str">
        <f t="shared" si="157"/>
        <v>Biotech &amp; Pharmaceuticals</v>
      </c>
      <c r="AA952" s="3" t="s">
        <v>113</v>
      </c>
      <c r="AB952" s="3" t="str">
        <f t="shared" si="158"/>
        <v>$10+ billion (USD)</v>
      </c>
    </row>
    <row r="953" spans="1:28" x14ac:dyDescent="0.2">
      <c r="A953" s="3">
        <v>952</v>
      </c>
      <c r="S953" s="3" t="s">
        <v>46</v>
      </c>
      <c r="T953" s="3" t="str">
        <f t="shared" si="154"/>
        <v>1001 to 5000 employees</v>
      </c>
      <c r="U953" s="3" t="s">
        <v>65</v>
      </c>
      <c r="V953" s="3" t="str">
        <f t="shared" si="155"/>
        <v>Company - Public</v>
      </c>
      <c r="W953" s="3" t="s">
        <v>90</v>
      </c>
      <c r="X953" s="3" t="str">
        <f t="shared" si="156"/>
        <v>Internet</v>
      </c>
      <c r="Y953" s="3" t="s">
        <v>91</v>
      </c>
      <c r="Z953" s="3" t="str">
        <f t="shared" si="157"/>
        <v>Information Technology</v>
      </c>
      <c r="AA953" s="3" t="s">
        <v>41</v>
      </c>
      <c r="AB953" s="3" t="str">
        <f t="shared" si="158"/>
        <v>$100 to $500 million (USD)</v>
      </c>
    </row>
    <row r="954" spans="1:28" x14ac:dyDescent="0.2">
      <c r="A954" s="3">
        <v>953</v>
      </c>
      <c r="S954" s="3" t="s">
        <v>20</v>
      </c>
      <c r="T954" s="3" t="str">
        <f t="shared" si="154"/>
        <v>501 to 1000 employees</v>
      </c>
      <c r="U954" s="3" t="s">
        <v>790</v>
      </c>
      <c r="V954" s="3" t="str">
        <f t="shared" si="155"/>
        <v>College / University</v>
      </c>
      <c r="W954" s="3" t="s">
        <v>791</v>
      </c>
      <c r="X954" s="3" t="str">
        <f t="shared" si="156"/>
        <v>Colleges &amp; Universities</v>
      </c>
      <c r="Y954" s="3" t="s">
        <v>581</v>
      </c>
      <c r="Z954" s="3" t="str">
        <f t="shared" si="157"/>
        <v>Education</v>
      </c>
      <c r="AA954" s="3" t="s">
        <v>58</v>
      </c>
      <c r="AB954" s="3" t="str">
        <f t="shared" si="158"/>
        <v>Unknown / Non-Applicable</v>
      </c>
    </row>
    <row r="955" spans="1:28" x14ac:dyDescent="0.2">
      <c r="A955" s="3">
        <v>954</v>
      </c>
      <c r="S955" s="3" t="s">
        <v>263</v>
      </c>
      <c r="T955" s="3" t="str">
        <f t="shared" si="154"/>
        <v>1 to 50 employees</v>
      </c>
      <c r="U955" s="3" t="s">
        <v>21</v>
      </c>
      <c r="V955" s="3" t="str">
        <f t="shared" si="155"/>
        <v>Company - Private</v>
      </c>
      <c r="W955" s="3" t="s">
        <v>320</v>
      </c>
      <c r="X955" s="3" t="str">
        <f t="shared" si="156"/>
        <v>Staffing &amp; Outsourcing</v>
      </c>
      <c r="Y955" s="3" t="s">
        <v>40</v>
      </c>
      <c r="Z955" s="3" t="str">
        <f t="shared" si="157"/>
        <v>Business Services</v>
      </c>
      <c r="AA955" s="3" t="s">
        <v>411</v>
      </c>
      <c r="AB955" s="3" t="str">
        <f t="shared" si="158"/>
        <v>$5 to $10 million (USD)</v>
      </c>
    </row>
    <row r="956" spans="1:28" x14ac:dyDescent="0.2">
      <c r="A956" s="3">
        <v>955</v>
      </c>
      <c r="S956" s="3" t="s">
        <v>64</v>
      </c>
      <c r="T956" s="3" t="str">
        <f t="shared" si="154"/>
        <v>201 to 500 employees</v>
      </c>
      <c r="U956" s="3" t="s">
        <v>21</v>
      </c>
      <c r="V956" s="3" t="str">
        <f t="shared" si="155"/>
        <v>Company - Private</v>
      </c>
      <c r="W956" s="3" t="s">
        <v>230</v>
      </c>
      <c r="X956" s="3" t="str">
        <f t="shared" si="156"/>
        <v>IT Services</v>
      </c>
      <c r="Y956" s="3" t="s">
        <v>91</v>
      </c>
      <c r="Z956" s="3" t="str">
        <f t="shared" si="157"/>
        <v>Information Technology</v>
      </c>
      <c r="AA956" s="3" t="s">
        <v>80</v>
      </c>
      <c r="AB956" s="3" t="str">
        <f t="shared" si="158"/>
        <v>$25 to $50 million (USD)</v>
      </c>
    </row>
    <row r="957" spans="1:28" x14ac:dyDescent="0.2">
      <c r="A957" s="3">
        <v>956</v>
      </c>
      <c r="S957" s="3" t="s">
        <v>20</v>
      </c>
      <c r="T957" s="3" t="str">
        <f t="shared" si="154"/>
        <v>501 to 1000 employees</v>
      </c>
      <c r="U957" s="3" t="s">
        <v>154</v>
      </c>
      <c r="V957" s="3" t="str">
        <f t="shared" si="155"/>
        <v>Nonprofit Organization</v>
      </c>
      <c r="W957" s="3" t="s">
        <v>543</v>
      </c>
      <c r="X957" s="3" t="str">
        <f t="shared" si="156"/>
        <v>Federal Agencies</v>
      </c>
      <c r="Y957" s="3" t="s">
        <v>47</v>
      </c>
      <c r="Z957" s="3" t="str">
        <f t="shared" si="157"/>
        <v>Government</v>
      </c>
      <c r="AA957" s="3" t="s">
        <v>23</v>
      </c>
      <c r="AB957" s="3" t="str">
        <f t="shared" si="158"/>
        <v>$50 to $100 million (USD)</v>
      </c>
    </row>
  </sheetData>
  <pageMargins left="0.7" right="0.7" top="0.75" bottom="0.75" header="0.3" footer="0.3"/>
  <pageSetup orientation="portrait" horizontalDpi="0" verticalDpi="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FE3E-625D-394A-871B-6C8B2416C892}">
  <dimension ref="A1:S743"/>
  <sheetViews>
    <sheetView topLeftCell="B1" zoomScale="68" zoomScaleNormal="68" workbookViewId="0">
      <selection activeCell="C23" sqref="C23"/>
    </sheetView>
  </sheetViews>
  <sheetFormatPr baseColWidth="10" defaultColWidth="8.83203125" defaultRowHeight="15" customHeight="1" x14ac:dyDescent="0.2"/>
  <cols>
    <col min="1" max="1" width="8.83203125" style="17"/>
    <col min="2" max="2" width="8.83203125" style="17" customWidth="1"/>
    <col min="3" max="3" width="53.1640625" style="17" customWidth="1"/>
    <col min="4" max="4" width="13.6640625" style="38" bestFit="1" customWidth="1"/>
    <col min="5" max="5" width="18.1640625" style="39" customWidth="1"/>
    <col min="6" max="6" width="28.5" style="17" customWidth="1"/>
    <col min="7" max="7" width="68.6640625" style="40" customWidth="1"/>
    <col min="8" max="16384" width="8.83203125" style="17"/>
  </cols>
  <sheetData>
    <row r="1" spans="1:19" ht="15" customHeight="1" x14ac:dyDescent="0.2">
      <c r="A1" s="44"/>
      <c r="B1" s="44" t="s">
        <v>2385</v>
      </c>
      <c r="C1" s="44" t="s">
        <v>0</v>
      </c>
      <c r="D1" s="45" t="s">
        <v>3490</v>
      </c>
      <c r="E1" s="45" t="s">
        <v>3491</v>
      </c>
      <c r="F1" s="45" t="s">
        <v>3492</v>
      </c>
      <c r="G1" s="45" t="s">
        <v>2</v>
      </c>
      <c r="H1" s="44" t="s">
        <v>2407</v>
      </c>
      <c r="I1" s="45" t="s">
        <v>3489</v>
      </c>
      <c r="J1" s="44" t="s">
        <v>2822</v>
      </c>
      <c r="K1" s="44" t="s">
        <v>3138</v>
      </c>
      <c r="L1" s="44" t="s">
        <v>3148</v>
      </c>
      <c r="M1" s="44" t="s">
        <v>8</v>
      </c>
      <c r="N1" s="44" t="s">
        <v>3139</v>
      </c>
      <c r="O1" s="44" t="s">
        <v>3149</v>
      </c>
      <c r="P1" s="44" t="s">
        <v>10</v>
      </c>
      <c r="Q1" s="44" t="s">
        <v>11</v>
      </c>
      <c r="R1" s="44" t="s">
        <v>12</v>
      </c>
      <c r="S1" s="44" t="s">
        <v>13</v>
      </c>
    </row>
    <row r="2" spans="1:19" ht="15" customHeight="1" x14ac:dyDescent="0.2">
      <c r="A2" s="41">
        <v>1</v>
      </c>
      <c r="B2" s="41">
        <v>823</v>
      </c>
      <c r="C2" s="41" t="s">
        <v>2270</v>
      </c>
      <c r="D2" s="42">
        <v>27</v>
      </c>
      <c r="E2" s="43" t="s">
        <v>2812</v>
      </c>
      <c r="F2" s="41">
        <v>74</v>
      </c>
      <c r="G2" s="48" t="s">
        <v>2272</v>
      </c>
      <c r="H2" s="41">
        <v>3.8</v>
      </c>
      <c r="I2" s="41" t="s">
        <v>3151</v>
      </c>
      <c r="J2" s="41" t="s">
        <v>2824</v>
      </c>
      <c r="K2" s="41" t="s">
        <v>2864</v>
      </c>
      <c r="L2" s="41" t="s">
        <v>56</v>
      </c>
      <c r="M2" s="41">
        <v>2008</v>
      </c>
      <c r="N2" s="41">
        <v>12</v>
      </c>
      <c r="O2" s="41" t="s">
        <v>21</v>
      </c>
      <c r="P2" s="41" t="s">
        <v>124</v>
      </c>
      <c r="Q2" s="41" t="s">
        <v>124</v>
      </c>
      <c r="R2" s="41" t="s">
        <v>179</v>
      </c>
      <c r="S2" s="41" t="s">
        <v>3144</v>
      </c>
    </row>
    <row r="3" spans="1:19" ht="15" customHeight="1" x14ac:dyDescent="0.2">
      <c r="A3" s="41">
        <v>2</v>
      </c>
      <c r="B3" s="41">
        <v>437</v>
      </c>
      <c r="C3" s="41" t="s">
        <v>1504</v>
      </c>
      <c r="D3" s="42">
        <v>24</v>
      </c>
      <c r="E3" s="43" t="s">
        <v>2813</v>
      </c>
      <c r="F3" s="41">
        <v>63</v>
      </c>
      <c r="G3" s="48" t="s">
        <v>1506</v>
      </c>
      <c r="H3" s="41">
        <v>3.7</v>
      </c>
      <c r="I3" s="41" t="s">
        <v>3152</v>
      </c>
      <c r="J3" s="41" t="s">
        <v>2826</v>
      </c>
      <c r="K3" s="41" t="s">
        <v>2882</v>
      </c>
      <c r="L3" s="41" t="s">
        <v>20</v>
      </c>
      <c r="M3" s="41">
        <v>1966</v>
      </c>
      <c r="N3" s="41">
        <v>54</v>
      </c>
      <c r="O3" s="41" t="s">
        <v>86</v>
      </c>
      <c r="P3" s="41" t="s">
        <v>32</v>
      </c>
      <c r="Q3" s="41" t="s">
        <v>33</v>
      </c>
      <c r="R3" s="41" t="s">
        <v>41</v>
      </c>
      <c r="S3" s="41" t="s">
        <v>3144</v>
      </c>
    </row>
    <row r="4" spans="1:19" ht="15" customHeight="1" x14ac:dyDescent="0.2">
      <c r="A4" s="41">
        <v>3</v>
      </c>
      <c r="B4" s="41">
        <v>652</v>
      </c>
      <c r="C4" s="41" t="s">
        <v>1504</v>
      </c>
      <c r="D4" s="42">
        <v>24</v>
      </c>
      <c r="E4" s="43" t="s">
        <v>2813</v>
      </c>
      <c r="F4" s="41">
        <v>63</v>
      </c>
      <c r="G4" s="48" t="s">
        <v>1506</v>
      </c>
      <c r="H4" s="41">
        <v>3.7</v>
      </c>
      <c r="I4" s="41" t="s">
        <v>3152</v>
      </c>
      <c r="J4" s="41" t="s">
        <v>2826</v>
      </c>
      <c r="K4" s="41" t="s">
        <v>2882</v>
      </c>
      <c r="L4" s="41" t="s">
        <v>20</v>
      </c>
      <c r="M4" s="41">
        <v>1966</v>
      </c>
      <c r="N4" s="41">
        <v>54</v>
      </c>
      <c r="O4" s="41" t="s">
        <v>86</v>
      </c>
      <c r="P4" s="41" t="s">
        <v>32</v>
      </c>
      <c r="Q4" s="41" t="s">
        <v>33</v>
      </c>
      <c r="R4" s="41" t="s">
        <v>41</v>
      </c>
      <c r="S4" s="41" t="s">
        <v>3144</v>
      </c>
    </row>
    <row r="5" spans="1:19" ht="15" customHeight="1" x14ac:dyDescent="0.2">
      <c r="A5" s="41">
        <v>4</v>
      </c>
      <c r="B5" s="41">
        <v>875</v>
      </c>
      <c r="C5" s="41" t="s">
        <v>1504</v>
      </c>
      <c r="D5" s="42">
        <v>24</v>
      </c>
      <c r="E5" s="43" t="s">
        <v>2813</v>
      </c>
      <c r="F5" s="41">
        <v>63</v>
      </c>
      <c r="G5" s="48" t="s">
        <v>1506</v>
      </c>
      <c r="H5" s="41">
        <v>3.7</v>
      </c>
      <c r="I5" s="41" t="s">
        <v>3152</v>
      </c>
      <c r="J5" s="41" t="s">
        <v>2828</v>
      </c>
      <c r="K5" s="41" t="s">
        <v>2882</v>
      </c>
      <c r="L5" s="41" t="s">
        <v>20</v>
      </c>
      <c r="M5" s="41">
        <v>1966</v>
      </c>
      <c r="N5" s="41">
        <v>54</v>
      </c>
      <c r="O5" s="41" t="s">
        <v>86</v>
      </c>
      <c r="P5" s="41" t="s">
        <v>32</v>
      </c>
      <c r="Q5" s="41" t="s">
        <v>33</v>
      </c>
      <c r="R5" s="41" t="s">
        <v>41</v>
      </c>
      <c r="S5" s="41" t="s">
        <v>3144</v>
      </c>
    </row>
    <row r="6" spans="1:19" ht="15" customHeight="1" x14ac:dyDescent="0.2">
      <c r="A6" s="41">
        <v>5</v>
      </c>
      <c r="B6" s="41">
        <v>247</v>
      </c>
      <c r="C6" s="41" t="s">
        <v>1078</v>
      </c>
      <c r="D6" s="42">
        <v>21</v>
      </c>
      <c r="E6" s="43" t="s">
        <v>2814</v>
      </c>
      <c r="F6" s="41">
        <v>55</v>
      </c>
      <c r="G6" s="48" t="s">
        <v>1079</v>
      </c>
      <c r="H6" s="41">
        <v>3.6</v>
      </c>
      <c r="I6" s="41" t="s">
        <v>3153</v>
      </c>
      <c r="J6" s="41" t="s">
        <v>2826</v>
      </c>
      <c r="K6" s="41" t="s">
        <v>2846</v>
      </c>
      <c r="L6" s="41" t="s">
        <v>46</v>
      </c>
      <c r="M6" s="41">
        <v>1935</v>
      </c>
      <c r="N6" s="41">
        <v>85</v>
      </c>
      <c r="O6" s="41" t="s">
        <v>154</v>
      </c>
      <c r="P6" s="41" t="s">
        <v>32</v>
      </c>
      <c r="Q6" s="41" t="s">
        <v>33</v>
      </c>
      <c r="R6" s="41" t="s">
        <v>41</v>
      </c>
      <c r="S6" s="41" t="s">
        <v>3144</v>
      </c>
    </row>
    <row r="7" spans="1:19" ht="15" customHeight="1" x14ac:dyDescent="0.2">
      <c r="A7" s="41">
        <v>6</v>
      </c>
      <c r="B7" s="41">
        <v>456</v>
      </c>
      <c r="C7" s="41" t="s">
        <v>1078</v>
      </c>
      <c r="D7" s="42">
        <v>21</v>
      </c>
      <c r="E7" s="43" t="s">
        <v>2814</v>
      </c>
      <c r="F7" s="41">
        <v>55</v>
      </c>
      <c r="G7" s="48" t="s">
        <v>1079</v>
      </c>
      <c r="H7" s="41">
        <v>3.6</v>
      </c>
      <c r="I7" s="41" t="s">
        <v>3153</v>
      </c>
      <c r="J7" s="41" t="s">
        <v>2831</v>
      </c>
      <c r="K7" s="41" t="s">
        <v>2846</v>
      </c>
      <c r="L7" s="41" t="s">
        <v>46</v>
      </c>
      <c r="M7" s="41">
        <v>1935</v>
      </c>
      <c r="N7" s="41">
        <v>85</v>
      </c>
      <c r="O7" s="41" t="s">
        <v>154</v>
      </c>
      <c r="P7" s="41" t="s">
        <v>32</v>
      </c>
      <c r="Q7" s="41" t="s">
        <v>33</v>
      </c>
      <c r="R7" s="41" t="s">
        <v>41</v>
      </c>
      <c r="S7" s="41" t="s">
        <v>3144</v>
      </c>
    </row>
    <row r="8" spans="1:19" ht="15" customHeight="1" x14ac:dyDescent="0.2">
      <c r="A8" s="41">
        <v>7</v>
      </c>
      <c r="B8" s="41">
        <v>682</v>
      </c>
      <c r="C8" s="41" t="s">
        <v>1078</v>
      </c>
      <c r="D8" s="42">
        <v>21</v>
      </c>
      <c r="E8" s="43" t="s">
        <v>2814</v>
      </c>
      <c r="F8" s="41">
        <v>55</v>
      </c>
      <c r="G8" s="48" t="s">
        <v>1079</v>
      </c>
      <c r="H8" s="41">
        <v>3.6</v>
      </c>
      <c r="I8" s="41" t="s">
        <v>3153</v>
      </c>
      <c r="J8" s="41" t="s">
        <v>2826</v>
      </c>
      <c r="K8" s="41" t="s">
        <v>2846</v>
      </c>
      <c r="L8" s="41" t="s">
        <v>46</v>
      </c>
      <c r="M8" s="41">
        <v>1935</v>
      </c>
      <c r="N8" s="41">
        <v>85</v>
      </c>
      <c r="O8" s="41" t="s">
        <v>154</v>
      </c>
      <c r="P8" s="41" t="s">
        <v>32</v>
      </c>
      <c r="Q8" s="41" t="s">
        <v>33</v>
      </c>
      <c r="R8" s="41" t="s">
        <v>41</v>
      </c>
      <c r="S8" s="41" t="s">
        <v>3144</v>
      </c>
    </row>
    <row r="9" spans="1:19" ht="15" customHeight="1" x14ac:dyDescent="0.2">
      <c r="A9" s="41">
        <v>8</v>
      </c>
      <c r="B9" s="41">
        <v>919</v>
      </c>
      <c r="C9" s="41" t="s">
        <v>1078</v>
      </c>
      <c r="D9" s="42">
        <v>21</v>
      </c>
      <c r="E9" s="43" t="s">
        <v>2814</v>
      </c>
      <c r="F9" s="41">
        <v>55</v>
      </c>
      <c r="G9" s="48" t="s">
        <v>1079</v>
      </c>
      <c r="H9" s="41">
        <v>3.6</v>
      </c>
      <c r="I9" s="41" t="s">
        <v>3153</v>
      </c>
      <c r="J9" s="41" t="s">
        <v>2828</v>
      </c>
      <c r="K9" s="41" t="s">
        <v>2846</v>
      </c>
      <c r="L9" s="41" t="s">
        <v>46</v>
      </c>
      <c r="M9" s="41">
        <v>1935</v>
      </c>
      <c r="N9" s="41">
        <v>85</v>
      </c>
      <c r="O9" s="41" t="s">
        <v>154</v>
      </c>
      <c r="P9" s="41" t="s">
        <v>32</v>
      </c>
      <c r="Q9" s="41" t="s">
        <v>33</v>
      </c>
      <c r="R9" s="41" t="s">
        <v>41</v>
      </c>
      <c r="S9" s="41" t="s">
        <v>3144</v>
      </c>
    </row>
    <row r="10" spans="1:19" ht="15" customHeight="1" x14ac:dyDescent="0.2">
      <c r="A10" s="41">
        <v>9</v>
      </c>
      <c r="B10" s="41">
        <v>209</v>
      </c>
      <c r="C10" s="41" t="s">
        <v>931</v>
      </c>
      <c r="D10" s="42">
        <v>21</v>
      </c>
      <c r="E10" s="43" t="s">
        <v>2814</v>
      </c>
      <c r="F10" s="41">
        <v>55</v>
      </c>
      <c r="G10" s="48" t="s">
        <v>933</v>
      </c>
      <c r="H10" s="41">
        <v>3.6</v>
      </c>
      <c r="I10" s="41" t="s">
        <v>3153</v>
      </c>
      <c r="J10" s="41" t="s">
        <v>2826</v>
      </c>
      <c r="K10" s="41" t="s">
        <v>2846</v>
      </c>
      <c r="L10" s="41" t="s">
        <v>46</v>
      </c>
      <c r="M10" s="41">
        <v>1935</v>
      </c>
      <c r="N10" s="41">
        <v>85</v>
      </c>
      <c r="O10" s="41" t="s">
        <v>154</v>
      </c>
      <c r="P10" s="41" t="s">
        <v>32</v>
      </c>
      <c r="Q10" s="41" t="s">
        <v>33</v>
      </c>
      <c r="R10" s="41" t="s">
        <v>41</v>
      </c>
      <c r="S10" s="41" t="s">
        <v>3144</v>
      </c>
    </row>
    <row r="11" spans="1:19" ht="15" customHeight="1" x14ac:dyDescent="0.2">
      <c r="A11" s="41">
        <v>10</v>
      </c>
      <c r="B11" s="41">
        <v>337</v>
      </c>
      <c r="C11" s="41" t="s">
        <v>931</v>
      </c>
      <c r="D11" s="42">
        <v>21</v>
      </c>
      <c r="E11" s="43" t="s">
        <v>2814</v>
      </c>
      <c r="F11" s="41">
        <v>55</v>
      </c>
      <c r="G11" s="48" t="s">
        <v>933</v>
      </c>
      <c r="H11" s="41">
        <v>3.6</v>
      </c>
      <c r="I11" s="41" t="s">
        <v>3153</v>
      </c>
      <c r="J11" s="41" t="s">
        <v>2831</v>
      </c>
      <c r="K11" s="41" t="s">
        <v>2846</v>
      </c>
      <c r="L11" s="41" t="s">
        <v>46</v>
      </c>
      <c r="M11" s="41">
        <v>1935</v>
      </c>
      <c r="N11" s="41">
        <v>85</v>
      </c>
      <c r="O11" s="41" t="s">
        <v>154</v>
      </c>
      <c r="P11" s="41" t="s">
        <v>32</v>
      </c>
      <c r="Q11" s="41" t="s">
        <v>33</v>
      </c>
      <c r="R11" s="41" t="s">
        <v>41</v>
      </c>
      <c r="S11" s="41" t="s">
        <v>3144</v>
      </c>
    </row>
    <row r="12" spans="1:19" ht="15" customHeight="1" x14ac:dyDescent="0.2">
      <c r="A12" s="41">
        <v>11</v>
      </c>
      <c r="B12" s="41">
        <v>522</v>
      </c>
      <c r="C12" s="41" t="s">
        <v>1764</v>
      </c>
      <c r="D12" s="42">
        <v>21</v>
      </c>
      <c r="E12" s="43" t="s">
        <v>2815</v>
      </c>
      <c r="F12" s="41">
        <v>50</v>
      </c>
      <c r="G12" s="48" t="s">
        <v>1766</v>
      </c>
      <c r="H12" s="41">
        <v>3.2</v>
      </c>
      <c r="I12" s="41" t="s">
        <v>3154</v>
      </c>
      <c r="J12" s="41" t="s">
        <v>2826</v>
      </c>
      <c r="K12" s="41" t="s">
        <v>2882</v>
      </c>
      <c r="L12" s="41" t="s">
        <v>30</v>
      </c>
      <c r="M12" s="41">
        <v>1996</v>
      </c>
      <c r="N12" s="41">
        <v>24</v>
      </c>
      <c r="O12" s="41" t="s">
        <v>154</v>
      </c>
      <c r="P12" s="41" t="s">
        <v>32</v>
      </c>
      <c r="Q12" s="41" t="s">
        <v>33</v>
      </c>
      <c r="R12" s="41" t="s">
        <v>113</v>
      </c>
      <c r="S12" s="41" t="s">
        <v>1769</v>
      </c>
    </row>
    <row r="13" spans="1:19" ht="15" customHeight="1" x14ac:dyDescent="0.2">
      <c r="A13" s="41">
        <v>12</v>
      </c>
      <c r="B13" s="41">
        <v>786</v>
      </c>
      <c r="C13" s="41" t="s">
        <v>1764</v>
      </c>
      <c r="D13" s="42">
        <v>21</v>
      </c>
      <c r="E13" s="43" t="s">
        <v>2815</v>
      </c>
      <c r="F13" s="41">
        <v>50</v>
      </c>
      <c r="G13" s="48" t="s">
        <v>1766</v>
      </c>
      <c r="H13" s="41">
        <v>3.2</v>
      </c>
      <c r="I13" s="41" t="s">
        <v>3154</v>
      </c>
      <c r="J13" s="41" t="s">
        <v>2837</v>
      </c>
      <c r="K13" s="41" t="s">
        <v>2882</v>
      </c>
      <c r="L13" s="41" t="s">
        <v>30</v>
      </c>
      <c r="M13" s="41">
        <v>1996</v>
      </c>
      <c r="N13" s="41">
        <v>24</v>
      </c>
      <c r="O13" s="41" t="s">
        <v>154</v>
      </c>
      <c r="P13" s="41" t="s">
        <v>32</v>
      </c>
      <c r="Q13" s="41" t="s">
        <v>33</v>
      </c>
      <c r="R13" s="41" t="s">
        <v>113</v>
      </c>
      <c r="S13" s="41" t="s">
        <v>1769</v>
      </c>
    </row>
    <row r="14" spans="1:19" ht="15" customHeight="1" x14ac:dyDescent="0.2">
      <c r="A14" s="41">
        <v>13</v>
      </c>
      <c r="B14" s="41">
        <v>464</v>
      </c>
      <c r="C14" s="41" t="s">
        <v>1566</v>
      </c>
      <c r="D14" s="42">
        <v>25</v>
      </c>
      <c r="E14" s="43" t="s">
        <v>2816</v>
      </c>
      <c r="F14" s="41">
        <v>53</v>
      </c>
      <c r="G14" s="48" t="s">
        <v>1568</v>
      </c>
      <c r="H14" s="41">
        <v>3.3</v>
      </c>
      <c r="I14" s="41" t="s">
        <v>3155</v>
      </c>
      <c r="J14" s="41" t="s">
        <v>2839</v>
      </c>
      <c r="K14" s="41" t="s">
        <v>2864</v>
      </c>
      <c r="L14" s="41" t="s">
        <v>263</v>
      </c>
      <c r="M14" s="41">
        <v>1976</v>
      </c>
      <c r="N14" s="41">
        <v>44</v>
      </c>
      <c r="O14" s="41" t="s">
        <v>21</v>
      </c>
      <c r="P14" s="41" t="s">
        <v>1396</v>
      </c>
      <c r="Q14" s="41" t="s">
        <v>1397</v>
      </c>
      <c r="R14" s="41" t="s">
        <v>58</v>
      </c>
      <c r="S14" s="41" t="s">
        <v>3144</v>
      </c>
    </row>
    <row r="15" spans="1:19" ht="15" customHeight="1" x14ac:dyDescent="0.2">
      <c r="A15" s="41">
        <v>14</v>
      </c>
      <c r="B15" s="41">
        <v>694</v>
      </c>
      <c r="C15" s="41" t="s">
        <v>1566</v>
      </c>
      <c r="D15" s="42">
        <v>25</v>
      </c>
      <c r="E15" s="43" t="s">
        <v>2816</v>
      </c>
      <c r="F15" s="41">
        <v>53</v>
      </c>
      <c r="G15" s="48" t="s">
        <v>1568</v>
      </c>
      <c r="H15" s="41">
        <v>3.3</v>
      </c>
      <c r="I15" s="41" t="s">
        <v>3155</v>
      </c>
      <c r="J15" s="41" t="s">
        <v>2841</v>
      </c>
      <c r="K15" s="41" t="s">
        <v>2864</v>
      </c>
      <c r="L15" s="41" t="s">
        <v>263</v>
      </c>
      <c r="M15" s="41">
        <v>1976</v>
      </c>
      <c r="N15" s="41">
        <v>44</v>
      </c>
      <c r="O15" s="41" t="s">
        <v>21</v>
      </c>
      <c r="P15" s="41" t="s">
        <v>1396</v>
      </c>
      <c r="Q15" s="41" t="s">
        <v>1397</v>
      </c>
      <c r="R15" s="41" t="s">
        <v>58</v>
      </c>
      <c r="S15" s="41" t="s">
        <v>3144</v>
      </c>
    </row>
    <row r="16" spans="1:19" ht="15" customHeight="1" x14ac:dyDescent="0.2">
      <c r="A16" s="41">
        <v>15</v>
      </c>
      <c r="B16" s="41">
        <v>936</v>
      </c>
      <c r="C16" s="41" t="s">
        <v>1566</v>
      </c>
      <c r="D16" s="42">
        <v>25</v>
      </c>
      <c r="E16" s="43" t="s">
        <v>2816</v>
      </c>
      <c r="F16" s="41">
        <v>53</v>
      </c>
      <c r="G16" s="48" t="s">
        <v>1568</v>
      </c>
      <c r="H16" s="41">
        <v>3.3</v>
      </c>
      <c r="I16" s="41" t="s">
        <v>3155</v>
      </c>
      <c r="J16" s="41" t="s">
        <v>2826</v>
      </c>
      <c r="K16" s="41" t="s">
        <v>2864</v>
      </c>
      <c r="L16" s="41" t="s">
        <v>263</v>
      </c>
      <c r="M16" s="41">
        <v>1976</v>
      </c>
      <c r="N16" s="41">
        <v>44</v>
      </c>
      <c r="O16" s="41" t="s">
        <v>21</v>
      </c>
      <c r="P16" s="41" t="s">
        <v>1396</v>
      </c>
      <c r="Q16" s="41" t="s">
        <v>1397</v>
      </c>
      <c r="R16" s="41" t="s">
        <v>58</v>
      </c>
      <c r="S16" s="41" t="s">
        <v>3144</v>
      </c>
    </row>
    <row r="17" spans="1:19" ht="15" customHeight="1" x14ac:dyDescent="0.2">
      <c r="A17" s="41">
        <v>16</v>
      </c>
      <c r="B17" s="41">
        <v>257</v>
      </c>
      <c r="C17" s="41" t="s">
        <v>1111</v>
      </c>
      <c r="D17" s="42">
        <v>15</v>
      </c>
      <c r="E17" s="43" t="s">
        <v>2817</v>
      </c>
      <c r="F17" s="41">
        <v>40</v>
      </c>
      <c r="G17" s="48" t="s">
        <v>1113</v>
      </c>
      <c r="H17" s="41">
        <v>3.4</v>
      </c>
      <c r="I17" s="41" t="s">
        <v>3156</v>
      </c>
      <c r="J17" s="41" t="s">
        <v>2844</v>
      </c>
      <c r="K17" s="41" t="s">
        <v>2911</v>
      </c>
      <c r="L17" s="41" t="s">
        <v>30</v>
      </c>
      <c r="M17" s="41">
        <v>1930</v>
      </c>
      <c r="N17" s="41">
        <v>90</v>
      </c>
      <c r="O17" s="41" t="s">
        <v>47</v>
      </c>
      <c r="P17" s="41" t="s">
        <v>543</v>
      </c>
      <c r="Q17" s="41" t="s">
        <v>47</v>
      </c>
      <c r="R17" s="41" t="s">
        <v>58</v>
      </c>
      <c r="S17" s="41" t="s">
        <v>3144</v>
      </c>
    </row>
    <row r="18" spans="1:19" ht="15" customHeight="1" x14ac:dyDescent="0.2">
      <c r="A18" s="41">
        <v>17</v>
      </c>
      <c r="B18" s="41">
        <v>240</v>
      </c>
      <c r="C18" s="41" t="s">
        <v>1045</v>
      </c>
      <c r="D18" s="42">
        <v>18</v>
      </c>
      <c r="E18" s="46" t="s">
        <v>2817</v>
      </c>
      <c r="F18" s="41">
        <v>43</v>
      </c>
      <c r="G18" s="48" t="s">
        <v>1047</v>
      </c>
      <c r="H18" s="41">
        <v>4</v>
      </c>
      <c r="I18" s="41" t="s">
        <v>3157</v>
      </c>
      <c r="J18" s="41" t="s">
        <v>2846</v>
      </c>
      <c r="K18" s="41" t="s">
        <v>2831</v>
      </c>
      <c r="L18" s="41" t="s">
        <v>46</v>
      </c>
      <c r="M18" s="41">
        <v>1977</v>
      </c>
      <c r="N18" s="41">
        <v>43</v>
      </c>
      <c r="O18" s="41" t="s">
        <v>86</v>
      </c>
      <c r="P18" s="41" t="s">
        <v>32</v>
      </c>
      <c r="Q18" s="41" t="s">
        <v>33</v>
      </c>
      <c r="R18" s="41" t="s">
        <v>23</v>
      </c>
      <c r="S18" s="41" t="s">
        <v>3144</v>
      </c>
    </row>
    <row r="19" spans="1:19" ht="15" customHeight="1" x14ac:dyDescent="0.2">
      <c r="A19" s="41">
        <v>18</v>
      </c>
      <c r="B19" s="41">
        <v>427</v>
      </c>
      <c r="C19" s="41" t="s">
        <v>1045</v>
      </c>
      <c r="D19" s="42">
        <v>18</v>
      </c>
      <c r="E19" s="43" t="s">
        <v>2817</v>
      </c>
      <c r="F19" s="41">
        <v>43</v>
      </c>
      <c r="G19" s="48" t="s">
        <v>1047</v>
      </c>
      <c r="H19" s="41">
        <v>4</v>
      </c>
      <c r="I19" s="41" t="s">
        <v>3157</v>
      </c>
      <c r="J19" s="41" t="s">
        <v>2848</v>
      </c>
      <c r="K19" s="41" t="s">
        <v>2831</v>
      </c>
      <c r="L19" s="41" t="s">
        <v>46</v>
      </c>
      <c r="M19" s="41">
        <v>1977</v>
      </c>
      <c r="N19" s="41">
        <v>43</v>
      </c>
      <c r="O19" s="41" t="s">
        <v>86</v>
      </c>
      <c r="P19" s="41" t="s">
        <v>32</v>
      </c>
      <c r="Q19" s="41" t="s">
        <v>33</v>
      </c>
      <c r="R19" s="41" t="s">
        <v>23</v>
      </c>
      <c r="S19" s="41" t="s">
        <v>3144</v>
      </c>
    </row>
    <row r="20" spans="1:19" ht="15" customHeight="1" x14ac:dyDescent="0.2">
      <c r="A20" s="41">
        <v>19</v>
      </c>
      <c r="B20" s="41">
        <v>632</v>
      </c>
      <c r="C20" s="41" t="s">
        <v>1045</v>
      </c>
      <c r="D20" s="42">
        <v>18</v>
      </c>
      <c r="E20" s="43" t="s">
        <v>2817</v>
      </c>
      <c r="F20" s="41">
        <v>43</v>
      </c>
      <c r="G20" s="48" t="s">
        <v>1047</v>
      </c>
      <c r="H20" s="41">
        <v>4</v>
      </c>
      <c r="I20" s="41" t="s">
        <v>3157</v>
      </c>
      <c r="J20" s="41" t="s">
        <v>2824</v>
      </c>
      <c r="K20" s="41" t="s">
        <v>2831</v>
      </c>
      <c r="L20" s="41" t="s">
        <v>46</v>
      </c>
      <c r="M20" s="41">
        <v>1977</v>
      </c>
      <c r="N20" s="41">
        <v>43</v>
      </c>
      <c r="O20" s="41" t="s">
        <v>86</v>
      </c>
      <c r="P20" s="41" t="s">
        <v>32</v>
      </c>
      <c r="Q20" s="41" t="s">
        <v>33</v>
      </c>
      <c r="R20" s="41" t="s">
        <v>23</v>
      </c>
      <c r="S20" s="41" t="s">
        <v>3144</v>
      </c>
    </row>
    <row r="21" spans="1:19" ht="15" customHeight="1" x14ac:dyDescent="0.2">
      <c r="A21" s="41">
        <v>20</v>
      </c>
      <c r="B21" s="41">
        <v>854</v>
      </c>
      <c r="C21" s="41" t="s">
        <v>1045</v>
      </c>
      <c r="D21" s="42">
        <v>18</v>
      </c>
      <c r="E21" s="43" t="s">
        <v>2817</v>
      </c>
      <c r="F21" s="41">
        <v>43</v>
      </c>
      <c r="G21" s="48" t="s">
        <v>1047</v>
      </c>
      <c r="H21" s="41">
        <v>4</v>
      </c>
      <c r="I21" s="41" t="s">
        <v>3157</v>
      </c>
      <c r="J21" s="41" t="s">
        <v>2850</v>
      </c>
      <c r="K21" s="41" t="s">
        <v>2831</v>
      </c>
      <c r="L21" s="41" t="s">
        <v>46</v>
      </c>
      <c r="M21" s="41">
        <v>1977</v>
      </c>
      <c r="N21" s="41">
        <v>43</v>
      </c>
      <c r="O21" s="41" t="s">
        <v>86</v>
      </c>
      <c r="P21" s="41" t="s">
        <v>32</v>
      </c>
      <c r="Q21" s="41" t="s">
        <v>33</v>
      </c>
      <c r="R21" s="41" t="s">
        <v>23</v>
      </c>
      <c r="S21" s="41" t="s">
        <v>3144</v>
      </c>
    </row>
    <row r="22" spans="1:19" ht="15" customHeight="1" x14ac:dyDescent="0.2">
      <c r="A22" s="41">
        <v>21</v>
      </c>
      <c r="B22" s="41">
        <v>197</v>
      </c>
      <c r="C22" s="41" t="s">
        <v>882</v>
      </c>
      <c r="D22" s="42">
        <v>17</v>
      </c>
      <c r="E22" s="43" t="s">
        <v>2818</v>
      </c>
      <c r="F22" s="41">
        <v>41</v>
      </c>
      <c r="G22" s="48" t="s">
        <v>884</v>
      </c>
      <c r="H22" s="41">
        <v>3.6</v>
      </c>
      <c r="I22" s="41" t="s">
        <v>3158</v>
      </c>
      <c r="J22" s="41" t="s">
        <v>2837</v>
      </c>
      <c r="K22" s="41" t="s">
        <v>2839</v>
      </c>
      <c r="L22" s="41" t="s">
        <v>104</v>
      </c>
      <c r="M22" s="41">
        <v>2017</v>
      </c>
      <c r="N22" s="41">
        <v>3</v>
      </c>
      <c r="O22" s="41" t="s">
        <v>154</v>
      </c>
      <c r="P22" s="41" t="s">
        <v>32</v>
      </c>
      <c r="Q22" s="41" t="s">
        <v>33</v>
      </c>
      <c r="R22" s="41" t="s">
        <v>58</v>
      </c>
      <c r="S22" s="41" t="s">
        <v>3144</v>
      </c>
    </row>
    <row r="23" spans="1:19" ht="15" customHeight="1" x14ac:dyDescent="0.2">
      <c r="A23" s="41">
        <v>22</v>
      </c>
      <c r="B23" s="41">
        <v>307</v>
      </c>
      <c r="C23" s="41" t="s">
        <v>882</v>
      </c>
      <c r="D23" s="42">
        <v>17</v>
      </c>
      <c r="E23" s="43" t="s">
        <v>2818</v>
      </c>
      <c r="F23" s="41">
        <v>41</v>
      </c>
      <c r="G23" s="48" t="s">
        <v>884</v>
      </c>
      <c r="H23" s="41">
        <v>3.6</v>
      </c>
      <c r="I23" s="41" t="s">
        <v>3158</v>
      </c>
      <c r="J23" s="41" t="s">
        <v>3144</v>
      </c>
      <c r="K23" s="41" t="s">
        <v>2839</v>
      </c>
      <c r="L23" s="41" t="s">
        <v>104</v>
      </c>
      <c r="M23" s="41">
        <v>2017</v>
      </c>
      <c r="N23" s="41">
        <v>3</v>
      </c>
      <c r="O23" s="41" t="s">
        <v>154</v>
      </c>
      <c r="P23" s="41" t="s">
        <v>32</v>
      </c>
      <c r="Q23" s="41" t="s">
        <v>33</v>
      </c>
      <c r="R23" s="41" t="s">
        <v>58</v>
      </c>
      <c r="S23" s="41" t="s">
        <v>3144</v>
      </c>
    </row>
    <row r="24" spans="1:19" ht="15" customHeight="1" x14ac:dyDescent="0.2">
      <c r="A24" s="41">
        <v>23</v>
      </c>
      <c r="B24" s="41">
        <v>523</v>
      </c>
      <c r="C24" s="41" t="s">
        <v>1770</v>
      </c>
      <c r="D24" s="42">
        <v>10</v>
      </c>
      <c r="E24" s="43" t="s">
        <v>2819</v>
      </c>
      <c r="F24" s="41">
        <v>27</v>
      </c>
      <c r="G24" s="48" t="s">
        <v>1772</v>
      </c>
      <c r="H24" s="41">
        <v>2.7</v>
      </c>
      <c r="I24" s="41" t="s">
        <v>3159</v>
      </c>
      <c r="J24" s="41" t="s">
        <v>2837</v>
      </c>
      <c r="K24" s="41" t="s">
        <v>2841</v>
      </c>
      <c r="L24" s="41" t="s">
        <v>104</v>
      </c>
      <c r="M24" s="41">
        <v>2000</v>
      </c>
      <c r="N24" s="41">
        <v>20</v>
      </c>
      <c r="O24" s="41" t="s">
        <v>65</v>
      </c>
      <c r="P24" s="41" t="s">
        <v>374</v>
      </c>
      <c r="Q24" s="41" t="s">
        <v>73</v>
      </c>
      <c r="R24" s="41" t="s">
        <v>34</v>
      </c>
      <c r="S24" s="41" t="s">
        <v>3144</v>
      </c>
    </row>
    <row r="25" spans="1:19" ht="15" customHeight="1" x14ac:dyDescent="0.2">
      <c r="A25" s="41">
        <v>24</v>
      </c>
      <c r="B25" s="41">
        <v>787</v>
      </c>
      <c r="C25" s="41" t="s">
        <v>1770</v>
      </c>
      <c r="D25" s="42">
        <v>10</v>
      </c>
      <c r="E25" s="43" t="s">
        <v>2819</v>
      </c>
      <c r="F25" s="41">
        <v>27</v>
      </c>
      <c r="G25" s="48" t="s">
        <v>1772</v>
      </c>
      <c r="H25" s="41">
        <v>2.7</v>
      </c>
      <c r="I25" s="41" t="s">
        <v>3159</v>
      </c>
      <c r="J25" s="41" t="s">
        <v>2853</v>
      </c>
      <c r="K25" s="41" t="s">
        <v>2841</v>
      </c>
      <c r="L25" s="41" t="s">
        <v>104</v>
      </c>
      <c r="M25" s="41">
        <v>2000</v>
      </c>
      <c r="N25" s="41">
        <v>20</v>
      </c>
      <c r="O25" s="41" t="s">
        <v>65</v>
      </c>
      <c r="P25" s="41" t="s">
        <v>374</v>
      </c>
      <c r="Q25" s="41" t="s">
        <v>73</v>
      </c>
      <c r="R25" s="41" t="s">
        <v>34</v>
      </c>
      <c r="S25" s="41" t="s">
        <v>3144</v>
      </c>
    </row>
    <row r="26" spans="1:19" ht="15" customHeight="1" x14ac:dyDescent="0.2">
      <c r="A26" s="41">
        <v>25</v>
      </c>
      <c r="B26" s="41">
        <v>452</v>
      </c>
      <c r="C26" s="41" t="s">
        <v>1536</v>
      </c>
      <c r="D26" s="42">
        <v>202</v>
      </c>
      <c r="E26" s="43">
        <v>306</v>
      </c>
      <c r="F26" s="41">
        <v>254</v>
      </c>
      <c r="G26" s="48" t="s">
        <v>1538</v>
      </c>
      <c r="H26" s="41">
        <v>3.3</v>
      </c>
      <c r="I26" s="41" t="s">
        <v>3160</v>
      </c>
      <c r="J26" s="41" t="s">
        <v>2848</v>
      </c>
      <c r="K26" s="41" t="s">
        <v>2864</v>
      </c>
      <c r="L26" s="41" t="s">
        <v>30</v>
      </c>
      <c r="M26" s="41">
        <v>1912</v>
      </c>
      <c r="N26" s="41">
        <v>108</v>
      </c>
      <c r="O26" s="41" t="s">
        <v>21</v>
      </c>
      <c r="P26" s="41" t="s">
        <v>155</v>
      </c>
      <c r="Q26" s="41" t="s">
        <v>156</v>
      </c>
      <c r="R26" s="41" t="s">
        <v>113</v>
      </c>
      <c r="S26" s="41" t="s">
        <v>329</v>
      </c>
    </row>
    <row r="27" spans="1:19" ht="15" customHeight="1" x14ac:dyDescent="0.2">
      <c r="A27" s="41">
        <v>26</v>
      </c>
      <c r="B27" s="41">
        <v>675</v>
      </c>
      <c r="C27" s="41" t="s">
        <v>1536</v>
      </c>
      <c r="D27" s="42">
        <v>202</v>
      </c>
      <c r="E27" s="43">
        <v>306</v>
      </c>
      <c r="F27" s="41">
        <v>254</v>
      </c>
      <c r="G27" s="48" t="s">
        <v>1538</v>
      </c>
      <c r="H27" s="41">
        <v>3.3</v>
      </c>
      <c r="I27" s="41" t="s">
        <v>3160</v>
      </c>
      <c r="J27" s="41" t="s">
        <v>2828</v>
      </c>
      <c r="K27" s="41" t="s">
        <v>2864</v>
      </c>
      <c r="L27" s="41" t="s">
        <v>30</v>
      </c>
      <c r="M27" s="41">
        <v>1912</v>
      </c>
      <c r="N27" s="41">
        <v>108</v>
      </c>
      <c r="O27" s="41" t="s">
        <v>21</v>
      </c>
      <c r="P27" s="41" t="s">
        <v>155</v>
      </c>
      <c r="Q27" s="41" t="s">
        <v>156</v>
      </c>
      <c r="R27" s="41" t="s">
        <v>113</v>
      </c>
      <c r="S27" s="41" t="s">
        <v>329</v>
      </c>
    </row>
    <row r="28" spans="1:19" ht="15" customHeight="1" x14ac:dyDescent="0.2">
      <c r="A28" s="41">
        <v>27</v>
      </c>
      <c r="B28" s="41">
        <v>913</v>
      </c>
      <c r="C28" s="41" t="s">
        <v>1536</v>
      </c>
      <c r="D28" s="42">
        <v>202</v>
      </c>
      <c r="E28" s="43">
        <v>306</v>
      </c>
      <c r="F28" s="41">
        <v>254</v>
      </c>
      <c r="G28" s="48" t="s">
        <v>1538</v>
      </c>
      <c r="H28" s="41">
        <v>3.3</v>
      </c>
      <c r="I28" s="41" t="s">
        <v>3160</v>
      </c>
      <c r="J28" s="41" t="s">
        <v>2856</v>
      </c>
      <c r="K28" s="41" t="s">
        <v>2864</v>
      </c>
      <c r="L28" s="41" t="s">
        <v>30</v>
      </c>
      <c r="M28" s="41">
        <v>1912</v>
      </c>
      <c r="N28" s="41">
        <v>108</v>
      </c>
      <c r="O28" s="41" t="s">
        <v>21</v>
      </c>
      <c r="P28" s="41" t="s">
        <v>155</v>
      </c>
      <c r="Q28" s="41" t="s">
        <v>156</v>
      </c>
      <c r="R28" s="41" t="s">
        <v>113</v>
      </c>
      <c r="S28" s="41" t="s">
        <v>329</v>
      </c>
    </row>
    <row r="29" spans="1:19" ht="15" customHeight="1" x14ac:dyDescent="0.2">
      <c r="A29" s="41">
        <v>28</v>
      </c>
      <c r="B29" s="41">
        <v>548</v>
      </c>
      <c r="C29" s="41" t="s">
        <v>1835</v>
      </c>
      <c r="D29" s="42">
        <v>176</v>
      </c>
      <c r="E29" s="43">
        <v>289</v>
      </c>
      <c r="F29" s="41">
        <v>232.5</v>
      </c>
      <c r="G29" s="48" t="s">
        <v>1837</v>
      </c>
      <c r="H29" s="41">
        <v>4.7</v>
      </c>
      <c r="I29" s="41" t="s">
        <v>3161</v>
      </c>
      <c r="J29" s="41" t="s">
        <v>2831</v>
      </c>
      <c r="K29" s="41" t="s">
        <v>2826</v>
      </c>
      <c r="L29" s="41" t="s">
        <v>20</v>
      </c>
      <c r="M29" s="41">
        <v>1999</v>
      </c>
      <c r="N29" s="41">
        <v>21</v>
      </c>
      <c r="O29" s="41" t="s">
        <v>131</v>
      </c>
      <c r="P29" s="41" t="s">
        <v>235</v>
      </c>
      <c r="Q29" s="41" t="s">
        <v>91</v>
      </c>
      <c r="R29" s="41" t="s">
        <v>58</v>
      </c>
      <c r="S29" s="41" t="s">
        <v>3144</v>
      </c>
    </row>
    <row r="30" spans="1:19" ht="15" customHeight="1" x14ac:dyDescent="0.2">
      <c r="A30" s="41">
        <v>29</v>
      </c>
      <c r="B30" s="41">
        <v>117</v>
      </c>
      <c r="C30" s="41" t="s">
        <v>241</v>
      </c>
      <c r="D30" s="42">
        <v>200</v>
      </c>
      <c r="E30" s="43">
        <v>275</v>
      </c>
      <c r="F30" s="41">
        <v>237.5</v>
      </c>
      <c r="G30" s="48" t="s">
        <v>584</v>
      </c>
      <c r="H30" s="41">
        <v>4.2</v>
      </c>
      <c r="I30" s="41" t="s">
        <v>3162</v>
      </c>
      <c r="J30" s="41" t="s">
        <v>2859</v>
      </c>
      <c r="K30" s="41" t="s">
        <v>2911</v>
      </c>
      <c r="L30" s="41" t="s">
        <v>46</v>
      </c>
      <c r="M30" s="41">
        <v>1935</v>
      </c>
      <c r="N30" s="41">
        <v>85</v>
      </c>
      <c r="O30" s="41" t="s">
        <v>21</v>
      </c>
      <c r="P30" s="41" t="s">
        <v>79</v>
      </c>
      <c r="Q30" s="41" t="s">
        <v>40</v>
      </c>
      <c r="R30" s="41" t="s">
        <v>58</v>
      </c>
      <c r="S30" s="41" t="s">
        <v>586</v>
      </c>
    </row>
    <row r="31" spans="1:19" ht="15" customHeight="1" x14ac:dyDescent="0.2">
      <c r="A31" s="41">
        <v>30</v>
      </c>
      <c r="B31" s="41">
        <v>782</v>
      </c>
      <c r="C31" s="41" t="s">
        <v>1035</v>
      </c>
      <c r="D31" s="42">
        <v>171</v>
      </c>
      <c r="E31" s="43">
        <v>272</v>
      </c>
      <c r="F31" s="41">
        <v>221.5</v>
      </c>
      <c r="G31" s="48" t="s">
        <v>2202</v>
      </c>
      <c r="H31" s="41">
        <v>4.2</v>
      </c>
      <c r="I31" s="41" t="s">
        <v>3163</v>
      </c>
      <c r="J31" s="41" t="s">
        <v>2861</v>
      </c>
      <c r="K31" s="41" t="s">
        <v>2826</v>
      </c>
      <c r="L31" s="41" t="s">
        <v>20</v>
      </c>
      <c r="M31" s="41">
        <v>2011</v>
      </c>
      <c r="N31" s="41">
        <v>9</v>
      </c>
      <c r="O31" s="41" t="s">
        <v>21</v>
      </c>
      <c r="P31" s="41" t="s">
        <v>32</v>
      </c>
      <c r="Q31" s="41" t="s">
        <v>33</v>
      </c>
      <c r="R31" s="41" t="s">
        <v>58</v>
      </c>
      <c r="S31" s="41" t="s">
        <v>3144</v>
      </c>
    </row>
    <row r="32" spans="1:19" ht="15" customHeight="1" x14ac:dyDescent="0.2">
      <c r="A32" s="41">
        <v>31</v>
      </c>
      <c r="B32" s="41">
        <v>208</v>
      </c>
      <c r="C32" s="41" t="s">
        <v>927</v>
      </c>
      <c r="D32" s="42">
        <v>200</v>
      </c>
      <c r="E32" s="43">
        <v>250</v>
      </c>
      <c r="F32" s="41">
        <v>225</v>
      </c>
      <c r="G32" s="48" t="s">
        <v>929</v>
      </c>
      <c r="H32" s="41" t="s">
        <v>3144</v>
      </c>
      <c r="I32" s="41" t="s">
        <v>930</v>
      </c>
      <c r="J32" s="41" t="s">
        <v>2841</v>
      </c>
      <c r="K32" s="41" t="s">
        <v>2826</v>
      </c>
      <c r="L32" s="41" t="s">
        <v>56</v>
      </c>
      <c r="M32" s="41">
        <v>2017</v>
      </c>
      <c r="N32" s="41">
        <v>3</v>
      </c>
      <c r="O32" s="41" t="s">
        <v>21</v>
      </c>
      <c r="P32" s="41" t="s">
        <v>230</v>
      </c>
      <c r="Q32" s="41" t="s">
        <v>91</v>
      </c>
      <c r="R32" s="41" t="s">
        <v>411</v>
      </c>
      <c r="S32" s="41" t="s">
        <v>3144</v>
      </c>
    </row>
    <row r="33" spans="1:19" ht="15" customHeight="1" x14ac:dyDescent="0.2">
      <c r="A33" s="41">
        <v>32</v>
      </c>
      <c r="B33" s="41">
        <v>331</v>
      </c>
      <c r="C33" s="41" t="s">
        <v>927</v>
      </c>
      <c r="D33" s="42">
        <v>200</v>
      </c>
      <c r="E33" s="43">
        <v>250</v>
      </c>
      <c r="F33" s="41">
        <v>225</v>
      </c>
      <c r="G33" s="48" t="s">
        <v>929</v>
      </c>
      <c r="H33" s="41" t="s">
        <v>3144</v>
      </c>
      <c r="I33" s="41" t="s">
        <v>930</v>
      </c>
      <c r="J33" s="41" t="s">
        <v>2864</v>
      </c>
      <c r="K33" s="41" t="s">
        <v>2826</v>
      </c>
      <c r="L33" s="41" t="s">
        <v>56</v>
      </c>
      <c r="M33" s="41">
        <v>2017</v>
      </c>
      <c r="N33" s="41">
        <v>3</v>
      </c>
      <c r="O33" s="41" t="s">
        <v>21</v>
      </c>
      <c r="P33" s="41" t="s">
        <v>230</v>
      </c>
      <c r="Q33" s="41" t="s">
        <v>91</v>
      </c>
      <c r="R33" s="41" t="s">
        <v>411</v>
      </c>
      <c r="S33" s="41" t="s">
        <v>3144</v>
      </c>
    </row>
    <row r="34" spans="1:19" ht="15" customHeight="1" x14ac:dyDescent="0.2">
      <c r="A34" s="41">
        <v>33</v>
      </c>
      <c r="B34" s="41">
        <v>524</v>
      </c>
      <c r="C34" s="41" t="s">
        <v>1775</v>
      </c>
      <c r="D34" s="42">
        <v>150</v>
      </c>
      <c r="E34" s="43">
        <v>239</v>
      </c>
      <c r="F34" s="41">
        <v>194.5</v>
      </c>
      <c r="G34" s="48" t="s">
        <v>1777</v>
      </c>
      <c r="H34" s="41">
        <v>3.3</v>
      </c>
      <c r="I34" s="41" t="s">
        <v>3160</v>
      </c>
      <c r="J34" s="41" t="s">
        <v>2837</v>
      </c>
      <c r="K34" s="41" t="s">
        <v>2864</v>
      </c>
      <c r="L34" s="41" t="s">
        <v>30</v>
      </c>
      <c r="M34" s="41">
        <v>1912</v>
      </c>
      <c r="N34" s="41">
        <v>108</v>
      </c>
      <c r="O34" s="41" t="s">
        <v>21</v>
      </c>
      <c r="P34" s="41" t="s">
        <v>155</v>
      </c>
      <c r="Q34" s="41" t="s">
        <v>156</v>
      </c>
      <c r="R34" s="41" t="s">
        <v>113</v>
      </c>
      <c r="S34" s="41" t="s">
        <v>329</v>
      </c>
    </row>
    <row r="35" spans="1:19" ht="15" customHeight="1" x14ac:dyDescent="0.2">
      <c r="A35" s="41">
        <v>34</v>
      </c>
      <c r="B35" s="41">
        <v>785</v>
      </c>
      <c r="C35" s="41" t="s">
        <v>1775</v>
      </c>
      <c r="D35" s="42">
        <v>150</v>
      </c>
      <c r="E35" s="43">
        <v>239</v>
      </c>
      <c r="F35" s="41">
        <v>194.5</v>
      </c>
      <c r="G35" s="48" t="s">
        <v>1777</v>
      </c>
      <c r="H35" s="41">
        <v>3.3</v>
      </c>
      <c r="I35" s="41" t="s">
        <v>3160</v>
      </c>
      <c r="J35" s="41" t="s">
        <v>2826</v>
      </c>
      <c r="K35" s="41" t="s">
        <v>2864</v>
      </c>
      <c r="L35" s="41" t="s">
        <v>30</v>
      </c>
      <c r="M35" s="41">
        <v>1912</v>
      </c>
      <c r="N35" s="41">
        <v>108</v>
      </c>
      <c r="O35" s="41" t="s">
        <v>21</v>
      </c>
      <c r="P35" s="41" t="s">
        <v>155</v>
      </c>
      <c r="Q35" s="41" t="s">
        <v>156</v>
      </c>
      <c r="R35" s="41" t="s">
        <v>113</v>
      </c>
      <c r="S35" s="41" t="s">
        <v>329</v>
      </c>
    </row>
    <row r="36" spans="1:19" ht="15" customHeight="1" x14ac:dyDescent="0.2">
      <c r="A36" s="41">
        <v>35</v>
      </c>
      <c r="B36" s="41">
        <v>648</v>
      </c>
      <c r="C36" s="41" t="s">
        <v>649</v>
      </c>
      <c r="D36" s="42">
        <v>150</v>
      </c>
      <c r="E36" s="43">
        <v>238</v>
      </c>
      <c r="F36" s="41">
        <v>194</v>
      </c>
      <c r="G36" s="48" t="s">
        <v>2030</v>
      </c>
      <c r="H36" s="41">
        <v>3.2</v>
      </c>
      <c r="I36" s="41" t="s">
        <v>3164</v>
      </c>
      <c r="J36" s="41" t="s">
        <v>2853</v>
      </c>
      <c r="K36" s="41" t="s">
        <v>2826</v>
      </c>
      <c r="L36" s="41" t="s">
        <v>20</v>
      </c>
      <c r="M36" s="41">
        <v>2006</v>
      </c>
      <c r="N36" s="41">
        <v>14</v>
      </c>
      <c r="O36" s="41" t="s">
        <v>131</v>
      </c>
      <c r="P36" s="41" t="s">
        <v>145</v>
      </c>
      <c r="Q36" s="41" t="s">
        <v>91</v>
      </c>
      <c r="R36" s="41" t="s">
        <v>58</v>
      </c>
      <c r="S36" s="41" t="s">
        <v>2032</v>
      </c>
    </row>
    <row r="37" spans="1:19" ht="15" customHeight="1" x14ac:dyDescent="0.2">
      <c r="A37" s="41">
        <v>36</v>
      </c>
      <c r="B37" s="41">
        <v>871</v>
      </c>
      <c r="C37" s="41" t="s">
        <v>649</v>
      </c>
      <c r="D37" s="42">
        <v>150</v>
      </c>
      <c r="E37" s="43">
        <v>238</v>
      </c>
      <c r="F37" s="41">
        <v>194</v>
      </c>
      <c r="G37" s="48" t="s">
        <v>2030</v>
      </c>
      <c r="H37" s="41">
        <v>3.2</v>
      </c>
      <c r="I37" s="41" t="s">
        <v>3164</v>
      </c>
      <c r="J37" s="41" t="s">
        <v>2868</v>
      </c>
      <c r="K37" s="41" t="s">
        <v>2826</v>
      </c>
      <c r="L37" s="41" t="s">
        <v>20</v>
      </c>
      <c r="M37" s="41">
        <v>2006</v>
      </c>
      <c r="N37" s="41">
        <v>14</v>
      </c>
      <c r="O37" s="41" t="s">
        <v>131</v>
      </c>
      <c r="P37" s="41" t="s">
        <v>145</v>
      </c>
      <c r="Q37" s="41" t="s">
        <v>91</v>
      </c>
      <c r="R37" s="41" t="s">
        <v>58</v>
      </c>
      <c r="S37" s="41" t="s">
        <v>2032</v>
      </c>
    </row>
    <row r="38" spans="1:19" ht="15" customHeight="1" x14ac:dyDescent="0.2">
      <c r="A38" s="41">
        <v>37</v>
      </c>
      <c r="B38" s="41">
        <v>101</v>
      </c>
      <c r="C38" s="41" t="s">
        <v>507</v>
      </c>
      <c r="D38" s="42">
        <v>117</v>
      </c>
      <c r="E38" s="43">
        <v>231</v>
      </c>
      <c r="F38" s="41">
        <v>174</v>
      </c>
      <c r="G38" s="48" t="s">
        <v>509</v>
      </c>
      <c r="H38" s="41">
        <v>3.5</v>
      </c>
      <c r="I38" s="41" t="s">
        <v>3165</v>
      </c>
      <c r="J38" s="41" t="s">
        <v>2864</v>
      </c>
      <c r="K38" s="41" t="s">
        <v>2826</v>
      </c>
      <c r="L38" s="41" t="s">
        <v>64</v>
      </c>
      <c r="M38" s="41">
        <v>1990</v>
      </c>
      <c r="N38" s="41">
        <v>30</v>
      </c>
      <c r="O38" s="41" t="s">
        <v>65</v>
      </c>
      <c r="P38" s="41" t="s">
        <v>124</v>
      </c>
      <c r="Q38" s="41" t="s">
        <v>124</v>
      </c>
      <c r="R38" s="41" t="s">
        <v>41</v>
      </c>
      <c r="S38" s="41" t="s">
        <v>511</v>
      </c>
    </row>
    <row r="39" spans="1:19" ht="15" customHeight="1" x14ac:dyDescent="0.2">
      <c r="A39" s="41">
        <v>38</v>
      </c>
      <c r="B39" s="41">
        <v>788</v>
      </c>
      <c r="C39" s="41" t="s">
        <v>2207</v>
      </c>
      <c r="D39" s="42">
        <v>118</v>
      </c>
      <c r="E39" s="43">
        <v>228</v>
      </c>
      <c r="F39" s="41">
        <v>173</v>
      </c>
      <c r="G39" s="48" t="s">
        <v>2209</v>
      </c>
      <c r="H39" s="41">
        <v>3.3</v>
      </c>
      <c r="I39" s="41" t="s">
        <v>3166</v>
      </c>
      <c r="J39" s="41" t="s">
        <v>2826</v>
      </c>
      <c r="K39" s="41" t="s">
        <v>2828</v>
      </c>
      <c r="L39" s="41" t="s">
        <v>46</v>
      </c>
      <c r="M39" s="41">
        <v>1973</v>
      </c>
      <c r="N39" s="41">
        <v>47</v>
      </c>
      <c r="O39" s="41" t="s">
        <v>21</v>
      </c>
      <c r="P39" s="41" t="s">
        <v>725</v>
      </c>
      <c r="Q39" s="41" t="s">
        <v>73</v>
      </c>
      <c r="R39" s="41" t="s">
        <v>67</v>
      </c>
      <c r="S39" s="41" t="s">
        <v>3144</v>
      </c>
    </row>
    <row r="40" spans="1:19" ht="15" customHeight="1" x14ac:dyDescent="0.2">
      <c r="A40" s="41">
        <v>39</v>
      </c>
      <c r="B40" s="41">
        <v>570</v>
      </c>
      <c r="C40" s="41" t="s">
        <v>1422</v>
      </c>
      <c r="D40" s="42">
        <v>126</v>
      </c>
      <c r="E40" s="43">
        <v>228</v>
      </c>
      <c r="F40" s="41">
        <v>177</v>
      </c>
      <c r="G40" s="48" t="s">
        <v>1871</v>
      </c>
      <c r="H40" s="41">
        <v>3.7</v>
      </c>
      <c r="I40" s="41" t="s">
        <v>3167</v>
      </c>
      <c r="J40" s="41" t="s">
        <v>2826</v>
      </c>
      <c r="K40" s="41" t="s">
        <v>2826</v>
      </c>
      <c r="L40" s="41" t="s">
        <v>46</v>
      </c>
      <c r="M40" s="41">
        <v>1988</v>
      </c>
      <c r="N40" s="41">
        <v>32</v>
      </c>
      <c r="O40" s="41" t="s">
        <v>131</v>
      </c>
      <c r="P40" s="41" t="s">
        <v>235</v>
      </c>
      <c r="Q40" s="41" t="s">
        <v>91</v>
      </c>
      <c r="R40" s="41" t="s">
        <v>23</v>
      </c>
      <c r="S40" s="41" t="s">
        <v>1873</v>
      </c>
    </row>
    <row r="41" spans="1:19" ht="15" customHeight="1" x14ac:dyDescent="0.2">
      <c r="A41" s="41">
        <v>40</v>
      </c>
      <c r="B41" s="41">
        <v>233</v>
      </c>
      <c r="C41" s="41" t="s">
        <v>1017</v>
      </c>
      <c r="D41" s="42">
        <v>138</v>
      </c>
      <c r="E41" s="43">
        <v>224</v>
      </c>
      <c r="F41" s="41">
        <v>181</v>
      </c>
      <c r="G41" s="48" t="s">
        <v>1019</v>
      </c>
      <c r="H41" s="41">
        <v>3.9</v>
      </c>
      <c r="I41" s="41" t="s">
        <v>3168</v>
      </c>
      <c r="J41" s="41" t="s">
        <v>2826</v>
      </c>
      <c r="K41" s="41" t="s">
        <v>2826</v>
      </c>
      <c r="L41" s="41" t="s">
        <v>64</v>
      </c>
      <c r="M41" s="41">
        <v>2007</v>
      </c>
      <c r="N41" s="41">
        <v>13</v>
      </c>
      <c r="O41" s="41" t="s">
        <v>21</v>
      </c>
      <c r="P41" s="41" t="s">
        <v>90</v>
      </c>
      <c r="Q41" s="41" t="s">
        <v>91</v>
      </c>
      <c r="R41" s="41" t="s">
        <v>179</v>
      </c>
      <c r="S41" s="41" t="s">
        <v>1021</v>
      </c>
    </row>
    <row r="42" spans="1:19" ht="15" customHeight="1" x14ac:dyDescent="0.2">
      <c r="A42" s="41">
        <v>41</v>
      </c>
      <c r="B42" s="41">
        <v>414</v>
      </c>
      <c r="C42" s="41" t="s">
        <v>1017</v>
      </c>
      <c r="D42" s="42">
        <v>138</v>
      </c>
      <c r="E42" s="43">
        <v>224</v>
      </c>
      <c r="F42" s="41">
        <v>181</v>
      </c>
      <c r="G42" s="48" t="s">
        <v>1019</v>
      </c>
      <c r="H42" s="41">
        <v>3.9</v>
      </c>
      <c r="I42" s="41" t="s">
        <v>3168</v>
      </c>
      <c r="J42" s="41" t="s">
        <v>2853</v>
      </c>
      <c r="K42" s="41" t="s">
        <v>2826</v>
      </c>
      <c r="L42" s="41" t="s">
        <v>64</v>
      </c>
      <c r="M42" s="41">
        <v>2007</v>
      </c>
      <c r="N42" s="41">
        <v>13</v>
      </c>
      <c r="O42" s="41" t="s">
        <v>21</v>
      </c>
      <c r="P42" s="41" t="s">
        <v>90</v>
      </c>
      <c r="Q42" s="41" t="s">
        <v>91</v>
      </c>
      <c r="R42" s="41" t="s">
        <v>179</v>
      </c>
      <c r="S42" s="41" t="s">
        <v>1021</v>
      </c>
    </row>
    <row r="43" spans="1:19" ht="15" customHeight="1" x14ac:dyDescent="0.2">
      <c r="A43" s="41">
        <v>42</v>
      </c>
      <c r="B43" s="41">
        <v>603</v>
      </c>
      <c r="C43" s="41" t="s">
        <v>1017</v>
      </c>
      <c r="D43" s="42">
        <v>138</v>
      </c>
      <c r="E43" s="43">
        <v>224</v>
      </c>
      <c r="F43" s="41">
        <v>181</v>
      </c>
      <c r="G43" s="48" t="s">
        <v>1019</v>
      </c>
      <c r="H43" s="41">
        <v>3.9</v>
      </c>
      <c r="I43" s="41" t="s">
        <v>3168</v>
      </c>
      <c r="J43" s="41" t="s">
        <v>2853</v>
      </c>
      <c r="K43" s="41" t="s">
        <v>2826</v>
      </c>
      <c r="L43" s="41" t="s">
        <v>64</v>
      </c>
      <c r="M43" s="41">
        <v>2007</v>
      </c>
      <c r="N43" s="41">
        <v>13</v>
      </c>
      <c r="O43" s="41" t="s">
        <v>21</v>
      </c>
      <c r="P43" s="41" t="s">
        <v>90</v>
      </c>
      <c r="Q43" s="41" t="s">
        <v>91</v>
      </c>
      <c r="R43" s="41" t="s">
        <v>179</v>
      </c>
      <c r="S43" s="41" t="s">
        <v>1021</v>
      </c>
    </row>
    <row r="44" spans="1:19" ht="15" customHeight="1" x14ac:dyDescent="0.2">
      <c r="A44" s="41">
        <v>43</v>
      </c>
      <c r="B44" s="41">
        <v>154</v>
      </c>
      <c r="C44" s="41" t="s">
        <v>734</v>
      </c>
      <c r="D44" s="42">
        <v>113</v>
      </c>
      <c r="E44" s="43">
        <v>223</v>
      </c>
      <c r="F44" s="41">
        <v>168</v>
      </c>
      <c r="G44" s="48" t="s">
        <v>736</v>
      </c>
      <c r="H44" s="41">
        <v>3.8</v>
      </c>
      <c r="I44" s="41" t="s">
        <v>3169</v>
      </c>
      <c r="J44" s="41" t="s">
        <v>2864</v>
      </c>
      <c r="K44" s="41" t="s">
        <v>2826</v>
      </c>
      <c r="L44" s="41" t="s">
        <v>46</v>
      </c>
      <c r="M44" s="41">
        <v>1997</v>
      </c>
      <c r="N44" s="41">
        <v>23</v>
      </c>
      <c r="O44" s="41" t="s">
        <v>65</v>
      </c>
      <c r="P44" s="41" t="s">
        <v>124</v>
      </c>
      <c r="Q44" s="41" t="s">
        <v>124</v>
      </c>
      <c r="R44" s="41" t="s">
        <v>50</v>
      </c>
      <c r="S44" s="41" t="s">
        <v>739</v>
      </c>
    </row>
    <row r="45" spans="1:19" ht="15" customHeight="1" x14ac:dyDescent="0.2">
      <c r="A45" s="41">
        <v>44</v>
      </c>
      <c r="B45" s="41">
        <v>84</v>
      </c>
      <c r="C45" s="41" t="s">
        <v>450</v>
      </c>
      <c r="D45" s="42">
        <v>79</v>
      </c>
      <c r="E45" s="43">
        <v>222</v>
      </c>
      <c r="F45" s="41">
        <v>150.5</v>
      </c>
      <c r="G45" s="48" t="s">
        <v>452</v>
      </c>
      <c r="H45" s="41">
        <v>4.3</v>
      </c>
      <c r="I45" s="41" t="s">
        <v>3170</v>
      </c>
      <c r="J45" s="41" t="s">
        <v>2826</v>
      </c>
      <c r="K45" s="41" t="s">
        <v>2826</v>
      </c>
      <c r="L45" s="41" t="s">
        <v>64</v>
      </c>
      <c r="M45" s="41">
        <v>2011</v>
      </c>
      <c r="N45" s="41">
        <v>9</v>
      </c>
      <c r="O45" s="41" t="s">
        <v>21</v>
      </c>
      <c r="P45" s="41" t="s">
        <v>145</v>
      </c>
      <c r="Q45" s="41" t="s">
        <v>91</v>
      </c>
      <c r="R45" s="41" t="s">
        <v>58</v>
      </c>
      <c r="S45" s="41" t="s">
        <v>3144</v>
      </c>
    </row>
    <row r="46" spans="1:19" ht="15" customHeight="1" x14ac:dyDescent="0.2">
      <c r="A46" s="41">
        <v>45</v>
      </c>
      <c r="B46" s="41">
        <v>485</v>
      </c>
      <c r="C46" s="41" t="s">
        <v>290</v>
      </c>
      <c r="D46" s="42">
        <v>139</v>
      </c>
      <c r="E46" s="43">
        <v>221</v>
      </c>
      <c r="F46" s="41">
        <v>180</v>
      </c>
      <c r="G46" s="48" t="s">
        <v>1633</v>
      </c>
      <c r="H46" s="41">
        <v>3.9</v>
      </c>
      <c r="I46" s="41" t="s">
        <v>3171</v>
      </c>
      <c r="J46" s="41" t="s">
        <v>2876</v>
      </c>
      <c r="K46" s="41" t="s">
        <v>2826</v>
      </c>
      <c r="L46" s="41" t="s">
        <v>56</v>
      </c>
      <c r="M46" s="41">
        <v>2009</v>
      </c>
      <c r="N46" s="41">
        <v>11</v>
      </c>
      <c r="O46" s="41" t="s">
        <v>21</v>
      </c>
      <c r="P46" s="41" t="s">
        <v>515</v>
      </c>
      <c r="Q46" s="41" t="s">
        <v>73</v>
      </c>
      <c r="R46" s="41" t="s">
        <v>23</v>
      </c>
      <c r="S46" s="41" t="s">
        <v>3144</v>
      </c>
    </row>
    <row r="47" spans="1:19" ht="15" customHeight="1" x14ac:dyDescent="0.2">
      <c r="A47" s="41">
        <v>46</v>
      </c>
      <c r="B47" s="41">
        <v>745</v>
      </c>
      <c r="C47" s="41" t="s">
        <v>290</v>
      </c>
      <c r="D47" s="42">
        <v>139</v>
      </c>
      <c r="E47" s="43">
        <v>221</v>
      </c>
      <c r="F47" s="41">
        <v>180</v>
      </c>
      <c r="G47" s="48" t="s">
        <v>1633</v>
      </c>
      <c r="H47" s="41">
        <v>3.9</v>
      </c>
      <c r="I47" s="41" t="s">
        <v>3171</v>
      </c>
      <c r="J47" s="41" t="s">
        <v>2826</v>
      </c>
      <c r="K47" s="41" t="s">
        <v>2826</v>
      </c>
      <c r="L47" s="41" t="s">
        <v>56</v>
      </c>
      <c r="M47" s="41">
        <v>2009</v>
      </c>
      <c r="N47" s="41">
        <v>11</v>
      </c>
      <c r="O47" s="41" t="s">
        <v>21</v>
      </c>
      <c r="P47" s="41" t="s">
        <v>515</v>
      </c>
      <c r="Q47" s="41" t="s">
        <v>73</v>
      </c>
      <c r="R47" s="41" t="s">
        <v>23</v>
      </c>
      <c r="S47" s="41" t="s">
        <v>3144</v>
      </c>
    </row>
    <row r="48" spans="1:19" ht="15" customHeight="1" x14ac:dyDescent="0.2">
      <c r="A48" s="41">
        <v>47</v>
      </c>
      <c r="B48" s="41">
        <v>815</v>
      </c>
      <c r="C48" s="41" t="s">
        <v>2245</v>
      </c>
      <c r="D48" s="42">
        <v>115</v>
      </c>
      <c r="E48" s="43">
        <v>220</v>
      </c>
      <c r="F48" s="41">
        <v>167.5</v>
      </c>
      <c r="G48" s="48" t="s">
        <v>2247</v>
      </c>
      <c r="H48" s="41">
        <v>4.5999999999999996</v>
      </c>
      <c r="I48" s="41" t="s">
        <v>3172</v>
      </c>
      <c r="J48" s="41" t="s">
        <v>2850</v>
      </c>
      <c r="K48" s="41" t="s">
        <v>2864</v>
      </c>
      <c r="L48" s="41" t="s">
        <v>56</v>
      </c>
      <c r="M48" s="41">
        <v>1991</v>
      </c>
      <c r="N48" s="41">
        <v>29</v>
      </c>
      <c r="O48" s="41" t="s">
        <v>131</v>
      </c>
      <c r="P48" s="41" t="s">
        <v>105</v>
      </c>
      <c r="Q48" s="41" t="s">
        <v>40</v>
      </c>
      <c r="R48" s="41" t="s">
        <v>411</v>
      </c>
      <c r="S48" s="41" t="s">
        <v>2232</v>
      </c>
    </row>
    <row r="49" spans="1:19" ht="15" customHeight="1" x14ac:dyDescent="0.2">
      <c r="A49" s="41">
        <v>48</v>
      </c>
      <c r="B49" s="41">
        <v>79</v>
      </c>
      <c r="C49" s="41" t="s">
        <v>423</v>
      </c>
      <c r="D49" s="42">
        <v>139</v>
      </c>
      <c r="E49" s="43">
        <v>220</v>
      </c>
      <c r="F49" s="41">
        <v>179.5</v>
      </c>
      <c r="G49" s="48" t="s">
        <v>425</v>
      </c>
      <c r="H49" s="41">
        <v>3.6</v>
      </c>
      <c r="I49" s="41" t="s">
        <v>3173</v>
      </c>
      <c r="J49" s="41" t="s">
        <v>2861</v>
      </c>
      <c r="K49" s="41" t="s">
        <v>2837</v>
      </c>
      <c r="L49" s="41" t="s">
        <v>30</v>
      </c>
      <c r="M49" s="41">
        <v>1927</v>
      </c>
      <c r="N49" s="41">
        <v>93</v>
      </c>
      <c r="O49" s="41" t="s">
        <v>65</v>
      </c>
      <c r="P49" s="41" t="s">
        <v>428</v>
      </c>
      <c r="Q49" s="41" t="s">
        <v>40</v>
      </c>
      <c r="R49" s="41" t="s">
        <v>113</v>
      </c>
      <c r="S49" s="41" t="s">
        <v>3144</v>
      </c>
    </row>
    <row r="50" spans="1:19" ht="15" customHeight="1" x14ac:dyDescent="0.2">
      <c r="A50" s="41">
        <v>49</v>
      </c>
      <c r="B50" s="41">
        <v>235</v>
      </c>
      <c r="C50" s="41" t="s">
        <v>1024</v>
      </c>
      <c r="D50" s="42">
        <v>190</v>
      </c>
      <c r="E50" s="43">
        <v>220</v>
      </c>
      <c r="F50" s="41">
        <v>205</v>
      </c>
      <c r="G50" s="48" t="s">
        <v>1026</v>
      </c>
      <c r="H50" s="41">
        <v>4.0999999999999996</v>
      </c>
      <c r="I50" s="41" t="s">
        <v>3174</v>
      </c>
      <c r="J50" s="41" t="s">
        <v>2850</v>
      </c>
      <c r="K50" s="41" t="s">
        <v>2826</v>
      </c>
      <c r="L50" s="41" t="s">
        <v>56</v>
      </c>
      <c r="M50" s="41">
        <v>2010</v>
      </c>
      <c r="N50" s="41">
        <v>10</v>
      </c>
      <c r="O50" s="41" t="s">
        <v>21</v>
      </c>
      <c r="P50" s="41" t="s">
        <v>90</v>
      </c>
      <c r="Q50" s="41" t="s">
        <v>91</v>
      </c>
      <c r="R50" s="41" t="s">
        <v>23</v>
      </c>
      <c r="S50" s="41" t="s">
        <v>1028</v>
      </c>
    </row>
    <row r="51" spans="1:19" ht="15" customHeight="1" x14ac:dyDescent="0.2">
      <c r="A51" s="41">
        <v>50</v>
      </c>
      <c r="B51" s="41">
        <v>416</v>
      </c>
      <c r="C51" s="41" t="s">
        <v>1024</v>
      </c>
      <c r="D51" s="42">
        <v>190</v>
      </c>
      <c r="E51" s="43">
        <v>220</v>
      </c>
      <c r="F51" s="41">
        <v>205</v>
      </c>
      <c r="G51" s="48" t="s">
        <v>1026</v>
      </c>
      <c r="H51" s="41">
        <v>4.0999999999999996</v>
      </c>
      <c r="I51" s="41" t="s">
        <v>3174</v>
      </c>
      <c r="J51" s="41" t="s">
        <v>2882</v>
      </c>
      <c r="K51" s="41" t="s">
        <v>2826</v>
      </c>
      <c r="L51" s="41" t="s">
        <v>56</v>
      </c>
      <c r="M51" s="41">
        <v>2010</v>
      </c>
      <c r="N51" s="41">
        <v>10</v>
      </c>
      <c r="O51" s="41" t="s">
        <v>21</v>
      </c>
      <c r="P51" s="41" t="s">
        <v>90</v>
      </c>
      <c r="Q51" s="41" t="s">
        <v>91</v>
      </c>
      <c r="R51" s="41" t="s">
        <v>23</v>
      </c>
      <c r="S51" s="41" t="s">
        <v>1028</v>
      </c>
    </row>
    <row r="52" spans="1:19" ht="15" customHeight="1" x14ac:dyDescent="0.2">
      <c r="A52" s="41">
        <v>51</v>
      </c>
      <c r="B52" s="41">
        <v>608</v>
      </c>
      <c r="C52" s="41" t="s">
        <v>1024</v>
      </c>
      <c r="D52" s="42">
        <v>190</v>
      </c>
      <c r="E52" s="43">
        <v>220</v>
      </c>
      <c r="F52" s="41">
        <v>205</v>
      </c>
      <c r="G52" s="48" t="s">
        <v>1026</v>
      </c>
      <c r="H52" s="41">
        <v>4.0999999999999996</v>
      </c>
      <c r="I52" s="41" t="s">
        <v>3174</v>
      </c>
      <c r="J52" s="41" t="s">
        <v>2884</v>
      </c>
      <c r="K52" s="41" t="s">
        <v>2826</v>
      </c>
      <c r="L52" s="41" t="s">
        <v>56</v>
      </c>
      <c r="M52" s="41">
        <v>2010</v>
      </c>
      <c r="N52" s="41">
        <v>10</v>
      </c>
      <c r="O52" s="41" t="s">
        <v>21</v>
      </c>
      <c r="P52" s="41" t="s">
        <v>90</v>
      </c>
      <c r="Q52" s="41" t="s">
        <v>91</v>
      </c>
      <c r="R52" s="41" t="s">
        <v>23</v>
      </c>
      <c r="S52" s="41" t="s">
        <v>1028</v>
      </c>
    </row>
    <row r="53" spans="1:19" ht="15" customHeight="1" x14ac:dyDescent="0.2">
      <c r="A53" s="41">
        <v>52</v>
      </c>
      <c r="B53" s="41">
        <v>636</v>
      </c>
      <c r="C53" s="41" t="s">
        <v>2009</v>
      </c>
      <c r="D53" s="42">
        <v>129</v>
      </c>
      <c r="E53" s="43">
        <v>215</v>
      </c>
      <c r="F53" s="41">
        <v>172</v>
      </c>
      <c r="G53" s="48" t="s">
        <v>2011</v>
      </c>
      <c r="H53" s="41">
        <v>4.4000000000000004</v>
      </c>
      <c r="I53" s="41" t="s">
        <v>3175</v>
      </c>
      <c r="J53" s="41" t="s">
        <v>2824</v>
      </c>
      <c r="K53" s="41" t="s">
        <v>2828</v>
      </c>
      <c r="L53" s="41" t="s">
        <v>46</v>
      </c>
      <c r="M53" s="41">
        <v>2001</v>
      </c>
      <c r="N53" s="41">
        <v>19</v>
      </c>
      <c r="O53" s="41" t="s">
        <v>21</v>
      </c>
      <c r="P53" s="41" t="s">
        <v>283</v>
      </c>
      <c r="Q53" s="41" t="s">
        <v>73</v>
      </c>
      <c r="R53" s="41" t="s">
        <v>58</v>
      </c>
      <c r="S53" s="41" t="s">
        <v>3144</v>
      </c>
    </row>
    <row r="54" spans="1:19" ht="15" customHeight="1" x14ac:dyDescent="0.2">
      <c r="A54" s="41">
        <v>53</v>
      </c>
      <c r="B54" s="41">
        <v>188</v>
      </c>
      <c r="C54" s="41" t="s">
        <v>856</v>
      </c>
      <c r="D54" s="42">
        <v>132</v>
      </c>
      <c r="E54" s="43">
        <v>211</v>
      </c>
      <c r="F54" s="41">
        <v>171.5</v>
      </c>
      <c r="G54" s="48" t="s">
        <v>858</v>
      </c>
      <c r="H54" s="41">
        <v>3.5</v>
      </c>
      <c r="I54" s="41" t="s">
        <v>3176</v>
      </c>
      <c r="J54" s="41" t="s">
        <v>2886</v>
      </c>
      <c r="K54" s="41" t="s">
        <v>2826</v>
      </c>
      <c r="L54" s="41" t="s">
        <v>30</v>
      </c>
      <c r="M54" s="41">
        <v>1970</v>
      </c>
      <c r="N54" s="41">
        <v>50</v>
      </c>
      <c r="O54" s="41" t="s">
        <v>65</v>
      </c>
      <c r="P54" s="41" t="s">
        <v>235</v>
      </c>
      <c r="Q54" s="41" t="s">
        <v>91</v>
      </c>
      <c r="R54" s="41" t="s">
        <v>113</v>
      </c>
      <c r="S54" s="41" t="s">
        <v>860</v>
      </c>
    </row>
    <row r="55" spans="1:19" ht="15" customHeight="1" x14ac:dyDescent="0.2">
      <c r="A55" s="41">
        <v>54</v>
      </c>
      <c r="B55" s="41">
        <v>276</v>
      </c>
      <c r="C55" s="41" t="s">
        <v>856</v>
      </c>
      <c r="D55" s="42">
        <v>132</v>
      </c>
      <c r="E55" s="43">
        <v>211</v>
      </c>
      <c r="F55" s="41">
        <v>171.5</v>
      </c>
      <c r="G55" s="48" t="s">
        <v>858</v>
      </c>
      <c r="H55" s="41">
        <v>3.5</v>
      </c>
      <c r="I55" s="41" t="s">
        <v>3176</v>
      </c>
      <c r="J55" s="41" t="s">
        <v>2864</v>
      </c>
      <c r="K55" s="41" t="s">
        <v>2826</v>
      </c>
      <c r="L55" s="41" t="s">
        <v>30</v>
      </c>
      <c r="M55" s="41">
        <v>1970</v>
      </c>
      <c r="N55" s="41">
        <v>50</v>
      </c>
      <c r="O55" s="41" t="s">
        <v>65</v>
      </c>
      <c r="P55" s="41" t="s">
        <v>235</v>
      </c>
      <c r="Q55" s="41" t="s">
        <v>91</v>
      </c>
      <c r="R55" s="41" t="s">
        <v>113</v>
      </c>
      <c r="S55" s="41" t="s">
        <v>860</v>
      </c>
    </row>
    <row r="56" spans="1:19" ht="15" customHeight="1" x14ac:dyDescent="0.2">
      <c r="A56" s="41">
        <v>55</v>
      </c>
      <c r="B56" s="41">
        <v>634</v>
      </c>
      <c r="C56" s="41" t="s">
        <v>649</v>
      </c>
      <c r="D56" s="42">
        <v>135</v>
      </c>
      <c r="E56" s="43">
        <v>211</v>
      </c>
      <c r="F56" s="41">
        <v>173</v>
      </c>
      <c r="G56" s="48" t="s">
        <v>2004</v>
      </c>
      <c r="H56" s="41">
        <v>3.7</v>
      </c>
      <c r="I56" s="41" t="s">
        <v>3177</v>
      </c>
      <c r="J56" s="41" t="s">
        <v>2888</v>
      </c>
      <c r="K56" s="41" t="s">
        <v>2853</v>
      </c>
      <c r="L56" s="41" t="s">
        <v>30</v>
      </c>
      <c r="M56" s="41">
        <v>1939</v>
      </c>
      <c r="N56" s="41">
        <v>81</v>
      </c>
      <c r="O56" s="41" t="s">
        <v>65</v>
      </c>
      <c r="P56" s="41" t="s">
        <v>22</v>
      </c>
      <c r="Q56" s="41" t="s">
        <v>22</v>
      </c>
      <c r="R56" s="41" t="s">
        <v>113</v>
      </c>
      <c r="S56" s="41" t="s">
        <v>3144</v>
      </c>
    </row>
    <row r="57" spans="1:19" ht="15" customHeight="1" x14ac:dyDescent="0.2">
      <c r="A57" s="41">
        <v>56</v>
      </c>
      <c r="B57" s="41">
        <v>855</v>
      </c>
      <c r="C57" s="41" t="s">
        <v>649</v>
      </c>
      <c r="D57" s="42">
        <v>135</v>
      </c>
      <c r="E57" s="43">
        <v>211</v>
      </c>
      <c r="F57" s="41">
        <v>173</v>
      </c>
      <c r="G57" s="48" t="s">
        <v>2004</v>
      </c>
      <c r="H57" s="41">
        <v>3.7</v>
      </c>
      <c r="I57" s="41" t="s">
        <v>3177</v>
      </c>
      <c r="J57" s="41" t="s">
        <v>2890</v>
      </c>
      <c r="K57" s="41" t="s">
        <v>2853</v>
      </c>
      <c r="L57" s="41" t="s">
        <v>30</v>
      </c>
      <c r="M57" s="41">
        <v>1939</v>
      </c>
      <c r="N57" s="41">
        <v>81</v>
      </c>
      <c r="O57" s="41" t="s">
        <v>65</v>
      </c>
      <c r="P57" s="41" t="s">
        <v>22</v>
      </c>
      <c r="Q57" s="41" t="s">
        <v>22</v>
      </c>
      <c r="R57" s="41" t="s">
        <v>113</v>
      </c>
      <c r="S57" s="41" t="s">
        <v>3144</v>
      </c>
    </row>
    <row r="58" spans="1:19" ht="15" customHeight="1" x14ac:dyDescent="0.2">
      <c r="A58" s="41">
        <v>57</v>
      </c>
      <c r="B58" s="41">
        <v>49</v>
      </c>
      <c r="C58" s="41" t="s">
        <v>290</v>
      </c>
      <c r="D58" s="42">
        <v>158</v>
      </c>
      <c r="E58" s="43">
        <v>211</v>
      </c>
      <c r="F58" s="41">
        <v>184.5</v>
      </c>
      <c r="G58" s="48" t="s">
        <v>292</v>
      </c>
      <c r="H58" s="41">
        <v>3.7</v>
      </c>
      <c r="I58" s="41" t="s">
        <v>3178</v>
      </c>
      <c r="J58" s="41" t="s">
        <v>2841</v>
      </c>
      <c r="K58" s="41" t="s">
        <v>2826</v>
      </c>
      <c r="L58" s="41" t="s">
        <v>30</v>
      </c>
      <c r="M58" s="41">
        <v>1958</v>
      </c>
      <c r="N58" s="41">
        <v>62</v>
      </c>
      <c r="O58" s="41" t="s">
        <v>65</v>
      </c>
      <c r="P58" s="41" t="s">
        <v>230</v>
      </c>
      <c r="Q58" s="41" t="s">
        <v>91</v>
      </c>
      <c r="R58" s="41" t="s">
        <v>113</v>
      </c>
      <c r="S58" s="41" t="s">
        <v>296</v>
      </c>
    </row>
    <row r="59" spans="1:19" ht="15" customHeight="1" x14ac:dyDescent="0.2">
      <c r="A59" s="41">
        <v>58</v>
      </c>
      <c r="B59" s="41">
        <v>605</v>
      </c>
      <c r="C59" s="41" t="s">
        <v>290</v>
      </c>
      <c r="D59" s="42">
        <v>158</v>
      </c>
      <c r="E59" s="43">
        <v>211</v>
      </c>
      <c r="F59" s="41">
        <v>184.5</v>
      </c>
      <c r="G59" s="48" t="s">
        <v>292</v>
      </c>
      <c r="H59" s="41">
        <v>3.7</v>
      </c>
      <c r="I59" s="41" t="s">
        <v>3178</v>
      </c>
      <c r="J59" s="41" t="s">
        <v>2828</v>
      </c>
      <c r="K59" s="41" t="s">
        <v>2826</v>
      </c>
      <c r="L59" s="41" t="s">
        <v>30</v>
      </c>
      <c r="M59" s="41">
        <v>1958</v>
      </c>
      <c r="N59" s="41">
        <v>62</v>
      </c>
      <c r="O59" s="41" t="s">
        <v>65</v>
      </c>
      <c r="P59" s="41" t="s">
        <v>230</v>
      </c>
      <c r="Q59" s="41" t="s">
        <v>91</v>
      </c>
      <c r="R59" s="41" t="s">
        <v>113</v>
      </c>
      <c r="S59" s="41" t="s">
        <v>296</v>
      </c>
    </row>
    <row r="60" spans="1:19" ht="15" customHeight="1" x14ac:dyDescent="0.2">
      <c r="A60" s="41">
        <v>59</v>
      </c>
      <c r="B60" s="41">
        <v>482</v>
      </c>
      <c r="C60" s="41" t="s">
        <v>1620</v>
      </c>
      <c r="D60" s="42">
        <v>125</v>
      </c>
      <c r="E60" s="43">
        <v>210</v>
      </c>
      <c r="F60" s="41">
        <v>167.5</v>
      </c>
      <c r="G60" s="48" t="s">
        <v>1622</v>
      </c>
      <c r="H60" s="41">
        <v>4</v>
      </c>
      <c r="I60" s="41" t="s">
        <v>3179</v>
      </c>
      <c r="J60" s="41" t="s">
        <v>2864</v>
      </c>
      <c r="K60" s="41" t="s">
        <v>2828</v>
      </c>
      <c r="L60" s="41" t="s">
        <v>30</v>
      </c>
      <c r="M60" s="41">
        <v>1849</v>
      </c>
      <c r="N60" s="41">
        <v>171</v>
      </c>
      <c r="O60" s="41" t="s">
        <v>65</v>
      </c>
      <c r="P60" s="41" t="s">
        <v>124</v>
      </c>
      <c r="Q60" s="41" t="s">
        <v>124</v>
      </c>
      <c r="R60" s="41" t="s">
        <v>113</v>
      </c>
      <c r="S60" s="41" t="s">
        <v>3144</v>
      </c>
    </row>
    <row r="61" spans="1:19" ht="15" customHeight="1" x14ac:dyDescent="0.2">
      <c r="A61" s="41">
        <v>60</v>
      </c>
      <c r="B61" s="41">
        <v>722</v>
      </c>
      <c r="C61" s="41" t="s">
        <v>1620</v>
      </c>
      <c r="D61" s="42">
        <v>125</v>
      </c>
      <c r="E61" s="43">
        <v>210</v>
      </c>
      <c r="F61" s="41">
        <v>167.5</v>
      </c>
      <c r="G61" s="48" t="s">
        <v>1622</v>
      </c>
      <c r="H61" s="41">
        <v>4</v>
      </c>
      <c r="I61" s="41" t="s">
        <v>3179</v>
      </c>
      <c r="J61" s="41" t="s">
        <v>2844</v>
      </c>
      <c r="K61" s="41" t="s">
        <v>2828</v>
      </c>
      <c r="L61" s="41" t="s">
        <v>30</v>
      </c>
      <c r="M61" s="41">
        <v>1849</v>
      </c>
      <c r="N61" s="41">
        <v>171</v>
      </c>
      <c r="O61" s="41" t="s">
        <v>65</v>
      </c>
      <c r="P61" s="41" t="s">
        <v>124</v>
      </c>
      <c r="Q61" s="41" t="s">
        <v>124</v>
      </c>
      <c r="R61" s="41" t="s">
        <v>113</v>
      </c>
      <c r="S61" s="41" t="s">
        <v>3144</v>
      </c>
    </row>
    <row r="62" spans="1:19" ht="15" customHeight="1" x14ac:dyDescent="0.2">
      <c r="A62" s="41">
        <v>61</v>
      </c>
      <c r="B62" s="41">
        <v>375</v>
      </c>
      <c r="C62" s="41" t="s">
        <v>1367</v>
      </c>
      <c r="D62" s="42">
        <v>116</v>
      </c>
      <c r="E62" s="43">
        <v>209</v>
      </c>
      <c r="F62" s="41">
        <v>162.5</v>
      </c>
      <c r="G62" s="48" t="s">
        <v>1369</v>
      </c>
      <c r="H62" s="41">
        <v>4</v>
      </c>
      <c r="I62" s="41" t="s">
        <v>3180</v>
      </c>
      <c r="J62" s="41" t="s">
        <v>2837</v>
      </c>
      <c r="K62" s="41" t="s">
        <v>2826</v>
      </c>
      <c r="L62" s="41" t="s">
        <v>104</v>
      </c>
      <c r="M62" s="41">
        <v>1982</v>
      </c>
      <c r="N62" s="41">
        <v>38</v>
      </c>
      <c r="O62" s="41" t="s">
        <v>65</v>
      </c>
      <c r="P62" s="41" t="s">
        <v>235</v>
      </c>
      <c r="Q62" s="41" t="s">
        <v>91</v>
      </c>
      <c r="R62" s="41" t="s">
        <v>34</v>
      </c>
      <c r="S62" s="41" t="s">
        <v>3144</v>
      </c>
    </row>
    <row r="63" spans="1:19" ht="15" customHeight="1" x14ac:dyDescent="0.2">
      <c r="A63" s="41">
        <v>62</v>
      </c>
      <c r="B63" s="41">
        <v>664</v>
      </c>
      <c r="C63" s="41" t="s">
        <v>2064</v>
      </c>
      <c r="D63" s="42">
        <v>116</v>
      </c>
      <c r="E63" s="43">
        <v>208</v>
      </c>
      <c r="F63" s="41">
        <v>162</v>
      </c>
      <c r="G63" s="48" t="s">
        <v>2066</v>
      </c>
      <c r="H63" s="41">
        <v>4</v>
      </c>
      <c r="I63" s="41" t="s">
        <v>3181</v>
      </c>
      <c r="J63" s="41" t="s">
        <v>2853</v>
      </c>
      <c r="K63" s="41" t="s">
        <v>2826</v>
      </c>
      <c r="L63" s="41" t="s">
        <v>30</v>
      </c>
      <c r="M63" s="41">
        <v>1982</v>
      </c>
      <c r="N63" s="41">
        <v>38</v>
      </c>
      <c r="O63" s="41" t="s">
        <v>65</v>
      </c>
      <c r="P63" s="41" t="s">
        <v>235</v>
      </c>
      <c r="Q63" s="41" t="s">
        <v>91</v>
      </c>
      <c r="R63" s="41" t="s">
        <v>203</v>
      </c>
      <c r="S63" s="41" t="s">
        <v>2068</v>
      </c>
    </row>
    <row r="64" spans="1:19" ht="15" customHeight="1" x14ac:dyDescent="0.2">
      <c r="A64" s="41">
        <v>63</v>
      </c>
      <c r="B64" s="41">
        <v>899</v>
      </c>
      <c r="C64" s="41" t="s">
        <v>2064</v>
      </c>
      <c r="D64" s="42">
        <v>116</v>
      </c>
      <c r="E64" s="43">
        <v>208</v>
      </c>
      <c r="F64" s="41">
        <v>162</v>
      </c>
      <c r="G64" s="48" t="s">
        <v>2066</v>
      </c>
      <c r="H64" s="41">
        <v>4</v>
      </c>
      <c r="I64" s="41" t="s">
        <v>3181</v>
      </c>
      <c r="J64" s="41" t="s">
        <v>2894</v>
      </c>
      <c r="K64" s="41" t="s">
        <v>2826</v>
      </c>
      <c r="L64" s="41" t="s">
        <v>30</v>
      </c>
      <c r="M64" s="41">
        <v>1982</v>
      </c>
      <c r="N64" s="41">
        <v>38</v>
      </c>
      <c r="O64" s="41" t="s">
        <v>65</v>
      </c>
      <c r="P64" s="41" t="s">
        <v>235</v>
      </c>
      <c r="Q64" s="41" t="s">
        <v>91</v>
      </c>
      <c r="R64" s="41" t="s">
        <v>203</v>
      </c>
      <c r="S64" s="41" t="s">
        <v>2068</v>
      </c>
    </row>
    <row r="65" spans="1:19" ht="15" customHeight="1" x14ac:dyDescent="0.2">
      <c r="A65" s="41">
        <v>64</v>
      </c>
      <c r="B65" s="41">
        <v>353</v>
      </c>
      <c r="C65" s="41" t="s">
        <v>241</v>
      </c>
      <c r="D65" s="42">
        <v>130</v>
      </c>
      <c r="E65" s="43">
        <v>208</v>
      </c>
      <c r="F65" s="41">
        <v>169</v>
      </c>
      <c r="G65" s="48" t="s">
        <v>1321</v>
      </c>
      <c r="H65" s="41">
        <v>4.0999999999999996</v>
      </c>
      <c r="I65" s="41" t="s">
        <v>3182</v>
      </c>
      <c r="J65" s="41" t="s">
        <v>2861</v>
      </c>
      <c r="K65" s="41" t="s">
        <v>2826</v>
      </c>
      <c r="L65" s="41" t="s">
        <v>263</v>
      </c>
      <c r="M65" s="41">
        <v>2007</v>
      </c>
      <c r="N65" s="41">
        <v>13</v>
      </c>
      <c r="O65" s="41" t="s">
        <v>21</v>
      </c>
      <c r="P65" s="41" t="s">
        <v>3150</v>
      </c>
      <c r="Q65" s="41" t="s">
        <v>581</v>
      </c>
      <c r="R65" s="41" t="s">
        <v>58</v>
      </c>
      <c r="S65" s="41" t="s">
        <v>3144</v>
      </c>
    </row>
    <row r="66" spans="1:19" ht="15" customHeight="1" x14ac:dyDescent="0.2">
      <c r="A66" s="41">
        <v>65</v>
      </c>
      <c r="B66" s="41">
        <v>777</v>
      </c>
      <c r="C66" s="41" t="s">
        <v>2196</v>
      </c>
      <c r="D66" s="42">
        <v>136</v>
      </c>
      <c r="E66" s="43">
        <v>208</v>
      </c>
      <c r="F66" s="41">
        <v>172</v>
      </c>
      <c r="G66" s="48" t="s">
        <v>2198</v>
      </c>
      <c r="H66" s="41">
        <v>4</v>
      </c>
      <c r="I66" s="41" t="s">
        <v>3179</v>
      </c>
      <c r="J66" s="41" t="s">
        <v>2897</v>
      </c>
      <c r="K66" s="41" t="s">
        <v>2828</v>
      </c>
      <c r="L66" s="41" t="s">
        <v>30</v>
      </c>
      <c r="M66" s="41">
        <v>1849</v>
      </c>
      <c r="N66" s="41">
        <v>171</v>
      </c>
      <c r="O66" s="41" t="s">
        <v>65</v>
      </c>
      <c r="P66" s="41" t="s">
        <v>124</v>
      </c>
      <c r="Q66" s="41" t="s">
        <v>124</v>
      </c>
      <c r="R66" s="41" t="s">
        <v>113</v>
      </c>
      <c r="S66" s="41" t="s">
        <v>3144</v>
      </c>
    </row>
    <row r="67" spans="1:19" ht="15" customHeight="1" x14ac:dyDescent="0.2">
      <c r="A67" s="41">
        <v>66</v>
      </c>
      <c r="B67" s="41">
        <v>182</v>
      </c>
      <c r="C67" s="41" t="s">
        <v>837</v>
      </c>
      <c r="D67" s="42">
        <v>131</v>
      </c>
      <c r="E67" s="43">
        <v>207</v>
      </c>
      <c r="F67" s="41">
        <v>169</v>
      </c>
      <c r="G67" s="48" t="s">
        <v>839</v>
      </c>
      <c r="H67" s="41">
        <v>3.9</v>
      </c>
      <c r="I67" s="41" t="s">
        <v>3183</v>
      </c>
      <c r="J67" s="41" t="s">
        <v>2828</v>
      </c>
      <c r="K67" s="41" t="s">
        <v>2826</v>
      </c>
      <c r="L67" s="41" t="s">
        <v>30</v>
      </c>
      <c r="M67" s="41">
        <v>1976</v>
      </c>
      <c r="N67" s="41">
        <v>44</v>
      </c>
      <c r="O67" s="41" t="s">
        <v>131</v>
      </c>
      <c r="P67" s="41" t="s">
        <v>124</v>
      </c>
      <c r="Q67" s="41" t="s">
        <v>124</v>
      </c>
      <c r="R67" s="41" t="s">
        <v>113</v>
      </c>
      <c r="S67" s="41" t="s">
        <v>3144</v>
      </c>
    </row>
    <row r="68" spans="1:19" ht="15" customHeight="1" x14ac:dyDescent="0.2">
      <c r="A68" s="41">
        <v>67</v>
      </c>
      <c r="B68" s="41">
        <v>268</v>
      </c>
      <c r="C68" s="41" t="s">
        <v>837</v>
      </c>
      <c r="D68" s="42">
        <v>131</v>
      </c>
      <c r="E68" s="43">
        <v>207</v>
      </c>
      <c r="F68" s="41">
        <v>169</v>
      </c>
      <c r="G68" s="48" t="s">
        <v>839</v>
      </c>
      <c r="H68" s="41">
        <v>3.9</v>
      </c>
      <c r="I68" s="41" t="s">
        <v>3183</v>
      </c>
      <c r="J68" s="41" t="s">
        <v>2861</v>
      </c>
      <c r="K68" s="41" t="s">
        <v>2826</v>
      </c>
      <c r="L68" s="41" t="s">
        <v>30</v>
      </c>
      <c r="M68" s="41">
        <v>1976</v>
      </c>
      <c r="N68" s="41">
        <v>44</v>
      </c>
      <c r="O68" s="41" t="s">
        <v>131</v>
      </c>
      <c r="P68" s="41" t="s">
        <v>124</v>
      </c>
      <c r="Q68" s="41" t="s">
        <v>124</v>
      </c>
      <c r="R68" s="41" t="s">
        <v>113</v>
      </c>
      <c r="S68" s="41" t="s">
        <v>3144</v>
      </c>
    </row>
    <row r="69" spans="1:19" ht="15" customHeight="1" x14ac:dyDescent="0.2">
      <c r="A69" s="41">
        <v>68</v>
      </c>
      <c r="B69" s="41">
        <v>210</v>
      </c>
      <c r="C69" s="41" t="s">
        <v>936</v>
      </c>
      <c r="D69" s="42">
        <v>117</v>
      </c>
      <c r="E69" s="43">
        <v>206</v>
      </c>
      <c r="F69" s="41">
        <v>161.5</v>
      </c>
      <c r="G69" s="48" t="s">
        <v>938</v>
      </c>
      <c r="H69" s="41">
        <v>3.7</v>
      </c>
      <c r="I69" s="41" t="s">
        <v>3184</v>
      </c>
      <c r="J69" s="41" t="s">
        <v>2826</v>
      </c>
      <c r="K69" s="41" t="s">
        <v>3061</v>
      </c>
      <c r="L69" s="41" t="s">
        <v>30</v>
      </c>
      <c r="M69" s="41">
        <v>1781</v>
      </c>
      <c r="N69" s="41">
        <v>239</v>
      </c>
      <c r="O69" s="41" t="s">
        <v>65</v>
      </c>
      <c r="P69" s="41" t="s">
        <v>124</v>
      </c>
      <c r="Q69" s="41" t="s">
        <v>124</v>
      </c>
      <c r="R69" s="41" t="s">
        <v>113</v>
      </c>
      <c r="S69" s="41" t="s">
        <v>125</v>
      </c>
    </row>
    <row r="70" spans="1:19" ht="15" customHeight="1" x14ac:dyDescent="0.2">
      <c r="A70" s="41">
        <v>69</v>
      </c>
      <c r="B70" s="41">
        <v>335</v>
      </c>
      <c r="C70" s="41" t="s">
        <v>936</v>
      </c>
      <c r="D70" s="42">
        <v>117</v>
      </c>
      <c r="E70" s="43">
        <v>206</v>
      </c>
      <c r="F70" s="41">
        <v>161.5</v>
      </c>
      <c r="G70" s="48" t="s">
        <v>938</v>
      </c>
      <c r="H70" s="41">
        <v>3.7</v>
      </c>
      <c r="I70" s="41" t="s">
        <v>3184</v>
      </c>
      <c r="J70" s="41" t="s">
        <v>2831</v>
      </c>
      <c r="K70" s="41" t="s">
        <v>3061</v>
      </c>
      <c r="L70" s="41" t="s">
        <v>30</v>
      </c>
      <c r="M70" s="41">
        <v>1781</v>
      </c>
      <c r="N70" s="41">
        <v>239</v>
      </c>
      <c r="O70" s="41" t="s">
        <v>65</v>
      </c>
      <c r="P70" s="41" t="s">
        <v>124</v>
      </c>
      <c r="Q70" s="41" t="s">
        <v>124</v>
      </c>
      <c r="R70" s="41" t="s">
        <v>113</v>
      </c>
      <c r="S70" s="41" t="s">
        <v>125</v>
      </c>
    </row>
    <row r="71" spans="1:19" ht="15" customHeight="1" x14ac:dyDescent="0.2">
      <c r="A71" s="41">
        <v>70</v>
      </c>
      <c r="B71" s="41">
        <v>701</v>
      </c>
      <c r="C71" s="41" t="s">
        <v>2094</v>
      </c>
      <c r="D71" s="42">
        <v>130</v>
      </c>
      <c r="E71" s="43">
        <v>206</v>
      </c>
      <c r="F71" s="41">
        <v>168</v>
      </c>
      <c r="G71" s="48" t="s">
        <v>2096</v>
      </c>
      <c r="H71" s="41">
        <v>4.7</v>
      </c>
      <c r="I71" s="41" t="s">
        <v>3185</v>
      </c>
      <c r="J71" s="41" t="s">
        <v>2848</v>
      </c>
      <c r="K71" s="41" t="s">
        <v>2826</v>
      </c>
      <c r="L71" s="41" t="s">
        <v>20</v>
      </c>
      <c r="M71" s="41">
        <v>2014</v>
      </c>
      <c r="N71" s="41">
        <v>6</v>
      </c>
      <c r="O71" s="41" t="s">
        <v>21</v>
      </c>
      <c r="P71" s="41" t="s">
        <v>235</v>
      </c>
      <c r="Q71" s="41" t="s">
        <v>91</v>
      </c>
      <c r="R71" s="41" t="s">
        <v>41</v>
      </c>
      <c r="S71" s="41" t="s">
        <v>3144</v>
      </c>
    </row>
    <row r="72" spans="1:19" ht="15" customHeight="1" x14ac:dyDescent="0.2">
      <c r="A72" s="41">
        <v>71</v>
      </c>
      <c r="B72" s="41">
        <v>181</v>
      </c>
      <c r="C72" s="41" t="s">
        <v>290</v>
      </c>
      <c r="D72" s="42">
        <v>124</v>
      </c>
      <c r="E72" s="43">
        <v>204</v>
      </c>
      <c r="F72" s="41">
        <v>164</v>
      </c>
      <c r="G72" s="48" t="s">
        <v>834</v>
      </c>
      <c r="H72" s="41">
        <v>3.6</v>
      </c>
      <c r="I72" s="41" t="s">
        <v>3186</v>
      </c>
      <c r="J72" s="41" t="s">
        <v>2903</v>
      </c>
      <c r="K72" s="41" t="s">
        <v>2864</v>
      </c>
      <c r="L72" s="41" t="s">
        <v>104</v>
      </c>
      <c r="M72" s="41">
        <v>1851</v>
      </c>
      <c r="N72" s="41">
        <v>169</v>
      </c>
      <c r="O72" s="41" t="s">
        <v>21</v>
      </c>
      <c r="P72" s="41" t="s">
        <v>155</v>
      </c>
      <c r="Q72" s="41" t="s">
        <v>156</v>
      </c>
      <c r="R72" s="41" t="s">
        <v>113</v>
      </c>
      <c r="S72" s="41" t="s">
        <v>3144</v>
      </c>
    </row>
    <row r="73" spans="1:19" ht="15" customHeight="1" x14ac:dyDescent="0.2">
      <c r="A73" s="41">
        <v>72</v>
      </c>
      <c r="B73" s="41">
        <v>267</v>
      </c>
      <c r="C73" s="41" t="s">
        <v>290</v>
      </c>
      <c r="D73" s="42">
        <v>124</v>
      </c>
      <c r="E73" s="43">
        <v>204</v>
      </c>
      <c r="F73" s="41">
        <v>164</v>
      </c>
      <c r="G73" s="48" t="s">
        <v>834</v>
      </c>
      <c r="H73" s="41">
        <v>3.6</v>
      </c>
      <c r="I73" s="41" t="s">
        <v>3186</v>
      </c>
      <c r="J73" s="41" t="s">
        <v>2826</v>
      </c>
      <c r="K73" s="41" t="s">
        <v>2864</v>
      </c>
      <c r="L73" s="41" t="s">
        <v>104</v>
      </c>
      <c r="M73" s="41">
        <v>1851</v>
      </c>
      <c r="N73" s="41">
        <v>169</v>
      </c>
      <c r="O73" s="41" t="s">
        <v>21</v>
      </c>
      <c r="P73" s="41" t="s">
        <v>155</v>
      </c>
      <c r="Q73" s="41" t="s">
        <v>156</v>
      </c>
      <c r="R73" s="41" t="s">
        <v>113</v>
      </c>
      <c r="S73" s="41" t="s">
        <v>3144</v>
      </c>
    </row>
    <row r="74" spans="1:19" ht="15" customHeight="1" x14ac:dyDescent="0.2">
      <c r="A74" s="41">
        <v>73</v>
      </c>
      <c r="B74" s="41">
        <v>171</v>
      </c>
      <c r="C74" s="41" t="s">
        <v>797</v>
      </c>
      <c r="D74" s="42">
        <v>71</v>
      </c>
      <c r="E74" s="43">
        <v>204</v>
      </c>
      <c r="F74" s="41">
        <v>137.5</v>
      </c>
      <c r="G74" s="48" t="s">
        <v>452</v>
      </c>
      <c r="H74" s="41">
        <v>4.3</v>
      </c>
      <c r="I74" s="41" t="s">
        <v>3170</v>
      </c>
      <c r="J74" s="41" t="s">
        <v>2839</v>
      </c>
      <c r="K74" s="41" t="s">
        <v>2826</v>
      </c>
      <c r="L74" s="41" t="s">
        <v>64</v>
      </c>
      <c r="M74" s="41">
        <v>2011</v>
      </c>
      <c r="N74" s="41">
        <v>9</v>
      </c>
      <c r="O74" s="41" t="s">
        <v>21</v>
      </c>
      <c r="P74" s="41" t="s">
        <v>145</v>
      </c>
      <c r="Q74" s="41" t="s">
        <v>91</v>
      </c>
      <c r="R74" s="41" t="s">
        <v>58</v>
      </c>
      <c r="S74" s="41" t="s">
        <v>3144</v>
      </c>
    </row>
    <row r="75" spans="1:19" ht="15" customHeight="1" x14ac:dyDescent="0.2">
      <c r="A75" s="41">
        <v>74</v>
      </c>
      <c r="B75" s="41">
        <v>505</v>
      </c>
      <c r="C75" s="41" t="s">
        <v>1702</v>
      </c>
      <c r="D75" s="42">
        <v>121</v>
      </c>
      <c r="E75" s="43">
        <v>203</v>
      </c>
      <c r="F75" s="41">
        <v>162</v>
      </c>
      <c r="G75" s="48" t="s">
        <v>1704</v>
      </c>
      <c r="H75" s="41">
        <v>4</v>
      </c>
      <c r="I75" s="41" t="s">
        <v>3187</v>
      </c>
      <c r="J75" s="41" t="s">
        <v>2905</v>
      </c>
      <c r="K75" s="41" t="s">
        <v>2826</v>
      </c>
      <c r="L75" s="41" t="s">
        <v>46</v>
      </c>
      <c r="M75" s="41">
        <v>2007</v>
      </c>
      <c r="N75" s="41">
        <v>13</v>
      </c>
      <c r="O75" s="41" t="s">
        <v>21</v>
      </c>
      <c r="P75" s="41" t="s">
        <v>90</v>
      </c>
      <c r="Q75" s="41" t="s">
        <v>91</v>
      </c>
      <c r="R75" s="41" t="s">
        <v>58</v>
      </c>
      <c r="S75" s="41" t="s">
        <v>1707</v>
      </c>
    </row>
    <row r="76" spans="1:19" ht="15" customHeight="1" x14ac:dyDescent="0.2">
      <c r="A76" s="41">
        <v>75</v>
      </c>
      <c r="B76" s="41">
        <v>761</v>
      </c>
      <c r="C76" s="41" t="s">
        <v>1702</v>
      </c>
      <c r="D76" s="42">
        <v>121</v>
      </c>
      <c r="E76" s="43">
        <v>203</v>
      </c>
      <c r="F76" s="41">
        <v>162</v>
      </c>
      <c r="G76" s="48" t="s">
        <v>1704</v>
      </c>
      <c r="H76" s="41">
        <v>4</v>
      </c>
      <c r="I76" s="41" t="s">
        <v>3187</v>
      </c>
      <c r="J76" s="41" t="s">
        <v>3144</v>
      </c>
      <c r="K76" s="41" t="s">
        <v>2826</v>
      </c>
      <c r="L76" s="41" t="s">
        <v>46</v>
      </c>
      <c r="M76" s="41">
        <v>2007</v>
      </c>
      <c r="N76" s="41">
        <v>13</v>
      </c>
      <c r="O76" s="41" t="s">
        <v>21</v>
      </c>
      <c r="P76" s="41" t="s">
        <v>90</v>
      </c>
      <c r="Q76" s="41" t="s">
        <v>91</v>
      </c>
      <c r="R76" s="41" t="s">
        <v>58</v>
      </c>
      <c r="S76" s="41" t="s">
        <v>1707</v>
      </c>
    </row>
    <row r="77" spans="1:19" ht="15" customHeight="1" x14ac:dyDescent="0.2">
      <c r="A77" s="41">
        <v>76</v>
      </c>
      <c r="B77" s="41">
        <v>396</v>
      </c>
      <c r="C77" s="41" t="s">
        <v>14</v>
      </c>
      <c r="D77" s="42">
        <v>127</v>
      </c>
      <c r="E77" s="43">
        <v>202</v>
      </c>
      <c r="F77" s="41">
        <v>164.5</v>
      </c>
      <c r="G77" s="48" t="s">
        <v>1412</v>
      </c>
      <c r="H77" s="41">
        <v>3.3</v>
      </c>
      <c r="I77" s="41" t="s">
        <v>3188</v>
      </c>
      <c r="J77" s="41" t="s">
        <v>2907</v>
      </c>
      <c r="K77" s="41" t="s">
        <v>2826</v>
      </c>
      <c r="L77" s="41" t="s">
        <v>64</v>
      </c>
      <c r="M77" s="41">
        <v>2008</v>
      </c>
      <c r="N77" s="41">
        <v>12</v>
      </c>
      <c r="O77" s="41" t="s">
        <v>21</v>
      </c>
      <c r="P77" s="41" t="s">
        <v>57</v>
      </c>
      <c r="Q77" s="41" t="s">
        <v>40</v>
      </c>
      <c r="R77" s="41" t="s">
        <v>58</v>
      </c>
      <c r="S77" s="41" t="s">
        <v>3144</v>
      </c>
    </row>
    <row r="78" spans="1:19" ht="15" customHeight="1" x14ac:dyDescent="0.2">
      <c r="A78" s="41">
        <v>77</v>
      </c>
      <c r="B78" s="41">
        <v>562</v>
      </c>
      <c r="C78" s="41" t="s">
        <v>14</v>
      </c>
      <c r="D78" s="42">
        <v>127</v>
      </c>
      <c r="E78" s="43">
        <v>202</v>
      </c>
      <c r="F78" s="41">
        <v>164.5</v>
      </c>
      <c r="G78" s="48" t="s">
        <v>1412</v>
      </c>
      <c r="H78" s="41">
        <v>3.3</v>
      </c>
      <c r="I78" s="41" t="s">
        <v>3188</v>
      </c>
      <c r="J78" s="41" t="s">
        <v>2890</v>
      </c>
      <c r="K78" s="41" t="s">
        <v>2826</v>
      </c>
      <c r="L78" s="41" t="s">
        <v>64</v>
      </c>
      <c r="M78" s="41">
        <v>2008</v>
      </c>
      <c r="N78" s="41">
        <v>12</v>
      </c>
      <c r="O78" s="41" t="s">
        <v>21</v>
      </c>
      <c r="P78" s="41" t="s">
        <v>57</v>
      </c>
      <c r="Q78" s="41" t="s">
        <v>40</v>
      </c>
      <c r="R78" s="41" t="s">
        <v>58</v>
      </c>
      <c r="S78" s="41" t="s">
        <v>3144</v>
      </c>
    </row>
    <row r="79" spans="1:19" ht="15" customHeight="1" x14ac:dyDescent="0.2">
      <c r="A79" s="41">
        <v>78</v>
      </c>
      <c r="B79" s="41">
        <v>10</v>
      </c>
      <c r="C79" s="41" t="s">
        <v>14</v>
      </c>
      <c r="D79" s="42">
        <v>126</v>
      </c>
      <c r="E79" s="43">
        <v>201</v>
      </c>
      <c r="F79" s="41">
        <v>163.5</v>
      </c>
      <c r="G79" s="48" t="s">
        <v>94</v>
      </c>
      <c r="H79" s="41">
        <v>3.5</v>
      </c>
      <c r="I79" s="41" t="s">
        <v>3189</v>
      </c>
      <c r="J79" s="41" t="s">
        <v>2839</v>
      </c>
      <c r="K79" s="41" t="s">
        <v>2826</v>
      </c>
      <c r="L79" s="41" t="s">
        <v>20</v>
      </c>
      <c r="M79" s="41">
        <v>2011</v>
      </c>
      <c r="N79" s="41">
        <v>9</v>
      </c>
      <c r="O79" s="41" t="s">
        <v>21</v>
      </c>
      <c r="P79" s="41" t="s">
        <v>97</v>
      </c>
      <c r="Q79" s="41" t="s">
        <v>98</v>
      </c>
      <c r="R79" s="41" t="s">
        <v>67</v>
      </c>
      <c r="S79" s="41" t="s">
        <v>3144</v>
      </c>
    </row>
    <row r="80" spans="1:19" ht="15" customHeight="1" x14ac:dyDescent="0.2">
      <c r="A80" s="41">
        <v>79</v>
      </c>
      <c r="B80" s="41">
        <v>426</v>
      </c>
      <c r="C80" s="41" t="s">
        <v>1482</v>
      </c>
      <c r="D80" s="42">
        <v>109</v>
      </c>
      <c r="E80" s="43">
        <v>200</v>
      </c>
      <c r="F80" s="41">
        <v>154.5</v>
      </c>
      <c r="G80" s="47" t="s">
        <v>2386</v>
      </c>
      <c r="H80" s="41">
        <v>3.5</v>
      </c>
      <c r="I80" s="41" t="s">
        <v>3190</v>
      </c>
      <c r="J80" s="41" t="s">
        <v>2911</v>
      </c>
      <c r="K80" s="41" t="s">
        <v>2864</v>
      </c>
      <c r="L80" s="41" t="s">
        <v>46</v>
      </c>
      <c r="M80" s="41">
        <v>2010</v>
      </c>
      <c r="N80" s="41">
        <v>10</v>
      </c>
      <c r="O80" s="41" t="s">
        <v>21</v>
      </c>
      <c r="P80" s="41" t="s">
        <v>124</v>
      </c>
      <c r="Q80" s="41" t="s">
        <v>124</v>
      </c>
      <c r="R80" s="41" t="s">
        <v>67</v>
      </c>
      <c r="S80" s="41" t="s">
        <v>871</v>
      </c>
    </row>
    <row r="81" spans="1:19" ht="15" customHeight="1" x14ac:dyDescent="0.2">
      <c r="A81" s="41">
        <v>80</v>
      </c>
      <c r="B81" s="41">
        <v>627</v>
      </c>
      <c r="C81" s="41" t="s">
        <v>1482</v>
      </c>
      <c r="D81" s="42">
        <v>109</v>
      </c>
      <c r="E81" s="43">
        <v>200</v>
      </c>
      <c r="F81" s="41">
        <v>154.5</v>
      </c>
      <c r="G81" s="48" t="s">
        <v>2388</v>
      </c>
      <c r="H81" s="41">
        <v>3.5</v>
      </c>
      <c r="I81" s="41" t="s">
        <v>3190</v>
      </c>
      <c r="J81" s="41" t="s">
        <v>2831</v>
      </c>
      <c r="K81" s="41" t="s">
        <v>2864</v>
      </c>
      <c r="L81" s="41" t="s">
        <v>46</v>
      </c>
      <c r="M81" s="41">
        <v>2010</v>
      </c>
      <c r="N81" s="41">
        <v>10</v>
      </c>
      <c r="O81" s="41" t="s">
        <v>21</v>
      </c>
      <c r="P81" s="41" t="s">
        <v>124</v>
      </c>
      <c r="Q81" s="41" t="s">
        <v>124</v>
      </c>
      <c r="R81" s="41" t="s">
        <v>67</v>
      </c>
      <c r="S81" s="41" t="s">
        <v>871</v>
      </c>
    </row>
    <row r="82" spans="1:19" ht="15" customHeight="1" x14ac:dyDescent="0.2">
      <c r="A82" s="41">
        <v>81</v>
      </c>
      <c r="B82" s="41">
        <v>848</v>
      </c>
      <c r="C82" s="41" t="s">
        <v>1482</v>
      </c>
      <c r="D82" s="42">
        <v>109</v>
      </c>
      <c r="E82" s="43">
        <v>200</v>
      </c>
      <c r="F82" s="41">
        <v>154.5</v>
      </c>
      <c r="G82" s="48" t="s">
        <v>2387</v>
      </c>
      <c r="H82" s="41">
        <v>3.5</v>
      </c>
      <c r="I82" s="41" t="s">
        <v>3190</v>
      </c>
      <c r="J82" s="41" t="s">
        <v>2868</v>
      </c>
      <c r="K82" s="41" t="s">
        <v>2864</v>
      </c>
      <c r="L82" s="41" t="s">
        <v>46</v>
      </c>
      <c r="M82" s="41">
        <v>2010</v>
      </c>
      <c r="N82" s="41">
        <v>10</v>
      </c>
      <c r="O82" s="41" t="s">
        <v>21</v>
      </c>
      <c r="P82" s="41" t="s">
        <v>124</v>
      </c>
      <c r="Q82" s="41" t="s">
        <v>124</v>
      </c>
      <c r="R82" s="41" t="s">
        <v>67</v>
      </c>
      <c r="S82" s="41" t="s">
        <v>871</v>
      </c>
    </row>
    <row r="83" spans="1:19" ht="15" customHeight="1" x14ac:dyDescent="0.2">
      <c r="A83" s="41">
        <v>82</v>
      </c>
      <c r="B83" s="41">
        <v>533</v>
      </c>
      <c r="C83" s="41" t="s">
        <v>1804</v>
      </c>
      <c r="D83" s="42">
        <v>124</v>
      </c>
      <c r="E83" s="43">
        <v>199</v>
      </c>
      <c r="F83" s="41">
        <v>161.5</v>
      </c>
      <c r="G83" s="48" t="s">
        <v>1806</v>
      </c>
      <c r="H83" s="41">
        <v>3.6</v>
      </c>
      <c r="I83" s="41" t="s">
        <v>3191</v>
      </c>
      <c r="J83" s="41" t="s">
        <v>2826</v>
      </c>
      <c r="K83" s="41" t="s">
        <v>2861</v>
      </c>
      <c r="L83" s="41" t="s">
        <v>46</v>
      </c>
      <c r="M83" s="41">
        <v>1989</v>
      </c>
      <c r="N83" s="41">
        <v>31</v>
      </c>
      <c r="O83" s="41" t="s">
        <v>21</v>
      </c>
      <c r="P83" s="41" t="s">
        <v>57</v>
      </c>
      <c r="Q83" s="41" t="s">
        <v>40</v>
      </c>
      <c r="R83" s="41" t="s">
        <v>58</v>
      </c>
      <c r="S83" s="41" t="s">
        <v>3144</v>
      </c>
    </row>
    <row r="84" spans="1:19" ht="15" customHeight="1" x14ac:dyDescent="0.2">
      <c r="A84" s="41">
        <v>83</v>
      </c>
      <c r="B84" s="41">
        <v>802</v>
      </c>
      <c r="C84" s="41" t="s">
        <v>1804</v>
      </c>
      <c r="D84" s="42">
        <v>124</v>
      </c>
      <c r="E84" s="43">
        <v>199</v>
      </c>
      <c r="F84" s="41">
        <v>161.5</v>
      </c>
      <c r="G84" s="48" t="s">
        <v>1806</v>
      </c>
      <c r="H84" s="41">
        <v>3.6</v>
      </c>
      <c r="I84" s="41" t="s">
        <v>3191</v>
      </c>
      <c r="J84" s="41" t="s">
        <v>2914</v>
      </c>
      <c r="K84" s="41" t="s">
        <v>2861</v>
      </c>
      <c r="L84" s="41" t="s">
        <v>46</v>
      </c>
      <c r="M84" s="41">
        <v>1989</v>
      </c>
      <c r="N84" s="41">
        <v>31</v>
      </c>
      <c r="O84" s="41" t="s">
        <v>21</v>
      </c>
      <c r="P84" s="41" t="s">
        <v>57</v>
      </c>
      <c r="Q84" s="41" t="s">
        <v>40</v>
      </c>
      <c r="R84" s="41" t="s">
        <v>58</v>
      </c>
      <c r="S84" s="41" t="s">
        <v>3144</v>
      </c>
    </row>
    <row r="85" spans="1:19" ht="15" customHeight="1" x14ac:dyDescent="0.2">
      <c r="A85" s="41">
        <v>84</v>
      </c>
      <c r="B85" s="41">
        <v>302</v>
      </c>
      <c r="C85" s="41" t="s">
        <v>14</v>
      </c>
      <c r="D85" s="42">
        <v>127</v>
      </c>
      <c r="E85" s="43">
        <v>199</v>
      </c>
      <c r="F85" s="41">
        <v>163</v>
      </c>
      <c r="G85" s="48" t="s">
        <v>1213</v>
      </c>
      <c r="H85" s="41">
        <v>3.9</v>
      </c>
      <c r="I85" s="41" t="s">
        <v>3183</v>
      </c>
      <c r="J85" s="41" t="s">
        <v>2864</v>
      </c>
      <c r="K85" s="41" t="s">
        <v>2826</v>
      </c>
      <c r="L85" s="41" t="s">
        <v>30</v>
      </c>
      <c r="M85" s="41">
        <v>1976</v>
      </c>
      <c r="N85" s="41">
        <v>44</v>
      </c>
      <c r="O85" s="41" t="s">
        <v>131</v>
      </c>
      <c r="P85" s="41" t="s">
        <v>124</v>
      </c>
      <c r="Q85" s="41" t="s">
        <v>124</v>
      </c>
      <c r="R85" s="41" t="s">
        <v>113</v>
      </c>
      <c r="S85" s="41" t="s">
        <v>3144</v>
      </c>
    </row>
    <row r="86" spans="1:19" ht="15" customHeight="1" x14ac:dyDescent="0.2">
      <c r="A86" s="41">
        <v>85</v>
      </c>
      <c r="B86" s="41">
        <v>204</v>
      </c>
      <c r="C86" s="41" t="s">
        <v>913</v>
      </c>
      <c r="D86" s="42">
        <v>105</v>
      </c>
      <c r="E86" s="43">
        <v>198</v>
      </c>
      <c r="F86" s="41">
        <v>151.5</v>
      </c>
      <c r="G86" s="48" t="s">
        <v>915</v>
      </c>
      <c r="H86" s="41">
        <v>3.7</v>
      </c>
      <c r="I86" s="41" t="s">
        <v>3184</v>
      </c>
      <c r="J86" s="41" t="s">
        <v>2903</v>
      </c>
      <c r="K86" s="41" t="s">
        <v>3061</v>
      </c>
      <c r="L86" s="41" t="s">
        <v>30</v>
      </c>
      <c r="M86" s="41">
        <v>1781</v>
      </c>
      <c r="N86" s="41">
        <v>239</v>
      </c>
      <c r="O86" s="41" t="s">
        <v>65</v>
      </c>
      <c r="P86" s="41" t="s">
        <v>124</v>
      </c>
      <c r="Q86" s="41" t="s">
        <v>124</v>
      </c>
      <c r="R86" s="41" t="s">
        <v>113</v>
      </c>
      <c r="S86" s="41" t="s">
        <v>125</v>
      </c>
    </row>
    <row r="87" spans="1:19" ht="15" customHeight="1" x14ac:dyDescent="0.2">
      <c r="A87" s="41">
        <v>86</v>
      </c>
      <c r="B87" s="41">
        <v>322</v>
      </c>
      <c r="C87" s="41" t="s">
        <v>913</v>
      </c>
      <c r="D87" s="42">
        <v>105</v>
      </c>
      <c r="E87" s="43">
        <v>198</v>
      </c>
      <c r="F87" s="41">
        <v>151.5</v>
      </c>
      <c r="G87" s="48" t="s">
        <v>915</v>
      </c>
      <c r="H87" s="41">
        <v>3.7</v>
      </c>
      <c r="I87" s="41" t="s">
        <v>3184</v>
      </c>
      <c r="J87" s="41" t="s">
        <v>2828</v>
      </c>
      <c r="K87" s="41" t="s">
        <v>3061</v>
      </c>
      <c r="L87" s="41" t="s">
        <v>30</v>
      </c>
      <c r="M87" s="41">
        <v>1781</v>
      </c>
      <c r="N87" s="41">
        <v>239</v>
      </c>
      <c r="O87" s="41" t="s">
        <v>65</v>
      </c>
      <c r="P87" s="41" t="s">
        <v>124</v>
      </c>
      <c r="Q87" s="41" t="s">
        <v>124</v>
      </c>
      <c r="R87" s="41" t="s">
        <v>113</v>
      </c>
      <c r="S87" s="41" t="s">
        <v>125</v>
      </c>
    </row>
    <row r="88" spans="1:19" ht="15" customHeight="1" x14ac:dyDescent="0.2">
      <c r="A88" s="41">
        <v>87</v>
      </c>
      <c r="B88" s="41">
        <v>433</v>
      </c>
      <c r="C88" s="41" t="s">
        <v>1499</v>
      </c>
      <c r="D88" s="42">
        <v>113</v>
      </c>
      <c r="E88" s="43">
        <v>196</v>
      </c>
      <c r="F88" s="41">
        <v>154.5</v>
      </c>
      <c r="G88" s="48" t="s">
        <v>1501</v>
      </c>
      <c r="H88" s="41">
        <v>3.7</v>
      </c>
      <c r="I88" s="41" t="s">
        <v>3184</v>
      </c>
      <c r="J88" s="41" t="s">
        <v>2917</v>
      </c>
      <c r="K88" s="41" t="s">
        <v>3061</v>
      </c>
      <c r="L88" s="41" t="s">
        <v>30</v>
      </c>
      <c r="M88" s="41">
        <v>1781</v>
      </c>
      <c r="N88" s="41">
        <v>239</v>
      </c>
      <c r="O88" s="41" t="s">
        <v>65</v>
      </c>
      <c r="P88" s="41" t="s">
        <v>124</v>
      </c>
      <c r="Q88" s="41" t="s">
        <v>124</v>
      </c>
      <c r="R88" s="41" t="s">
        <v>113</v>
      </c>
      <c r="S88" s="41" t="s">
        <v>125</v>
      </c>
    </row>
    <row r="89" spans="1:19" ht="15" customHeight="1" x14ac:dyDescent="0.2">
      <c r="A89" s="41">
        <v>88</v>
      </c>
      <c r="B89" s="41">
        <v>644</v>
      </c>
      <c r="C89" s="41" t="s">
        <v>1499</v>
      </c>
      <c r="D89" s="42">
        <v>113</v>
      </c>
      <c r="E89" s="43">
        <v>196</v>
      </c>
      <c r="F89" s="41">
        <v>154.5</v>
      </c>
      <c r="G89" s="48" t="s">
        <v>1501</v>
      </c>
      <c r="H89" s="41">
        <v>3.7</v>
      </c>
      <c r="I89" s="41" t="s">
        <v>3184</v>
      </c>
      <c r="J89" s="41" t="s">
        <v>2853</v>
      </c>
      <c r="K89" s="41" t="s">
        <v>3061</v>
      </c>
      <c r="L89" s="41" t="s">
        <v>30</v>
      </c>
      <c r="M89" s="41">
        <v>1781</v>
      </c>
      <c r="N89" s="41">
        <v>239</v>
      </c>
      <c r="O89" s="41" t="s">
        <v>65</v>
      </c>
      <c r="P89" s="41" t="s">
        <v>124</v>
      </c>
      <c r="Q89" s="41" t="s">
        <v>124</v>
      </c>
      <c r="R89" s="41" t="s">
        <v>113</v>
      </c>
      <c r="S89" s="41" t="s">
        <v>125</v>
      </c>
    </row>
    <row r="90" spans="1:19" ht="15" customHeight="1" x14ac:dyDescent="0.2">
      <c r="A90" s="41">
        <v>89</v>
      </c>
      <c r="B90" s="41">
        <v>866</v>
      </c>
      <c r="C90" s="41" t="s">
        <v>1499</v>
      </c>
      <c r="D90" s="42">
        <v>113</v>
      </c>
      <c r="E90" s="43">
        <v>196</v>
      </c>
      <c r="F90" s="41">
        <v>154.5</v>
      </c>
      <c r="G90" s="48" t="s">
        <v>1501</v>
      </c>
      <c r="H90" s="41">
        <v>3.7</v>
      </c>
      <c r="I90" s="41" t="s">
        <v>3184</v>
      </c>
      <c r="J90" s="41" t="s">
        <v>2839</v>
      </c>
      <c r="K90" s="41" t="s">
        <v>3061</v>
      </c>
      <c r="L90" s="41" t="s">
        <v>30</v>
      </c>
      <c r="M90" s="41">
        <v>1781</v>
      </c>
      <c r="N90" s="41">
        <v>239</v>
      </c>
      <c r="O90" s="41" t="s">
        <v>65</v>
      </c>
      <c r="P90" s="41" t="s">
        <v>124</v>
      </c>
      <c r="Q90" s="41" t="s">
        <v>124</v>
      </c>
      <c r="R90" s="41" t="s">
        <v>113</v>
      </c>
      <c r="S90" s="41" t="s">
        <v>125</v>
      </c>
    </row>
    <row r="91" spans="1:19" ht="15" customHeight="1" x14ac:dyDescent="0.2">
      <c r="A91" s="41">
        <v>90</v>
      </c>
      <c r="B91" s="41">
        <v>400</v>
      </c>
      <c r="C91" s="41" t="s">
        <v>1422</v>
      </c>
      <c r="D91" s="42">
        <v>105</v>
      </c>
      <c r="E91" s="43">
        <v>194</v>
      </c>
      <c r="F91" s="41">
        <v>149.5</v>
      </c>
      <c r="G91" s="48" t="s">
        <v>1424</v>
      </c>
      <c r="H91" s="41">
        <v>3.8</v>
      </c>
      <c r="I91" s="41" t="s">
        <v>3192</v>
      </c>
      <c r="J91" s="41" t="s">
        <v>2859</v>
      </c>
      <c r="K91" s="41" t="s">
        <v>2826</v>
      </c>
      <c r="L91" s="41" t="s">
        <v>20</v>
      </c>
      <c r="M91" s="41">
        <v>2010</v>
      </c>
      <c r="N91" s="41">
        <v>10</v>
      </c>
      <c r="O91" s="41" t="s">
        <v>21</v>
      </c>
      <c r="P91" s="41" t="s">
        <v>235</v>
      </c>
      <c r="Q91" s="41" t="s">
        <v>91</v>
      </c>
      <c r="R91" s="41" t="s">
        <v>58</v>
      </c>
      <c r="S91" s="41" t="s">
        <v>1427</v>
      </c>
    </row>
    <row r="92" spans="1:19" ht="15" customHeight="1" x14ac:dyDescent="0.2">
      <c r="A92" s="41">
        <v>91</v>
      </c>
      <c r="B92" s="41">
        <v>566</v>
      </c>
      <c r="C92" s="41" t="s">
        <v>1422</v>
      </c>
      <c r="D92" s="42">
        <v>105</v>
      </c>
      <c r="E92" s="43">
        <v>194</v>
      </c>
      <c r="F92" s="41">
        <v>149.5</v>
      </c>
      <c r="G92" s="48" t="s">
        <v>1424</v>
      </c>
      <c r="H92" s="41">
        <v>3.8</v>
      </c>
      <c r="I92" s="41" t="s">
        <v>3192</v>
      </c>
      <c r="J92" s="41" t="s">
        <v>2826</v>
      </c>
      <c r="K92" s="41" t="s">
        <v>2826</v>
      </c>
      <c r="L92" s="41" t="s">
        <v>20</v>
      </c>
      <c r="M92" s="41">
        <v>2010</v>
      </c>
      <c r="N92" s="41">
        <v>10</v>
      </c>
      <c r="O92" s="41" t="s">
        <v>21</v>
      </c>
      <c r="P92" s="41" t="s">
        <v>235</v>
      </c>
      <c r="Q92" s="41" t="s">
        <v>91</v>
      </c>
      <c r="R92" s="41" t="s">
        <v>58</v>
      </c>
      <c r="S92" s="41" t="s">
        <v>1427</v>
      </c>
    </row>
    <row r="93" spans="1:19" ht="15" customHeight="1" x14ac:dyDescent="0.2">
      <c r="A93" s="41">
        <v>92</v>
      </c>
      <c r="B93" s="41">
        <v>318</v>
      </c>
      <c r="C93" s="41" t="s">
        <v>1249</v>
      </c>
      <c r="D93" s="42">
        <v>116</v>
      </c>
      <c r="E93" s="43">
        <v>194</v>
      </c>
      <c r="F93" s="41">
        <v>155</v>
      </c>
      <c r="G93" s="48" t="s">
        <v>1251</v>
      </c>
      <c r="H93" s="41">
        <v>3.2</v>
      </c>
      <c r="I93" s="41" t="s">
        <v>3193</v>
      </c>
      <c r="J93" s="41" t="s">
        <v>2897</v>
      </c>
      <c r="K93" s="41" t="s">
        <v>2839</v>
      </c>
      <c r="L93" s="41" t="s">
        <v>263</v>
      </c>
      <c r="M93" s="41">
        <v>-1</v>
      </c>
      <c r="N93" s="41" t="s">
        <v>3144</v>
      </c>
      <c r="O93" s="41" t="s">
        <v>21</v>
      </c>
      <c r="P93" s="41" t="s">
        <v>320</v>
      </c>
      <c r="Q93" s="41" t="s">
        <v>40</v>
      </c>
      <c r="R93" s="41" t="s">
        <v>411</v>
      </c>
      <c r="S93" s="41" t="s">
        <v>3144</v>
      </c>
    </row>
    <row r="94" spans="1:19" ht="15" customHeight="1" x14ac:dyDescent="0.2">
      <c r="A94" s="41">
        <v>93</v>
      </c>
      <c r="B94" s="41">
        <v>124</v>
      </c>
      <c r="C94" s="41" t="s">
        <v>14</v>
      </c>
      <c r="D94" s="42">
        <v>121</v>
      </c>
      <c r="E94" s="43">
        <v>193</v>
      </c>
      <c r="F94" s="41">
        <v>157</v>
      </c>
      <c r="G94" s="48" t="s">
        <v>618</v>
      </c>
      <c r="H94" s="41">
        <v>4.5</v>
      </c>
      <c r="I94" s="41" t="s">
        <v>3194</v>
      </c>
      <c r="J94" s="41" t="s">
        <v>2826</v>
      </c>
      <c r="K94" s="41" t="s">
        <v>2826</v>
      </c>
      <c r="L94" s="41" t="s">
        <v>64</v>
      </c>
      <c r="M94" s="41">
        <v>2006</v>
      </c>
      <c r="N94" s="41">
        <v>14</v>
      </c>
      <c r="O94" s="41" t="s">
        <v>21</v>
      </c>
      <c r="P94" s="41" t="s">
        <v>235</v>
      </c>
      <c r="Q94" s="41" t="s">
        <v>91</v>
      </c>
      <c r="R94" s="41" t="s">
        <v>41</v>
      </c>
      <c r="S94" s="41" t="s">
        <v>620</v>
      </c>
    </row>
    <row r="95" spans="1:19" ht="15" customHeight="1" x14ac:dyDescent="0.2">
      <c r="A95" s="41">
        <v>94</v>
      </c>
      <c r="B95" s="41">
        <v>193</v>
      </c>
      <c r="C95" s="41" t="s">
        <v>868</v>
      </c>
      <c r="D95" s="42">
        <v>100</v>
      </c>
      <c r="E95" s="43">
        <v>190</v>
      </c>
      <c r="F95" s="41">
        <v>145</v>
      </c>
      <c r="G95" s="48" t="s">
        <v>2389</v>
      </c>
      <c r="H95" s="41">
        <v>3.5</v>
      </c>
      <c r="I95" s="41" t="s">
        <v>3190</v>
      </c>
      <c r="J95" s="41" t="s">
        <v>2826</v>
      </c>
      <c r="K95" s="41" t="s">
        <v>2864</v>
      </c>
      <c r="L95" s="41" t="s">
        <v>46</v>
      </c>
      <c r="M95" s="41">
        <v>2010</v>
      </c>
      <c r="N95" s="41">
        <v>10</v>
      </c>
      <c r="O95" s="41" t="s">
        <v>21</v>
      </c>
      <c r="P95" s="41" t="s">
        <v>124</v>
      </c>
      <c r="Q95" s="41" t="s">
        <v>124</v>
      </c>
      <c r="R95" s="41" t="s">
        <v>67</v>
      </c>
      <c r="S95" s="41" t="s">
        <v>871</v>
      </c>
    </row>
    <row r="96" spans="1:19" ht="15" customHeight="1" x14ac:dyDescent="0.2">
      <c r="A96" s="41">
        <v>95</v>
      </c>
      <c r="B96" s="41">
        <v>289</v>
      </c>
      <c r="C96" s="41" t="s">
        <v>868</v>
      </c>
      <c r="D96" s="42">
        <v>100</v>
      </c>
      <c r="E96" s="43">
        <v>190</v>
      </c>
      <c r="F96" s="41">
        <v>145</v>
      </c>
      <c r="G96" s="48" t="s">
        <v>2390</v>
      </c>
      <c r="H96" s="41">
        <v>3.5</v>
      </c>
      <c r="I96" s="41" t="s">
        <v>3190</v>
      </c>
      <c r="J96" s="41" t="s">
        <v>2864</v>
      </c>
      <c r="K96" s="41" t="s">
        <v>2864</v>
      </c>
      <c r="L96" s="41" t="s">
        <v>46</v>
      </c>
      <c r="M96" s="41">
        <v>2010</v>
      </c>
      <c r="N96" s="41">
        <v>10</v>
      </c>
      <c r="O96" s="41" t="s">
        <v>21</v>
      </c>
      <c r="P96" s="41" t="s">
        <v>124</v>
      </c>
      <c r="Q96" s="41" t="s">
        <v>124</v>
      </c>
      <c r="R96" s="41" t="s">
        <v>67</v>
      </c>
      <c r="S96" s="41" t="s">
        <v>871</v>
      </c>
    </row>
    <row r="97" spans="1:19" ht="15" customHeight="1" x14ac:dyDescent="0.2">
      <c r="A97" s="41">
        <v>96</v>
      </c>
      <c r="B97" s="41">
        <v>15</v>
      </c>
      <c r="C97" s="41" t="s">
        <v>126</v>
      </c>
      <c r="D97" s="42">
        <v>102</v>
      </c>
      <c r="E97" s="43">
        <v>190</v>
      </c>
      <c r="F97" s="41">
        <v>146</v>
      </c>
      <c r="G97" s="48" t="s">
        <v>128</v>
      </c>
      <c r="H97" s="41">
        <v>3.6</v>
      </c>
      <c r="I97" s="41" t="s">
        <v>3195</v>
      </c>
      <c r="J97" s="41" t="s">
        <v>2861</v>
      </c>
      <c r="K97" s="41" t="s">
        <v>2861</v>
      </c>
      <c r="L97" s="41" t="s">
        <v>46</v>
      </c>
      <c r="M97" s="41">
        <v>1995</v>
      </c>
      <c r="N97" s="41">
        <v>25</v>
      </c>
      <c r="O97" s="41" t="s">
        <v>131</v>
      </c>
      <c r="P97" s="41" t="s">
        <v>132</v>
      </c>
      <c r="Q97" s="41" t="s">
        <v>133</v>
      </c>
      <c r="R97" s="41" t="s">
        <v>58</v>
      </c>
      <c r="S97" s="41" t="s">
        <v>3144</v>
      </c>
    </row>
    <row r="98" spans="1:19" ht="15" customHeight="1" x14ac:dyDescent="0.2">
      <c r="A98" s="41">
        <v>97</v>
      </c>
      <c r="B98" s="41">
        <v>17</v>
      </c>
      <c r="C98" s="41" t="s">
        <v>140</v>
      </c>
      <c r="D98" s="42">
        <v>118</v>
      </c>
      <c r="E98" s="43">
        <v>189</v>
      </c>
      <c r="F98" s="41">
        <v>153.5</v>
      </c>
      <c r="G98" s="48" t="s">
        <v>142</v>
      </c>
      <c r="H98" s="41">
        <v>4.3</v>
      </c>
      <c r="I98" s="41" t="s">
        <v>3170</v>
      </c>
      <c r="J98" s="41" t="s">
        <v>2876</v>
      </c>
      <c r="K98" s="41" t="s">
        <v>2826</v>
      </c>
      <c r="L98" s="41" t="s">
        <v>64</v>
      </c>
      <c r="M98" s="41">
        <v>2011</v>
      </c>
      <c r="N98" s="41">
        <v>9</v>
      </c>
      <c r="O98" s="41" t="s">
        <v>21</v>
      </c>
      <c r="P98" s="41" t="s">
        <v>145</v>
      </c>
      <c r="Q98" s="41" t="s">
        <v>91</v>
      </c>
      <c r="R98" s="41" t="s">
        <v>58</v>
      </c>
      <c r="S98" s="41" t="s">
        <v>3144</v>
      </c>
    </row>
    <row r="99" spans="1:19" ht="15" customHeight="1" x14ac:dyDescent="0.2">
      <c r="A99" s="41">
        <v>98</v>
      </c>
      <c r="B99" s="41">
        <v>159</v>
      </c>
      <c r="C99" s="41" t="s">
        <v>140</v>
      </c>
      <c r="D99" s="42">
        <v>118</v>
      </c>
      <c r="E99" s="43">
        <v>189</v>
      </c>
      <c r="F99" s="41">
        <v>153.5</v>
      </c>
      <c r="G99" s="48" t="s">
        <v>142</v>
      </c>
      <c r="H99" s="41">
        <v>4.3</v>
      </c>
      <c r="I99" s="41" t="s">
        <v>3170</v>
      </c>
      <c r="J99" s="41" t="s">
        <v>2826</v>
      </c>
      <c r="K99" s="41" t="s">
        <v>2826</v>
      </c>
      <c r="L99" s="41" t="s">
        <v>64</v>
      </c>
      <c r="M99" s="41">
        <v>2011</v>
      </c>
      <c r="N99" s="41">
        <v>9</v>
      </c>
      <c r="O99" s="41" t="s">
        <v>21</v>
      </c>
      <c r="P99" s="41" t="s">
        <v>145</v>
      </c>
      <c r="Q99" s="41" t="s">
        <v>91</v>
      </c>
      <c r="R99" s="41" t="s">
        <v>58</v>
      </c>
      <c r="S99" s="41" t="s">
        <v>3144</v>
      </c>
    </row>
    <row r="100" spans="1:19" ht="15" customHeight="1" x14ac:dyDescent="0.2">
      <c r="A100" s="41">
        <v>99</v>
      </c>
      <c r="B100" s="41">
        <v>60</v>
      </c>
      <c r="C100" s="41" t="s">
        <v>14</v>
      </c>
      <c r="D100" s="42">
        <v>120</v>
      </c>
      <c r="E100" s="43">
        <v>189</v>
      </c>
      <c r="F100" s="41">
        <v>154.5</v>
      </c>
      <c r="G100" s="48" t="s">
        <v>348</v>
      </c>
      <c r="H100" s="41">
        <v>4.0999999999999996</v>
      </c>
      <c r="I100" s="41" t="s">
        <v>3196</v>
      </c>
      <c r="J100" s="41" t="s">
        <v>2826</v>
      </c>
      <c r="K100" s="41" t="s">
        <v>2826</v>
      </c>
      <c r="L100" s="41" t="s">
        <v>20</v>
      </c>
      <c r="M100" s="41">
        <v>2012</v>
      </c>
      <c r="N100" s="41">
        <v>8</v>
      </c>
      <c r="O100" s="41" t="s">
        <v>21</v>
      </c>
      <c r="P100" s="41" t="s">
        <v>145</v>
      </c>
      <c r="Q100" s="41" t="s">
        <v>91</v>
      </c>
      <c r="R100" s="41" t="s">
        <v>58</v>
      </c>
      <c r="S100" s="41" t="s">
        <v>351</v>
      </c>
    </row>
    <row r="101" spans="1:19" ht="15" customHeight="1" x14ac:dyDescent="0.2">
      <c r="A101" s="41">
        <v>100</v>
      </c>
      <c r="B101" s="41">
        <v>573</v>
      </c>
      <c r="C101" s="41" t="s">
        <v>14</v>
      </c>
      <c r="D101" s="42">
        <v>120</v>
      </c>
      <c r="E101" s="43">
        <v>189</v>
      </c>
      <c r="F101" s="41">
        <v>154.5</v>
      </c>
      <c r="G101" s="48" t="s">
        <v>348</v>
      </c>
      <c r="H101" s="41">
        <v>4.0999999999999996</v>
      </c>
      <c r="I101" s="41" t="s">
        <v>3196</v>
      </c>
      <c r="J101" s="41" t="s">
        <v>2826</v>
      </c>
      <c r="K101" s="41" t="s">
        <v>2826</v>
      </c>
      <c r="L101" s="41" t="s">
        <v>20</v>
      </c>
      <c r="M101" s="41">
        <v>2012</v>
      </c>
      <c r="N101" s="41">
        <v>8</v>
      </c>
      <c r="O101" s="41" t="s">
        <v>21</v>
      </c>
      <c r="P101" s="41" t="s">
        <v>145</v>
      </c>
      <c r="Q101" s="41" t="s">
        <v>91</v>
      </c>
      <c r="R101" s="41" t="s">
        <v>58</v>
      </c>
      <c r="S101" s="41" t="s">
        <v>351</v>
      </c>
    </row>
    <row r="102" spans="1:19" ht="15" customHeight="1" x14ac:dyDescent="0.2">
      <c r="A102" s="41">
        <v>101</v>
      </c>
      <c r="B102" s="41">
        <v>554</v>
      </c>
      <c r="C102" s="41" t="s">
        <v>14</v>
      </c>
      <c r="D102" s="42">
        <v>118</v>
      </c>
      <c r="E102" s="43">
        <v>188</v>
      </c>
      <c r="F102" s="41">
        <v>153</v>
      </c>
      <c r="G102" s="48" t="s">
        <v>1850</v>
      </c>
      <c r="H102" s="41">
        <v>2.7</v>
      </c>
      <c r="I102" s="41" t="s">
        <v>3197</v>
      </c>
      <c r="J102" s="41" t="s">
        <v>2844</v>
      </c>
      <c r="K102" s="41" t="s">
        <v>2844</v>
      </c>
      <c r="L102" s="41" t="s">
        <v>30</v>
      </c>
      <c r="M102" s="41">
        <v>2007</v>
      </c>
      <c r="N102" s="41">
        <v>13</v>
      </c>
      <c r="O102" s="41" t="s">
        <v>65</v>
      </c>
      <c r="P102" s="41" t="s">
        <v>230</v>
      </c>
      <c r="Q102" s="41" t="s">
        <v>91</v>
      </c>
      <c r="R102" s="41" t="s">
        <v>58</v>
      </c>
      <c r="S102" s="41" t="s">
        <v>3144</v>
      </c>
    </row>
    <row r="103" spans="1:19" ht="15" customHeight="1" x14ac:dyDescent="0.2">
      <c r="A103" s="41">
        <v>102</v>
      </c>
      <c r="B103" s="41">
        <v>660</v>
      </c>
      <c r="C103" s="41" t="s">
        <v>241</v>
      </c>
      <c r="D103" s="42">
        <v>119</v>
      </c>
      <c r="E103" s="43">
        <v>187</v>
      </c>
      <c r="F103" s="41">
        <v>153</v>
      </c>
      <c r="G103" s="48" t="s">
        <v>2051</v>
      </c>
      <c r="H103" s="41">
        <v>4.3</v>
      </c>
      <c r="I103" s="41" t="s">
        <v>3198</v>
      </c>
      <c r="J103" s="41" t="s">
        <v>2826</v>
      </c>
      <c r="K103" s="41" t="s">
        <v>2826</v>
      </c>
      <c r="L103" s="41" t="s">
        <v>56</v>
      </c>
      <c r="M103" s="41">
        <v>2008</v>
      </c>
      <c r="N103" s="41">
        <v>12</v>
      </c>
      <c r="O103" s="41" t="s">
        <v>21</v>
      </c>
      <c r="P103" s="41" t="s">
        <v>235</v>
      </c>
      <c r="Q103" s="41" t="s">
        <v>91</v>
      </c>
      <c r="R103" s="41" t="s">
        <v>58</v>
      </c>
      <c r="S103" s="41" t="s">
        <v>2053</v>
      </c>
    </row>
    <row r="104" spans="1:19" ht="15" customHeight="1" x14ac:dyDescent="0.2">
      <c r="A104" s="41">
        <v>103</v>
      </c>
      <c r="B104" s="41">
        <v>887</v>
      </c>
      <c r="C104" s="41" t="s">
        <v>241</v>
      </c>
      <c r="D104" s="42">
        <v>119</v>
      </c>
      <c r="E104" s="43">
        <v>187</v>
      </c>
      <c r="F104" s="41">
        <v>153</v>
      </c>
      <c r="G104" s="48" t="s">
        <v>2051</v>
      </c>
      <c r="H104" s="41">
        <v>4.3</v>
      </c>
      <c r="I104" s="41" t="s">
        <v>3198</v>
      </c>
      <c r="J104" s="41" t="s">
        <v>2826</v>
      </c>
      <c r="K104" s="41" t="s">
        <v>2826</v>
      </c>
      <c r="L104" s="41" t="s">
        <v>56</v>
      </c>
      <c r="M104" s="41">
        <v>2008</v>
      </c>
      <c r="N104" s="41">
        <v>12</v>
      </c>
      <c r="O104" s="41" t="s">
        <v>21</v>
      </c>
      <c r="P104" s="41" t="s">
        <v>235</v>
      </c>
      <c r="Q104" s="41" t="s">
        <v>91</v>
      </c>
      <c r="R104" s="41" t="s">
        <v>58</v>
      </c>
      <c r="S104" s="41" t="s">
        <v>2053</v>
      </c>
    </row>
    <row r="105" spans="1:19" ht="15" customHeight="1" x14ac:dyDescent="0.2">
      <c r="A105" s="41">
        <v>104</v>
      </c>
      <c r="B105" s="41">
        <v>200</v>
      </c>
      <c r="C105" s="41" t="s">
        <v>241</v>
      </c>
      <c r="D105" s="42">
        <v>116</v>
      </c>
      <c r="E105" s="43">
        <v>185</v>
      </c>
      <c r="F105" s="41">
        <v>150.5</v>
      </c>
      <c r="G105" s="48" t="s">
        <v>898</v>
      </c>
      <c r="H105" s="41">
        <v>4</v>
      </c>
      <c r="I105" s="41" t="s">
        <v>3180</v>
      </c>
      <c r="J105" s="41" t="s">
        <v>2861</v>
      </c>
      <c r="K105" s="41" t="s">
        <v>2826</v>
      </c>
      <c r="L105" s="41" t="s">
        <v>104</v>
      </c>
      <c r="M105" s="41">
        <v>1982</v>
      </c>
      <c r="N105" s="41">
        <v>38</v>
      </c>
      <c r="O105" s="41" t="s">
        <v>65</v>
      </c>
      <c r="P105" s="41" t="s">
        <v>235</v>
      </c>
      <c r="Q105" s="41" t="s">
        <v>91</v>
      </c>
      <c r="R105" s="41" t="s">
        <v>34</v>
      </c>
      <c r="S105" s="41" t="s">
        <v>3144</v>
      </c>
    </row>
    <row r="106" spans="1:19" ht="15" customHeight="1" x14ac:dyDescent="0.2">
      <c r="A106" s="41">
        <v>105</v>
      </c>
      <c r="B106" s="41">
        <v>311</v>
      </c>
      <c r="C106" s="41" t="s">
        <v>241</v>
      </c>
      <c r="D106" s="42">
        <v>116</v>
      </c>
      <c r="E106" s="43">
        <v>185</v>
      </c>
      <c r="F106" s="41">
        <v>150.5</v>
      </c>
      <c r="G106" s="48" t="s">
        <v>898</v>
      </c>
      <c r="H106" s="41">
        <v>4</v>
      </c>
      <c r="I106" s="41" t="s">
        <v>3180</v>
      </c>
      <c r="J106" s="41" t="s">
        <v>2930</v>
      </c>
      <c r="K106" s="41" t="s">
        <v>2826</v>
      </c>
      <c r="L106" s="41" t="s">
        <v>104</v>
      </c>
      <c r="M106" s="41">
        <v>1982</v>
      </c>
      <c r="N106" s="41">
        <v>38</v>
      </c>
      <c r="O106" s="41" t="s">
        <v>65</v>
      </c>
      <c r="P106" s="41" t="s">
        <v>235</v>
      </c>
      <c r="Q106" s="41" t="s">
        <v>91</v>
      </c>
      <c r="R106" s="41" t="s">
        <v>34</v>
      </c>
      <c r="S106" s="41" t="s">
        <v>3144</v>
      </c>
    </row>
    <row r="107" spans="1:19" ht="15" customHeight="1" x14ac:dyDescent="0.2">
      <c r="A107" s="41">
        <v>106</v>
      </c>
      <c r="B107" s="41">
        <v>590</v>
      </c>
      <c r="C107" s="41" t="s">
        <v>1929</v>
      </c>
      <c r="D107" s="42">
        <v>110</v>
      </c>
      <c r="E107" s="43">
        <v>184</v>
      </c>
      <c r="F107" s="41">
        <v>147</v>
      </c>
      <c r="G107" s="48" t="s">
        <v>1931</v>
      </c>
      <c r="H107" s="41">
        <v>3.8</v>
      </c>
      <c r="I107" s="41" t="s">
        <v>3199</v>
      </c>
      <c r="J107" s="41" t="s">
        <v>2864</v>
      </c>
      <c r="K107" s="41" t="s">
        <v>3103</v>
      </c>
      <c r="L107" s="41" t="s">
        <v>30</v>
      </c>
      <c r="M107" s="41">
        <v>1967</v>
      </c>
      <c r="N107" s="41">
        <v>53</v>
      </c>
      <c r="O107" s="41" t="s">
        <v>65</v>
      </c>
      <c r="P107" s="41" t="s">
        <v>145</v>
      </c>
      <c r="Q107" s="41" t="s">
        <v>91</v>
      </c>
      <c r="R107" s="41" t="s">
        <v>113</v>
      </c>
      <c r="S107" s="41" t="s">
        <v>1933</v>
      </c>
    </row>
    <row r="108" spans="1:19" ht="15" customHeight="1" x14ac:dyDescent="0.2">
      <c r="A108" s="41">
        <v>107</v>
      </c>
      <c r="B108" s="41">
        <v>211</v>
      </c>
      <c r="C108" s="41" t="s">
        <v>939</v>
      </c>
      <c r="D108" s="42">
        <v>111</v>
      </c>
      <c r="E108" s="43">
        <v>183</v>
      </c>
      <c r="F108" s="41">
        <v>147</v>
      </c>
      <c r="G108" s="48" t="s">
        <v>941</v>
      </c>
      <c r="H108" s="41">
        <v>3.4</v>
      </c>
      <c r="I108" s="41" t="s">
        <v>3200</v>
      </c>
      <c r="J108" s="41" t="s">
        <v>2864</v>
      </c>
      <c r="K108" s="41" t="s">
        <v>3074</v>
      </c>
      <c r="L108" s="41" t="s">
        <v>46</v>
      </c>
      <c r="M108" s="41">
        <v>1948</v>
      </c>
      <c r="N108" s="41">
        <v>72</v>
      </c>
      <c r="O108" s="41" t="s">
        <v>65</v>
      </c>
      <c r="P108" s="41" t="s">
        <v>155</v>
      </c>
      <c r="Q108" s="41" t="s">
        <v>156</v>
      </c>
      <c r="R108" s="41" t="s">
        <v>67</v>
      </c>
      <c r="S108" s="41" t="s">
        <v>3144</v>
      </c>
    </row>
    <row r="109" spans="1:19" ht="15" customHeight="1" x14ac:dyDescent="0.2">
      <c r="A109" s="41">
        <v>108</v>
      </c>
      <c r="B109" s="41">
        <v>339</v>
      </c>
      <c r="C109" s="41" t="s">
        <v>939</v>
      </c>
      <c r="D109" s="42">
        <v>111</v>
      </c>
      <c r="E109" s="43">
        <v>183</v>
      </c>
      <c r="F109" s="41">
        <v>147</v>
      </c>
      <c r="G109" s="48" t="s">
        <v>941</v>
      </c>
      <c r="H109" s="41">
        <v>3.4</v>
      </c>
      <c r="I109" s="41" t="s">
        <v>3200</v>
      </c>
      <c r="J109" s="41" t="s">
        <v>2846</v>
      </c>
      <c r="K109" s="41" t="s">
        <v>3074</v>
      </c>
      <c r="L109" s="41" t="s">
        <v>46</v>
      </c>
      <c r="M109" s="41">
        <v>1948</v>
      </c>
      <c r="N109" s="41">
        <v>72</v>
      </c>
      <c r="O109" s="41" t="s">
        <v>65</v>
      </c>
      <c r="P109" s="41" t="s">
        <v>155</v>
      </c>
      <c r="Q109" s="41" t="s">
        <v>156</v>
      </c>
      <c r="R109" s="41" t="s">
        <v>67</v>
      </c>
      <c r="S109" s="41" t="s">
        <v>3144</v>
      </c>
    </row>
    <row r="110" spans="1:19" ht="15" customHeight="1" x14ac:dyDescent="0.2">
      <c r="A110" s="41">
        <v>109</v>
      </c>
      <c r="B110" s="41">
        <v>150</v>
      </c>
      <c r="C110" s="41" t="s">
        <v>241</v>
      </c>
      <c r="D110" s="42">
        <v>112</v>
      </c>
      <c r="E110" s="43">
        <v>182</v>
      </c>
      <c r="F110" s="41">
        <v>147</v>
      </c>
      <c r="G110" s="48" t="s">
        <v>718</v>
      </c>
      <c r="H110" s="41">
        <v>4</v>
      </c>
      <c r="I110" s="41" t="s">
        <v>3201</v>
      </c>
      <c r="J110" s="41" t="s">
        <v>2864</v>
      </c>
      <c r="K110" s="41" t="s">
        <v>2853</v>
      </c>
      <c r="L110" s="41" t="s">
        <v>20</v>
      </c>
      <c r="M110" s="41">
        <v>2012</v>
      </c>
      <c r="N110" s="41">
        <v>8</v>
      </c>
      <c r="O110" s="41" t="s">
        <v>21</v>
      </c>
      <c r="P110" s="41" t="s">
        <v>145</v>
      </c>
      <c r="Q110" s="41" t="s">
        <v>91</v>
      </c>
      <c r="R110" s="41" t="s">
        <v>41</v>
      </c>
      <c r="S110" s="41" t="s">
        <v>189</v>
      </c>
    </row>
    <row r="111" spans="1:19" ht="15" customHeight="1" x14ac:dyDescent="0.2">
      <c r="A111" s="41">
        <v>110</v>
      </c>
      <c r="B111" s="41">
        <v>799</v>
      </c>
      <c r="C111" s="41" t="s">
        <v>649</v>
      </c>
      <c r="D111" s="42">
        <v>113</v>
      </c>
      <c r="E111" s="43">
        <v>182</v>
      </c>
      <c r="F111" s="41">
        <v>147.5</v>
      </c>
      <c r="G111" s="48" t="s">
        <v>2212</v>
      </c>
      <c r="H111" s="41">
        <v>3.9</v>
      </c>
      <c r="I111" s="41" t="s">
        <v>3202</v>
      </c>
      <c r="J111" s="41" t="s">
        <v>2828</v>
      </c>
      <c r="K111" s="41" t="s">
        <v>3089</v>
      </c>
      <c r="L111" s="41" t="s">
        <v>30</v>
      </c>
      <c r="M111" s="41">
        <v>1913</v>
      </c>
      <c r="N111" s="41">
        <v>107</v>
      </c>
      <c r="O111" s="41" t="s">
        <v>65</v>
      </c>
      <c r="P111" s="41" t="s">
        <v>124</v>
      </c>
      <c r="Q111" s="41" t="s">
        <v>124</v>
      </c>
      <c r="R111" s="41" t="s">
        <v>113</v>
      </c>
      <c r="S111" s="41" t="s">
        <v>1525</v>
      </c>
    </row>
    <row r="112" spans="1:19" ht="15" customHeight="1" x14ac:dyDescent="0.2">
      <c r="A112" s="41">
        <v>111</v>
      </c>
      <c r="B112" s="41">
        <v>216</v>
      </c>
      <c r="C112" s="41" t="s">
        <v>241</v>
      </c>
      <c r="D112" s="42">
        <v>114</v>
      </c>
      <c r="E112" s="43">
        <v>182</v>
      </c>
      <c r="F112" s="41">
        <v>148</v>
      </c>
      <c r="G112" s="48" t="s">
        <v>962</v>
      </c>
      <c r="H112" s="41">
        <v>3.9</v>
      </c>
      <c r="I112" s="41" t="s">
        <v>3171</v>
      </c>
      <c r="J112" s="41" t="s">
        <v>2934</v>
      </c>
      <c r="K112" s="41" t="s">
        <v>2826</v>
      </c>
      <c r="L112" s="41" t="s">
        <v>56</v>
      </c>
      <c r="M112" s="41">
        <v>2009</v>
      </c>
      <c r="N112" s="41">
        <v>11</v>
      </c>
      <c r="O112" s="41" t="s">
        <v>21</v>
      </c>
      <c r="P112" s="41" t="s">
        <v>515</v>
      </c>
      <c r="Q112" s="41" t="s">
        <v>73</v>
      </c>
      <c r="R112" s="41" t="s">
        <v>23</v>
      </c>
      <c r="S112" s="41" t="s">
        <v>3144</v>
      </c>
    </row>
    <row r="113" spans="1:19" ht="15" customHeight="1" x14ac:dyDescent="0.2">
      <c r="A113" s="41">
        <v>112</v>
      </c>
      <c r="B113" s="41">
        <v>351</v>
      </c>
      <c r="C113" s="41" t="s">
        <v>241</v>
      </c>
      <c r="D113" s="42">
        <v>114</v>
      </c>
      <c r="E113" s="43">
        <v>182</v>
      </c>
      <c r="F113" s="41">
        <v>148</v>
      </c>
      <c r="G113" s="48" t="s">
        <v>962</v>
      </c>
      <c r="H113" s="41">
        <v>3.9</v>
      </c>
      <c r="I113" s="41" t="s">
        <v>3171</v>
      </c>
      <c r="J113" s="41" t="s">
        <v>2826</v>
      </c>
      <c r="K113" s="41" t="s">
        <v>2826</v>
      </c>
      <c r="L113" s="41" t="s">
        <v>56</v>
      </c>
      <c r="M113" s="41">
        <v>2009</v>
      </c>
      <c r="N113" s="41">
        <v>11</v>
      </c>
      <c r="O113" s="41" t="s">
        <v>21</v>
      </c>
      <c r="P113" s="41" t="s">
        <v>515</v>
      </c>
      <c r="Q113" s="41" t="s">
        <v>73</v>
      </c>
      <c r="R113" s="41" t="s">
        <v>23</v>
      </c>
      <c r="S113" s="41" t="s">
        <v>3144</v>
      </c>
    </row>
    <row r="114" spans="1:19" ht="15" customHeight="1" x14ac:dyDescent="0.2">
      <c r="A114" s="41">
        <v>113</v>
      </c>
      <c r="B114" s="41">
        <v>206</v>
      </c>
      <c r="C114" s="41" t="s">
        <v>919</v>
      </c>
      <c r="D114" s="42">
        <v>98</v>
      </c>
      <c r="E114" s="43">
        <v>182</v>
      </c>
      <c r="F114" s="41">
        <v>140</v>
      </c>
      <c r="G114" s="48" t="s">
        <v>921</v>
      </c>
      <c r="H114" s="41">
        <v>3.7</v>
      </c>
      <c r="I114" s="41" t="s">
        <v>3184</v>
      </c>
      <c r="J114" s="41" t="s">
        <v>2861</v>
      </c>
      <c r="K114" s="41" t="s">
        <v>3061</v>
      </c>
      <c r="L114" s="41" t="s">
        <v>30</v>
      </c>
      <c r="M114" s="41">
        <v>1781</v>
      </c>
      <c r="N114" s="41">
        <v>239</v>
      </c>
      <c r="O114" s="41" t="s">
        <v>65</v>
      </c>
      <c r="P114" s="41" t="s">
        <v>124</v>
      </c>
      <c r="Q114" s="41" t="s">
        <v>124</v>
      </c>
      <c r="R114" s="41" t="s">
        <v>113</v>
      </c>
      <c r="S114" s="41" t="s">
        <v>125</v>
      </c>
    </row>
    <row r="115" spans="1:19" ht="15" customHeight="1" x14ac:dyDescent="0.2">
      <c r="A115" s="41">
        <v>114</v>
      </c>
      <c r="B115" s="41">
        <v>324</v>
      </c>
      <c r="C115" s="41" t="s">
        <v>919</v>
      </c>
      <c r="D115" s="42">
        <v>98</v>
      </c>
      <c r="E115" s="43">
        <v>182</v>
      </c>
      <c r="F115" s="41">
        <v>140</v>
      </c>
      <c r="G115" s="48" t="s">
        <v>921</v>
      </c>
      <c r="H115" s="41">
        <v>3.7</v>
      </c>
      <c r="I115" s="41" t="s">
        <v>3184</v>
      </c>
      <c r="J115" s="41" t="s">
        <v>2903</v>
      </c>
      <c r="K115" s="41" t="s">
        <v>3061</v>
      </c>
      <c r="L115" s="41" t="s">
        <v>30</v>
      </c>
      <c r="M115" s="41">
        <v>1781</v>
      </c>
      <c r="N115" s="41">
        <v>239</v>
      </c>
      <c r="O115" s="41" t="s">
        <v>65</v>
      </c>
      <c r="P115" s="41" t="s">
        <v>124</v>
      </c>
      <c r="Q115" s="41" t="s">
        <v>124</v>
      </c>
      <c r="R115" s="41" t="s">
        <v>113</v>
      </c>
      <c r="S115" s="41" t="s">
        <v>125</v>
      </c>
    </row>
    <row r="116" spans="1:19" ht="15" customHeight="1" x14ac:dyDescent="0.2">
      <c r="A116" s="41">
        <v>115</v>
      </c>
      <c r="B116" s="41">
        <v>535</v>
      </c>
      <c r="C116" s="41" t="s">
        <v>668</v>
      </c>
      <c r="D116" s="42">
        <v>97</v>
      </c>
      <c r="E116" s="43">
        <v>181</v>
      </c>
      <c r="F116" s="41">
        <v>139</v>
      </c>
      <c r="G116" s="48" t="s">
        <v>1814</v>
      </c>
      <c r="H116" s="41">
        <v>3.9</v>
      </c>
      <c r="I116" s="41" t="s">
        <v>3203</v>
      </c>
      <c r="J116" s="41" t="s">
        <v>2905</v>
      </c>
      <c r="K116" s="41" t="s">
        <v>2826</v>
      </c>
      <c r="L116" s="41" t="s">
        <v>56</v>
      </c>
      <c r="M116" s="41">
        <v>2008</v>
      </c>
      <c r="N116" s="41">
        <v>12</v>
      </c>
      <c r="O116" s="41" t="s">
        <v>65</v>
      </c>
      <c r="P116" s="41" t="s">
        <v>235</v>
      </c>
      <c r="Q116" s="41" t="s">
        <v>91</v>
      </c>
      <c r="R116" s="41" t="s">
        <v>179</v>
      </c>
      <c r="S116" s="41" t="s">
        <v>3144</v>
      </c>
    </row>
    <row r="117" spans="1:19" ht="15" customHeight="1" x14ac:dyDescent="0.2">
      <c r="A117" s="41">
        <v>116</v>
      </c>
      <c r="B117" s="41">
        <v>806</v>
      </c>
      <c r="C117" s="41" t="s">
        <v>668</v>
      </c>
      <c r="D117" s="42">
        <v>97</v>
      </c>
      <c r="E117" s="43">
        <v>181</v>
      </c>
      <c r="F117" s="41">
        <v>139</v>
      </c>
      <c r="G117" s="48" t="s">
        <v>1814</v>
      </c>
      <c r="H117" s="41">
        <v>3.9</v>
      </c>
      <c r="I117" s="41" t="s">
        <v>3203</v>
      </c>
      <c r="J117" s="41" t="s">
        <v>2839</v>
      </c>
      <c r="K117" s="41" t="s">
        <v>2826</v>
      </c>
      <c r="L117" s="41" t="s">
        <v>56</v>
      </c>
      <c r="M117" s="41">
        <v>2008</v>
      </c>
      <c r="N117" s="41">
        <v>12</v>
      </c>
      <c r="O117" s="41" t="s">
        <v>65</v>
      </c>
      <c r="P117" s="41" t="s">
        <v>235</v>
      </c>
      <c r="Q117" s="41" t="s">
        <v>91</v>
      </c>
      <c r="R117" s="41" t="s">
        <v>179</v>
      </c>
      <c r="S117" s="41" t="s">
        <v>3144</v>
      </c>
    </row>
    <row r="118" spans="1:19" ht="15" customHeight="1" x14ac:dyDescent="0.2">
      <c r="A118" s="41">
        <v>117</v>
      </c>
      <c r="B118" s="41">
        <v>39</v>
      </c>
      <c r="C118" s="41" t="s">
        <v>241</v>
      </c>
      <c r="D118" s="42">
        <v>115</v>
      </c>
      <c r="E118" s="43">
        <v>180</v>
      </c>
      <c r="F118" s="41">
        <v>147.5</v>
      </c>
      <c r="G118" s="48" t="s">
        <v>243</v>
      </c>
      <c r="H118" s="41">
        <v>3.5</v>
      </c>
      <c r="I118" s="41" t="s">
        <v>3204</v>
      </c>
      <c r="J118" s="41" t="s">
        <v>2839</v>
      </c>
      <c r="K118" s="41" t="s">
        <v>3108</v>
      </c>
      <c r="L118" s="41" t="s">
        <v>104</v>
      </c>
      <c r="M118" s="41">
        <v>1870</v>
      </c>
      <c r="N118" s="41">
        <v>150</v>
      </c>
      <c r="O118" s="41" t="s">
        <v>65</v>
      </c>
      <c r="P118" s="41" t="s">
        <v>124</v>
      </c>
      <c r="Q118" s="41" t="s">
        <v>124</v>
      </c>
      <c r="R118" s="41" t="s">
        <v>67</v>
      </c>
      <c r="S118" s="41" t="s">
        <v>3144</v>
      </c>
    </row>
    <row r="119" spans="1:19" ht="15" customHeight="1" x14ac:dyDescent="0.2">
      <c r="A119" s="41">
        <v>118</v>
      </c>
      <c r="B119" s="41">
        <v>606</v>
      </c>
      <c r="C119" s="41" t="s">
        <v>1962</v>
      </c>
      <c r="D119" s="42">
        <v>150</v>
      </c>
      <c r="E119" s="43">
        <v>180</v>
      </c>
      <c r="F119" s="41">
        <v>165</v>
      </c>
      <c r="G119" s="48" t="s">
        <v>1964</v>
      </c>
      <c r="H119" s="41">
        <v>3.9</v>
      </c>
      <c r="I119" s="41" t="s">
        <v>3205</v>
      </c>
      <c r="J119" s="41" t="s">
        <v>2828</v>
      </c>
      <c r="K119" s="41" t="s">
        <v>2828</v>
      </c>
      <c r="L119" s="41" t="s">
        <v>64</v>
      </c>
      <c r="M119" s="41">
        <v>2014</v>
      </c>
      <c r="N119" s="41">
        <v>6</v>
      </c>
      <c r="O119" s="41" t="s">
        <v>21</v>
      </c>
      <c r="P119" s="41" t="s">
        <v>145</v>
      </c>
      <c r="Q119" s="41" t="s">
        <v>91</v>
      </c>
      <c r="R119" s="41" t="s">
        <v>58</v>
      </c>
      <c r="S119" s="41" t="s">
        <v>3144</v>
      </c>
    </row>
    <row r="120" spans="1:19" ht="15" customHeight="1" x14ac:dyDescent="0.2">
      <c r="A120" s="41">
        <v>119</v>
      </c>
      <c r="B120" s="41">
        <v>497</v>
      </c>
      <c r="C120" s="41" t="s">
        <v>668</v>
      </c>
      <c r="D120" s="42">
        <v>97</v>
      </c>
      <c r="E120" s="43">
        <v>180</v>
      </c>
      <c r="F120" s="41">
        <v>138.5</v>
      </c>
      <c r="G120" s="48" t="s">
        <v>1681</v>
      </c>
      <c r="H120" s="41">
        <v>4.7</v>
      </c>
      <c r="I120" s="41" t="s">
        <v>3206</v>
      </c>
      <c r="J120" s="41" t="s">
        <v>2894</v>
      </c>
      <c r="K120" s="41" t="s">
        <v>2831</v>
      </c>
      <c r="L120" s="41" t="s">
        <v>56</v>
      </c>
      <c r="M120" s="41">
        <v>2010</v>
      </c>
      <c r="N120" s="41">
        <v>10</v>
      </c>
      <c r="O120" s="41" t="s">
        <v>21</v>
      </c>
      <c r="P120" s="41" t="s">
        <v>39</v>
      </c>
      <c r="Q120" s="41" t="s">
        <v>40</v>
      </c>
      <c r="R120" s="41" t="s">
        <v>179</v>
      </c>
      <c r="S120" s="41" t="s">
        <v>3144</v>
      </c>
    </row>
    <row r="121" spans="1:19" ht="15" customHeight="1" x14ac:dyDescent="0.2">
      <c r="A121" s="41">
        <v>120</v>
      </c>
      <c r="B121" s="41">
        <v>750</v>
      </c>
      <c r="C121" s="41" t="s">
        <v>668</v>
      </c>
      <c r="D121" s="42">
        <v>97</v>
      </c>
      <c r="E121" s="43">
        <v>180</v>
      </c>
      <c r="F121" s="41">
        <v>138.5</v>
      </c>
      <c r="G121" s="48" t="s">
        <v>1681</v>
      </c>
      <c r="H121" s="41">
        <v>4.7</v>
      </c>
      <c r="I121" s="41" t="s">
        <v>3206</v>
      </c>
      <c r="J121" s="41" t="s">
        <v>2903</v>
      </c>
      <c r="K121" s="41" t="s">
        <v>2831</v>
      </c>
      <c r="L121" s="41" t="s">
        <v>56</v>
      </c>
      <c r="M121" s="41">
        <v>2010</v>
      </c>
      <c r="N121" s="41">
        <v>10</v>
      </c>
      <c r="O121" s="41" t="s">
        <v>21</v>
      </c>
      <c r="P121" s="41" t="s">
        <v>39</v>
      </c>
      <c r="Q121" s="41" t="s">
        <v>40</v>
      </c>
      <c r="R121" s="41" t="s">
        <v>179</v>
      </c>
      <c r="S121" s="41" t="s">
        <v>3144</v>
      </c>
    </row>
    <row r="122" spans="1:19" ht="15" customHeight="1" x14ac:dyDescent="0.2">
      <c r="A122" s="41">
        <v>121</v>
      </c>
      <c r="B122" s="41">
        <v>587</v>
      </c>
      <c r="C122" s="41" t="s">
        <v>14</v>
      </c>
      <c r="D122" s="42">
        <v>112</v>
      </c>
      <c r="E122" s="43">
        <v>179</v>
      </c>
      <c r="F122" s="41">
        <v>145.5</v>
      </c>
      <c r="G122" s="48" t="s">
        <v>1918</v>
      </c>
      <c r="H122" s="41">
        <v>4.8</v>
      </c>
      <c r="I122" s="41" t="s">
        <v>3207</v>
      </c>
      <c r="J122" s="41" t="s">
        <v>2911</v>
      </c>
      <c r="K122" s="41" t="s">
        <v>2861</v>
      </c>
      <c r="L122" s="41" t="s">
        <v>263</v>
      </c>
      <c r="M122" s="41">
        <v>2011</v>
      </c>
      <c r="N122" s="41">
        <v>9</v>
      </c>
      <c r="O122" s="41" t="s">
        <v>21</v>
      </c>
      <c r="P122" s="41" t="s">
        <v>230</v>
      </c>
      <c r="Q122" s="41" t="s">
        <v>91</v>
      </c>
      <c r="R122" s="41" t="s">
        <v>58</v>
      </c>
      <c r="S122" s="41" t="s">
        <v>3144</v>
      </c>
    </row>
    <row r="123" spans="1:19" ht="15" customHeight="1" x14ac:dyDescent="0.2">
      <c r="A123" s="41">
        <v>122</v>
      </c>
      <c r="B123" s="41">
        <v>221</v>
      </c>
      <c r="C123" s="41" t="s">
        <v>975</v>
      </c>
      <c r="D123" s="42">
        <v>114</v>
      </c>
      <c r="E123" s="43">
        <v>179</v>
      </c>
      <c r="F123" s="41">
        <v>146.5</v>
      </c>
      <c r="G123" s="48" t="s">
        <v>977</v>
      </c>
      <c r="H123" s="41">
        <v>3.7</v>
      </c>
      <c r="I123" s="41" t="s">
        <v>3208</v>
      </c>
      <c r="J123" s="41" t="s">
        <v>2826</v>
      </c>
      <c r="K123" s="41" t="s">
        <v>2864</v>
      </c>
      <c r="L123" s="41" t="s">
        <v>104</v>
      </c>
      <c r="M123" s="41">
        <v>1852</v>
      </c>
      <c r="N123" s="41">
        <v>168</v>
      </c>
      <c r="O123" s="41" t="s">
        <v>65</v>
      </c>
      <c r="P123" s="41" t="s">
        <v>155</v>
      </c>
      <c r="Q123" s="41" t="s">
        <v>156</v>
      </c>
      <c r="R123" s="41" t="s">
        <v>203</v>
      </c>
      <c r="S123" s="41" t="s">
        <v>3144</v>
      </c>
    </row>
    <row r="124" spans="1:19" ht="15" customHeight="1" x14ac:dyDescent="0.2">
      <c r="A124" s="41">
        <v>123</v>
      </c>
      <c r="B124" s="41">
        <v>366</v>
      </c>
      <c r="C124" s="41" t="s">
        <v>975</v>
      </c>
      <c r="D124" s="42">
        <v>114</v>
      </c>
      <c r="E124" s="43">
        <v>179</v>
      </c>
      <c r="F124" s="41">
        <v>146.5</v>
      </c>
      <c r="G124" s="48" t="s">
        <v>977</v>
      </c>
      <c r="H124" s="41">
        <v>3.7</v>
      </c>
      <c r="I124" s="41" t="s">
        <v>3208</v>
      </c>
      <c r="J124" s="41" t="s">
        <v>2853</v>
      </c>
      <c r="K124" s="41" t="s">
        <v>2864</v>
      </c>
      <c r="L124" s="41" t="s">
        <v>104</v>
      </c>
      <c r="M124" s="41">
        <v>1852</v>
      </c>
      <c r="N124" s="41">
        <v>168</v>
      </c>
      <c r="O124" s="41" t="s">
        <v>65</v>
      </c>
      <c r="P124" s="41" t="s">
        <v>155</v>
      </c>
      <c r="Q124" s="41" t="s">
        <v>156</v>
      </c>
      <c r="R124" s="41" t="s">
        <v>203</v>
      </c>
      <c r="S124" s="41" t="s">
        <v>3144</v>
      </c>
    </row>
    <row r="125" spans="1:19" ht="15" customHeight="1" x14ac:dyDescent="0.2">
      <c r="A125" s="41">
        <v>124</v>
      </c>
      <c r="B125" s="41">
        <v>230</v>
      </c>
      <c r="C125" s="41" t="s">
        <v>1008</v>
      </c>
      <c r="D125" s="42">
        <v>90</v>
      </c>
      <c r="E125" s="43">
        <v>179</v>
      </c>
      <c r="F125" s="41">
        <v>134.5</v>
      </c>
      <c r="G125" s="48" t="s">
        <v>1010</v>
      </c>
      <c r="H125" s="41">
        <v>4.4000000000000004</v>
      </c>
      <c r="I125" s="41" t="s">
        <v>3209</v>
      </c>
      <c r="J125" s="41" t="s">
        <v>2826</v>
      </c>
      <c r="K125" s="41" t="s">
        <v>2864</v>
      </c>
      <c r="L125" s="41" t="s">
        <v>64</v>
      </c>
      <c r="M125" s="41">
        <v>2013</v>
      </c>
      <c r="N125" s="41">
        <v>7</v>
      </c>
      <c r="O125" s="41" t="s">
        <v>65</v>
      </c>
      <c r="P125" s="41" t="s">
        <v>124</v>
      </c>
      <c r="Q125" s="41" t="s">
        <v>124</v>
      </c>
      <c r="R125" s="41" t="s">
        <v>41</v>
      </c>
      <c r="S125" s="41" t="s">
        <v>3144</v>
      </c>
    </row>
    <row r="126" spans="1:19" ht="15" customHeight="1" x14ac:dyDescent="0.2">
      <c r="A126" s="41">
        <v>125</v>
      </c>
      <c r="B126" s="41">
        <v>394</v>
      </c>
      <c r="C126" s="41" t="s">
        <v>1008</v>
      </c>
      <c r="D126" s="42">
        <v>90</v>
      </c>
      <c r="E126" s="43">
        <v>179</v>
      </c>
      <c r="F126" s="41">
        <v>134.5</v>
      </c>
      <c r="G126" s="48" t="s">
        <v>1010</v>
      </c>
      <c r="H126" s="41">
        <v>4.4000000000000004</v>
      </c>
      <c r="I126" s="41" t="s">
        <v>3209</v>
      </c>
      <c r="J126" s="41" t="s">
        <v>2944</v>
      </c>
      <c r="K126" s="41" t="s">
        <v>2864</v>
      </c>
      <c r="L126" s="41" t="s">
        <v>64</v>
      </c>
      <c r="M126" s="41">
        <v>2013</v>
      </c>
      <c r="N126" s="41">
        <v>7</v>
      </c>
      <c r="O126" s="41" t="s">
        <v>65</v>
      </c>
      <c r="P126" s="41" t="s">
        <v>124</v>
      </c>
      <c r="Q126" s="41" t="s">
        <v>124</v>
      </c>
      <c r="R126" s="41" t="s">
        <v>41</v>
      </c>
      <c r="S126" s="41" t="s">
        <v>3144</v>
      </c>
    </row>
    <row r="127" spans="1:19" ht="15" customHeight="1" x14ac:dyDescent="0.2">
      <c r="A127" s="41">
        <v>126</v>
      </c>
      <c r="B127" s="41">
        <v>561</v>
      </c>
      <c r="C127" s="41" t="s">
        <v>1008</v>
      </c>
      <c r="D127" s="42">
        <v>90</v>
      </c>
      <c r="E127" s="43">
        <v>179</v>
      </c>
      <c r="F127" s="41">
        <v>134.5</v>
      </c>
      <c r="G127" s="48" t="s">
        <v>1010</v>
      </c>
      <c r="H127" s="41">
        <v>4.4000000000000004</v>
      </c>
      <c r="I127" s="41" t="s">
        <v>3209</v>
      </c>
      <c r="J127" s="41" t="s">
        <v>2946</v>
      </c>
      <c r="K127" s="41" t="s">
        <v>2864</v>
      </c>
      <c r="L127" s="41" t="s">
        <v>64</v>
      </c>
      <c r="M127" s="41">
        <v>2013</v>
      </c>
      <c r="N127" s="41">
        <v>7</v>
      </c>
      <c r="O127" s="41" t="s">
        <v>65</v>
      </c>
      <c r="P127" s="41" t="s">
        <v>124</v>
      </c>
      <c r="Q127" s="41" t="s">
        <v>124</v>
      </c>
      <c r="R127" s="41" t="s">
        <v>41</v>
      </c>
      <c r="S127" s="41" t="s">
        <v>3144</v>
      </c>
    </row>
    <row r="128" spans="1:19" ht="15" customHeight="1" x14ac:dyDescent="0.2">
      <c r="A128" s="41">
        <v>127</v>
      </c>
      <c r="B128" s="41">
        <v>517</v>
      </c>
      <c r="C128" s="41" t="s">
        <v>1745</v>
      </c>
      <c r="D128" s="42">
        <v>102</v>
      </c>
      <c r="E128" s="43">
        <v>178</v>
      </c>
      <c r="F128" s="41">
        <v>140</v>
      </c>
      <c r="G128" s="48" t="s">
        <v>1747</v>
      </c>
      <c r="H128" s="41">
        <v>4.4000000000000004</v>
      </c>
      <c r="I128" s="41" t="s">
        <v>3210</v>
      </c>
      <c r="J128" s="41" t="s">
        <v>2826</v>
      </c>
      <c r="K128" s="41" t="s">
        <v>2864</v>
      </c>
      <c r="L128" s="41" t="s">
        <v>64</v>
      </c>
      <c r="M128" s="41">
        <v>2003</v>
      </c>
      <c r="N128" s="41">
        <v>17</v>
      </c>
      <c r="O128" s="41" t="s">
        <v>65</v>
      </c>
      <c r="P128" s="41" t="s">
        <v>124</v>
      </c>
      <c r="Q128" s="41" t="s">
        <v>124</v>
      </c>
      <c r="R128" s="41" t="s">
        <v>58</v>
      </c>
      <c r="S128" s="41" t="s">
        <v>3144</v>
      </c>
    </row>
    <row r="129" spans="1:19" ht="15" customHeight="1" x14ac:dyDescent="0.2">
      <c r="A129" s="41">
        <v>128</v>
      </c>
      <c r="B129" s="41">
        <v>776</v>
      </c>
      <c r="C129" s="41" t="s">
        <v>1745</v>
      </c>
      <c r="D129" s="42">
        <v>102</v>
      </c>
      <c r="E129" s="43">
        <v>178</v>
      </c>
      <c r="F129" s="41">
        <v>140</v>
      </c>
      <c r="G129" s="48" t="s">
        <v>1747</v>
      </c>
      <c r="H129" s="41">
        <v>4.4000000000000004</v>
      </c>
      <c r="I129" s="41" t="s">
        <v>3210</v>
      </c>
      <c r="J129" s="41" t="s">
        <v>2831</v>
      </c>
      <c r="K129" s="41" t="s">
        <v>2864</v>
      </c>
      <c r="L129" s="41" t="s">
        <v>64</v>
      </c>
      <c r="M129" s="41">
        <v>2003</v>
      </c>
      <c r="N129" s="41">
        <v>17</v>
      </c>
      <c r="O129" s="41" t="s">
        <v>65</v>
      </c>
      <c r="P129" s="41" t="s">
        <v>124</v>
      </c>
      <c r="Q129" s="41" t="s">
        <v>124</v>
      </c>
      <c r="R129" s="41" t="s">
        <v>58</v>
      </c>
      <c r="S129" s="41" t="s">
        <v>3144</v>
      </c>
    </row>
    <row r="130" spans="1:19" ht="15" customHeight="1" x14ac:dyDescent="0.2">
      <c r="A130" s="41">
        <v>129</v>
      </c>
      <c r="B130" s="41">
        <v>704</v>
      </c>
      <c r="C130" s="41" t="s">
        <v>608</v>
      </c>
      <c r="D130" s="42">
        <v>99</v>
      </c>
      <c r="E130" s="43">
        <v>178</v>
      </c>
      <c r="F130" s="41">
        <v>138.5</v>
      </c>
      <c r="G130" s="48" t="s">
        <v>2099</v>
      </c>
      <c r="H130" s="41">
        <v>3.9</v>
      </c>
      <c r="I130" s="41" t="s">
        <v>3211</v>
      </c>
      <c r="J130" s="41" t="s">
        <v>2828</v>
      </c>
      <c r="K130" s="41" t="s">
        <v>2826</v>
      </c>
      <c r="L130" s="41" t="s">
        <v>56</v>
      </c>
      <c r="M130" s="41">
        <v>2008</v>
      </c>
      <c r="N130" s="41">
        <v>12</v>
      </c>
      <c r="O130" s="41" t="s">
        <v>65</v>
      </c>
      <c r="P130" s="41" t="s">
        <v>235</v>
      </c>
      <c r="Q130" s="41" t="s">
        <v>91</v>
      </c>
      <c r="R130" s="41" t="s">
        <v>58</v>
      </c>
      <c r="S130" s="41" t="s">
        <v>3144</v>
      </c>
    </row>
    <row r="131" spans="1:19" ht="15" customHeight="1" x14ac:dyDescent="0.2">
      <c r="A131" s="41">
        <v>130</v>
      </c>
      <c r="B131" s="41">
        <v>946</v>
      </c>
      <c r="C131" s="41" t="s">
        <v>608</v>
      </c>
      <c r="D131" s="42">
        <v>99</v>
      </c>
      <c r="E131" s="43">
        <v>178</v>
      </c>
      <c r="F131" s="41">
        <v>138.5</v>
      </c>
      <c r="G131" s="48" t="s">
        <v>2099</v>
      </c>
      <c r="H131" s="41">
        <v>3.9</v>
      </c>
      <c r="I131" s="41" t="s">
        <v>3211</v>
      </c>
      <c r="J131" s="41" t="s">
        <v>2837</v>
      </c>
      <c r="K131" s="41" t="s">
        <v>2826</v>
      </c>
      <c r="L131" s="41" t="s">
        <v>56</v>
      </c>
      <c r="M131" s="41">
        <v>2008</v>
      </c>
      <c r="N131" s="41">
        <v>12</v>
      </c>
      <c r="O131" s="41" t="s">
        <v>65</v>
      </c>
      <c r="P131" s="41" t="s">
        <v>235</v>
      </c>
      <c r="Q131" s="41" t="s">
        <v>91</v>
      </c>
      <c r="R131" s="41" t="s">
        <v>58</v>
      </c>
      <c r="S131" s="41" t="s">
        <v>3144</v>
      </c>
    </row>
    <row r="132" spans="1:19" ht="15" customHeight="1" x14ac:dyDescent="0.2">
      <c r="A132" s="41">
        <v>131</v>
      </c>
      <c r="B132" s="41">
        <v>25</v>
      </c>
      <c r="C132" s="41" t="s">
        <v>14</v>
      </c>
      <c r="D132" s="42">
        <v>109</v>
      </c>
      <c r="E132" s="43">
        <v>177</v>
      </c>
      <c r="F132" s="41">
        <v>143</v>
      </c>
      <c r="G132" s="48" t="s">
        <v>187</v>
      </c>
      <c r="H132" s="41">
        <v>4</v>
      </c>
      <c r="I132" s="41" t="s">
        <v>3201</v>
      </c>
      <c r="J132" s="41" t="s">
        <v>2826</v>
      </c>
      <c r="K132" s="41" t="s">
        <v>2853</v>
      </c>
      <c r="L132" s="41" t="s">
        <v>20</v>
      </c>
      <c r="M132" s="41">
        <v>2012</v>
      </c>
      <c r="N132" s="41">
        <v>8</v>
      </c>
      <c r="O132" s="41" t="s">
        <v>21</v>
      </c>
      <c r="P132" s="41" t="s">
        <v>145</v>
      </c>
      <c r="Q132" s="41" t="s">
        <v>91</v>
      </c>
      <c r="R132" s="41" t="s">
        <v>41</v>
      </c>
      <c r="S132" s="41" t="s">
        <v>189</v>
      </c>
    </row>
    <row r="133" spans="1:19" ht="15" customHeight="1" x14ac:dyDescent="0.2">
      <c r="A133" s="41">
        <v>132</v>
      </c>
      <c r="B133" s="41">
        <v>317</v>
      </c>
      <c r="C133" s="41" t="s">
        <v>14</v>
      </c>
      <c r="D133" s="42">
        <v>109</v>
      </c>
      <c r="E133" s="43">
        <v>177</v>
      </c>
      <c r="F133" s="41">
        <v>143</v>
      </c>
      <c r="G133" s="48" t="s">
        <v>187</v>
      </c>
      <c r="H133" s="41">
        <v>4</v>
      </c>
      <c r="I133" s="41" t="s">
        <v>3201</v>
      </c>
      <c r="J133" s="41" t="s">
        <v>3144</v>
      </c>
      <c r="K133" s="41" t="s">
        <v>2853</v>
      </c>
      <c r="L133" s="41" t="s">
        <v>20</v>
      </c>
      <c r="M133" s="41">
        <v>2012</v>
      </c>
      <c r="N133" s="41">
        <v>8</v>
      </c>
      <c r="O133" s="41" t="s">
        <v>21</v>
      </c>
      <c r="P133" s="41" t="s">
        <v>145</v>
      </c>
      <c r="Q133" s="41" t="s">
        <v>91</v>
      </c>
      <c r="R133" s="41" t="s">
        <v>41</v>
      </c>
      <c r="S133" s="41" t="s">
        <v>189</v>
      </c>
    </row>
    <row r="134" spans="1:19" ht="15" customHeight="1" x14ac:dyDescent="0.2">
      <c r="A134" s="41">
        <v>133</v>
      </c>
      <c r="B134" s="41">
        <v>352</v>
      </c>
      <c r="C134" s="41" t="s">
        <v>1317</v>
      </c>
      <c r="D134" s="42">
        <v>108</v>
      </c>
      <c r="E134" s="43">
        <v>176</v>
      </c>
      <c r="F134" s="41">
        <v>142</v>
      </c>
      <c r="G134" s="48" t="s">
        <v>1319</v>
      </c>
      <c r="H134" s="41">
        <v>4</v>
      </c>
      <c r="I134" s="41" t="s">
        <v>3201</v>
      </c>
      <c r="J134" s="41" t="s">
        <v>2864</v>
      </c>
      <c r="K134" s="41" t="s">
        <v>2853</v>
      </c>
      <c r="L134" s="41" t="s">
        <v>20</v>
      </c>
      <c r="M134" s="41">
        <v>2012</v>
      </c>
      <c r="N134" s="41">
        <v>8</v>
      </c>
      <c r="O134" s="41" t="s">
        <v>21</v>
      </c>
      <c r="P134" s="41" t="s">
        <v>145</v>
      </c>
      <c r="Q134" s="41" t="s">
        <v>91</v>
      </c>
      <c r="R134" s="41" t="s">
        <v>41</v>
      </c>
      <c r="S134" s="41" t="s">
        <v>189</v>
      </c>
    </row>
    <row r="135" spans="1:19" ht="15" customHeight="1" x14ac:dyDescent="0.2">
      <c r="A135" s="41">
        <v>134</v>
      </c>
      <c r="B135" s="41">
        <v>61</v>
      </c>
      <c r="C135" s="41" t="s">
        <v>14</v>
      </c>
      <c r="D135" s="42">
        <v>111</v>
      </c>
      <c r="E135" s="43">
        <v>176</v>
      </c>
      <c r="F135" s="41">
        <v>143.5</v>
      </c>
      <c r="G135" s="48" t="s">
        <v>353</v>
      </c>
      <c r="H135" s="41">
        <v>4.7</v>
      </c>
      <c r="I135" s="41" t="s">
        <v>3212</v>
      </c>
      <c r="J135" s="41" t="s">
        <v>2826</v>
      </c>
      <c r="K135" s="41" t="s">
        <v>2905</v>
      </c>
      <c r="L135" s="41" t="s">
        <v>56</v>
      </c>
      <c r="M135" s="41">
        <v>2016</v>
      </c>
      <c r="N135" s="41">
        <v>4</v>
      </c>
      <c r="O135" s="41" t="s">
        <v>21</v>
      </c>
      <c r="P135" s="41" t="s">
        <v>230</v>
      </c>
      <c r="Q135" s="41" t="s">
        <v>91</v>
      </c>
      <c r="R135" s="41" t="s">
        <v>58</v>
      </c>
      <c r="S135" s="41" t="s">
        <v>356</v>
      </c>
    </row>
    <row r="136" spans="1:19" ht="15" customHeight="1" x14ac:dyDescent="0.2">
      <c r="A136" s="41">
        <v>135</v>
      </c>
      <c r="B136" s="41">
        <v>541</v>
      </c>
      <c r="C136" s="41" t="s">
        <v>14</v>
      </c>
      <c r="D136" s="42">
        <v>111</v>
      </c>
      <c r="E136" s="43">
        <v>176</v>
      </c>
      <c r="F136" s="41">
        <v>143.5</v>
      </c>
      <c r="G136" s="48" t="s">
        <v>353</v>
      </c>
      <c r="H136" s="41">
        <v>4.7</v>
      </c>
      <c r="I136" s="41" t="s">
        <v>3212</v>
      </c>
      <c r="J136" s="41" t="s">
        <v>2950</v>
      </c>
      <c r="K136" s="41" t="s">
        <v>2905</v>
      </c>
      <c r="L136" s="41" t="s">
        <v>56</v>
      </c>
      <c r="M136" s="41">
        <v>2016</v>
      </c>
      <c r="N136" s="41">
        <v>4</v>
      </c>
      <c r="O136" s="41" t="s">
        <v>21</v>
      </c>
      <c r="P136" s="41" t="s">
        <v>230</v>
      </c>
      <c r="Q136" s="41" t="s">
        <v>91</v>
      </c>
      <c r="R136" s="41" t="s">
        <v>58</v>
      </c>
      <c r="S136" s="41" t="s">
        <v>356</v>
      </c>
    </row>
    <row r="137" spans="1:19" ht="15" customHeight="1" x14ac:dyDescent="0.2">
      <c r="A137" s="41">
        <v>136</v>
      </c>
      <c r="B137" s="41">
        <v>577</v>
      </c>
      <c r="C137" s="41" t="s">
        <v>14</v>
      </c>
      <c r="D137" s="42">
        <v>111</v>
      </c>
      <c r="E137" s="43">
        <v>176</v>
      </c>
      <c r="F137" s="41">
        <v>143.5</v>
      </c>
      <c r="G137" s="48" t="s">
        <v>1888</v>
      </c>
      <c r="H137" s="41">
        <v>2.5</v>
      </c>
      <c r="I137" s="41" t="s">
        <v>3213</v>
      </c>
      <c r="J137" s="41" t="s">
        <v>2841</v>
      </c>
      <c r="K137" s="41" t="s">
        <v>2826</v>
      </c>
      <c r="L137" s="41" t="s">
        <v>263</v>
      </c>
      <c r="M137" s="41">
        <v>-1</v>
      </c>
      <c r="N137" s="41" t="s">
        <v>3144</v>
      </c>
      <c r="O137" s="41" t="s">
        <v>21</v>
      </c>
      <c r="P137" s="41" t="s">
        <v>124</v>
      </c>
      <c r="Q137" s="41" t="s">
        <v>124</v>
      </c>
      <c r="R137" s="41" t="s">
        <v>58</v>
      </c>
      <c r="S137" s="41" t="s">
        <v>1891</v>
      </c>
    </row>
    <row r="138" spans="1:19" ht="15" customHeight="1" x14ac:dyDescent="0.2">
      <c r="A138" s="41">
        <v>137</v>
      </c>
      <c r="B138" s="41">
        <v>18</v>
      </c>
      <c r="C138" s="41" t="s">
        <v>146</v>
      </c>
      <c r="D138" s="42">
        <v>110</v>
      </c>
      <c r="E138" s="43">
        <v>175</v>
      </c>
      <c r="F138" s="41">
        <v>142.5</v>
      </c>
      <c r="G138" s="48" t="s">
        <v>148</v>
      </c>
      <c r="H138" s="41">
        <v>4.2</v>
      </c>
      <c r="I138" s="41" t="s">
        <v>3214</v>
      </c>
      <c r="J138" s="41" t="s">
        <v>2864</v>
      </c>
      <c r="K138" s="41" t="s">
        <v>2826</v>
      </c>
      <c r="L138" s="41" t="s">
        <v>56</v>
      </c>
      <c r="M138" s="41">
        <v>2010</v>
      </c>
      <c r="N138" s="41">
        <v>10</v>
      </c>
      <c r="O138" s="41" t="s">
        <v>21</v>
      </c>
      <c r="P138" s="41" t="s">
        <v>145</v>
      </c>
      <c r="Q138" s="41" t="s">
        <v>91</v>
      </c>
      <c r="R138" s="41" t="s">
        <v>58</v>
      </c>
      <c r="S138" s="41" t="s">
        <v>3144</v>
      </c>
    </row>
    <row r="139" spans="1:19" ht="15" customHeight="1" x14ac:dyDescent="0.2">
      <c r="A139" s="41">
        <v>138</v>
      </c>
      <c r="B139" s="41">
        <v>191</v>
      </c>
      <c r="C139" s="41" t="s">
        <v>146</v>
      </c>
      <c r="D139" s="42">
        <v>110</v>
      </c>
      <c r="E139" s="43">
        <v>175</v>
      </c>
      <c r="F139" s="41">
        <v>142.5</v>
      </c>
      <c r="G139" s="48" t="s">
        <v>148</v>
      </c>
      <c r="H139" s="41">
        <v>4.2</v>
      </c>
      <c r="I139" s="41" t="s">
        <v>3214</v>
      </c>
      <c r="J139" s="41" t="s">
        <v>2826</v>
      </c>
      <c r="K139" s="41" t="s">
        <v>2826</v>
      </c>
      <c r="L139" s="41" t="s">
        <v>56</v>
      </c>
      <c r="M139" s="41">
        <v>2010</v>
      </c>
      <c r="N139" s="41">
        <v>10</v>
      </c>
      <c r="O139" s="41" t="s">
        <v>21</v>
      </c>
      <c r="P139" s="41" t="s">
        <v>145</v>
      </c>
      <c r="Q139" s="41" t="s">
        <v>91</v>
      </c>
      <c r="R139" s="41" t="s">
        <v>58</v>
      </c>
      <c r="S139" s="41" t="s">
        <v>3144</v>
      </c>
    </row>
    <row r="140" spans="1:19" ht="15" customHeight="1" x14ac:dyDescent="0.2">
      <c r="A140" s="41">
        <v>139</v>
      </c>
      <c r="B140" s="41">
        <v>44</v>
      </c>
      <c r="C140" s="41" t="s">
        <v>265</v>
      </c>
      <c r="D140" s="42">
        <v>110</v>
      </c>
      <c r="E140" s="43">
        <v>175</v>
      </c>
      <c r="F140" s="41">
        <v>142.5</v>
      </c>
      <c r="G140" s="48" t="s">
        <v>266</v>
      </c>
      <c r="H140" s="41">
        <v>4.2</v>
      </c>
      <c r="I140" s="41" t="s">
        <v>3214</v>
      </c>
      <c r="J140" s="41" t="s">
        <v>2864</v>
      </c>
      <c r="K140" s="41" t="s">
        <v>2826</v>
      </c>
      <c r="L140" s="41" t="s">
        <v>56</v>
      </c>
      <c r="M140" s="41">
        <v>2010</v>
      </c>
      <c r="N140" s="41">
        <v>10</v>
      </c>
      <c r="O140" s="41" t="s">
        <v>21</v>
      </c>
      <c r="P140" s="41" t="s">
        <v>145</v>
      </c>
      <c r="Q140" s="41" t="s">
        <v>91</v>
      </c>
      <c r="R140" s="41" t="s">
        <v>58</v>
      </c>
      <c r="S140" s="41" t="s">
        <v>3144</v>
      </c>
    </row>
    <row r="141" spans="1:19" ht="15" customHeight="1" x14ac:dyDescent="0.2">
      <c r="A141" s="41">
        <v>140</v>
      </c>
      <c r="B141" s="41">
        <v>444</v>
      </c>
      <c r="C141" s="41" t="s">
        <v>265</v>
      </c>
      <c r="D141" s="42">
        <v>110</v>
      </c>
      <c r="E141" s="43">
        <v>175</v>
      </c>
      <c r="F141" s="41">
        <v>142.5</v>
      </c>
      <c r="G141" s="48" t="s">
        <v>266</v>
      </c>
      <c r="H141" s="41">
        <v>4.2</v>
      </c>
      <c r="I141" s="41" t="s">
        <v>3214</v>
      </c>
      <c r="J141" s="41" t="s">
        <v>2837</v>
      </c>
      <c r="K141" s="41" t="s">
        <v>2826</v>
      </c>
      <c r="L141" s="41" t="s">
        <v>56</v>
      </c>
      <c r="M141" s="41">
        <v>2010</v>
      </c>
      <c r="N141" s="41">
        <v>10</v>
      </c>
      <c r="O141" s="41" t="s">
        <v>21</v>
      </c>
      <c r="P141" s="41" t="s">
        <v>145</v>
      </c>
      <c r="Q141" s="41" t="s">
        <v>91</v>
      </c>
      <c r="R141" s="41" t="s">
        <v>58</v>
      </c>
      <c r="S141" s="41" t="s">
        <v>3144</v>
      </c>
    </row>
    <row r="142" spans="1:19" ht="15" customHeight="1" x14ac:dyDescent="0.2">
      <c r="A142" s="41">
        <v>141</v>
      </c>
      <c r="B142" s="41">
        <v>183</v>
      </c>
      <c r="C142" s="41" t="s">
        <v>241</v>
      </c>
      <c r="D142" s="42">
        <v>110</v>
      </c>
      <c r="E142" s="43">
        <v>174</v>
      </c>
      <c r="F142" s="41">
        <v>142</v>
      </c>
      <c r="G142" s="48" t="s">
        <v>842</v>
      </c>
      <c r="H142" s="41">
        <v>3.8</v>
      </c>
      <c r="I142" s="41" t="s">
        <v>3215</v>
      </c>
      <c r="J142" s="41" t="s">
        <v>2911</v>
      </c>
      <c r="K142" s="41" t="s">
        <v>2826</v>
      </c>
      <c r="L142" s="41" t="s">
        <v>104</v>
      </c>
      <c r="M142" s="41">
        <v>1996</v>
      </c>
      <c r="N142" s="41">
        <v>24</v>
      </c>
      <c r="O142" s="41" t="s">
        <v>65</v>
      </c>
      <c r="P142" s="41" t="s">
        <v>219</v>
      </c>
      <c r="Q142" s="41" t="s">
        <v>220</v>
      </c>
      <c r="R142" s="41" t="s">
        <v>34</v>
      </c>
      <c r="S142" s="41" t="s">
        <v>3144</v>
      </c>
    </row>
    <row r="143" spans="1:19" ht="15" customHeight="1" x14ac:dyDescent="0.2">
      <c r="A143" s="41">
        <v>142</v>
      </c>
      <c r="B143" s="41">
        <v>269</v>
      </c>
      <c r="C143" s="41" t="s">
        <v>241</v>
      </c>
      <c r="D143" s="42">
        <v>110</v>
      </c>
      <c r="E143" s="43">
        <v>174</v>
      </c>
      <c r="F143" s="41">
        <v>142</v>
      </c>
      <c r="G143" s="48" t="s">
        <v>842</v>
      </c>
      <c r="H143" s="41">
        <v>3.8</v>
      </c>
      <c r="I143" s="41" t="s">
        <v>3215</v>
      </c>
      <c r="J143" s="41" t="s">
        <v>2853</v>
      </c>
      <c r="K143" s="41" t="s">
        <v>2826</v>
      </c>
      <c r="L143" s="41" t="s">
        <v>104</v>
      </c>
      <c r="M143" s="41">
        <v>1996</v>
      </c>
      <c r="N143" s="41">
        <v>24</v>
      </c>
      <c r="O143" s="41" t="s">
        <v>65</v>
      </c>
      <c r="P143" s="41" t="s">
        <v>219</v>
      </c>
      <c r="Q143" s="41" t="s">
        <v>220</v>
      </c>
      <c r="R143" s="41" t="s">
        <v>34</v>
      </c>
      <c r="S143" s="41" t="s">
        <v>3144</v>
      </c>
    </row>
    <row r="144" spans="1:19" ht="15" customHeight="1" x14ac:dyDescent="0.2">
      <c r="A144" s="41">
        <v>143</v>
      </c>
      <c r="B144" s="41">
        <v>537</v>
      </c>
      <c r="C144" s="41" t="s">
        <v>668</v>
      </c>
      <c r="D144" s="42">
        <v>100</v>
      </c>
      <c r="E144" s="43">
        <v>173</v>
      </c>
      <c r="F144" s="41">
        <v>136.5</v>
      </c>
      <c r="G144" s="48" t="s">
        <v>1820</v>
      </c>
      <c r="H144" s="41">
        <v>3.9</v>
      </c>
      <c r="I144" s="41" t="s">
        <v>3168</v>
      </c>
      <c r="J144" s="41" t="s">
        <v>2864</v>
      </c>
      <c r="K144" s="41" t="s">
        <v>2826</v>
      </c>
      <c r="L144" s="41" t="s">
        <v>64</v>
      </c>
      <c r="M144" s="41">
        <v>2007</v>
      </c>
      <c r="N144" s="41">
        <v>13</v>
      </c>
      <c r="O144" s="41" t="s">
        <v>21</v>
      </c>
      <c r="P144" s="41" t="s">
        <v>90</v>
      </c>
      <c r="Q144" s="41" t="s">
        <v>91</v>
      </c>
      <c r="R144" s="41" t="s">
        <v>179</v>
      </c>
      <c r="S144" s="41" t="s">
        <v>1021</v>
      </c>
    </row>
    <row r="145" spans="1:19" ht="15" customHeight="1" x14ac:dyDescent="0.2">
      <c r="A145" s="41">
        <v>144</v>
      </c>
      <c r="B145" s="41">
        <v>807</v>
      </c>
      <c r="C145" s="41" t="s">
        <v>668</v>
      </c>
      <c r="D145" s="42">
        <v>100</v>
      </c>
      <c r="E145" s="43">
        <v>173</v>
      </c>
      <c r="F145" s="41">
        <v>136.5</v>
      </c>
      <c r="G145" s="48" t="s">
        <v>1820</v>
      </c>
      <c r="H145" s="41">
        <v>3.9</v>
      </c>
      <c r="I145" s="41" t="s">
        <v>3168</v>
      </c>
      <c r="J145" s="41" t="s">
        <v>2864</v>
      </c>
      <c r="K145" s="41" t="s">
        <v>2826</v>
      </c>
      <c r="L145" s="41" t="s">
        <v>64</v>
      </c>
      <c r="M145" s="41">
        <v>2007</v>
      </c>
      <c r="N145" s="41">
        <v>13</v>
      </c>
      <c r="O145" s="41" t="s">
        <v>21</v>
      </c>
      <c r="P145" s="41" t="s">
        <v>90</v>
      </c>
      <c r="Q145" s="41" t="s">
        <v>91</v>
      </c>
      <c r="R145" s="41" t="s">
        <v>179</v>
      </c>
      <c r="S145" s="41" t="s">
        <v>1021</v>
      </c>
    </row>
    <row r="146" spans="1:19" ht="15" customHeight="1" x14ac:dyDescent="0.2">
      <c r="A146" s="41">
        <v>145</v>
      </c>
      <c r="B146" s="41">
        <v>358</v>
      </c>
      <c r="C146" s="41" t="s">
        <v>241</v>
      </c>
      <c r="D146" s="42">
        <v>105</v>
      </c>
      <c r="E146" s="43">
        <v>173</v>
      </c>
      <c r="F146" s="41">
        <v>139</v>
      </c>
      <c r="G146" s="48" t="s">
        <v>1332</v>
      </c>
      <c r="H146" s="41">
        <v>3.7</v>
      </c>
      <c r="I146" s="41" t="s">
        <v>3216</v>
      </c>
      <c r="J146" s="41" t="s">
        <v>2826</v>
      </c>
      <c r="K146" s="41" t="s">
        <v>3079</v>
      </c>
      <c r="L146" s="41" t="s">
        <v>30</v>
      </c>
      <c r="M146" s="41">
        <v>1863</v>
      </c>
      <c r="N146" s="41">
        <v>157</v>
      </c>
      <c r="O146" s="41" t="s">
        <v>65</v>
      </c>
      <c r="P146" s="41" t="s">
        <v>165</v>
      </c>
      <c r="Q146" s="41" t="s">
        <v>156</v>
      </c>
      <c r="R146" s="41" t="s">
        <v>113</v>
      </c>
      <c r="S146" s="41" t="s">
        <v>339</v>
      </c>
    </row>
    <row r="147" spans="1:19" ht="15" customHeight="1" x14ac:dyDescent="0.2">
      <c r="A147" s="41">
        <v>146</v>
      </c>
      <c r="B147" s="41">
        <v>462</v>
      </c>
      <c r="C147" s="41" t="s">
        <v>1559</v>
      </c>
      <c r="D147" s="42">
        <v>107</v>
      </c>
      <c r="E147" s="43">
        <v>173</v>
      </c>
      <c r="F147" s="41">
        <v>140</v>
      </c>
      <c r="G147" s="48" t="s">
        <v>1561</v>
      </c>
      <c r="H147" s="41">
        <v>3.9</v>
      </c>
      <c r="I147" s="41" t="s">
        <v>3217</v>
      </c>
      <c r="J147" s="41" t="s">
        <v>2826</v>
      </c>
      <c r="K147" s="41" t="s">
        <v>2837</v>
      </c>
      <c r="L147" s="41" t="s">
        <v>104</v>
      </c>
      <c r="M147" s="41">
        <v>1968</v>
      </c>
      <c r="N147" s="41">
        <v>52</v>
      </c>
      <c r="O147" s="41" t="s">
        <v>65</v>
      </c>
      <c r="P147" s="41" t="s">
        <v>515</v>
      </c>
      <c r="Q147" s="41" t="s">
        <v>73</v>
      </c>
      <c r="R147" s="41" t="s">
        <v>67</v>
      </c>
      <c r="S147" s="41" t="s">
        <v>3144</v>
      </c>
    </row>
    <row r="148" spans="1:19" ht="15" customHeight="1" x14ac:dyDescent="0.2">
      <c r="A148" s="41">
        <v>147</v>
      </c>
      <c r="B148" s="41">
        <v>691</v>
      </c>
      <c r="C148" s="41" t="s">
        <v>1559</v>
      </c>
      <c r="D148" s="42">
        <v>107</v>
      </c>
      <c r="E148" s="43">
        <v>173</v>
      </c>
      <c r="F148" s="41">
        <v>140</v>
      </c>
      <c r="G148" s="48" t="s">
        <v>1561</v>
      </c>
      <c r="H148" s="41">
        <v>3.9</v>
      </c>
      <c r="I148" s="41" t="s">
        <v>3217</v>
      </c>
      <c r="J148" s="41" t="s">
        <v>2831</v>
      </c>
      <c r="K148" s="41" t="s">
        <v>2837</v>
      </c>
      <c r="L148" s="41" t="s">
        <v>104</v>
      </c>
      <c r="M148" s="41">
        <v>1968</v>
      </c>
      <c r="N148" s="41">
        <v>52</v>
      </c>
      <c r="O148" s="41" t="s">
        <v>65</v>
      </c>
      <c r="P148" s="41" t="s">
        <v>515</v>
      </c>
      <c r="Q148" s="41" t="s">
        <v>73</v>
      </c>
      <c r="R148" s="41" t="s">
        <v>67</v>
      </c>
      <c r="S148" s="41" t="s">
        <v>3144</v>
      </c>
    </row>
    <row r="149" spans="1:19" ht="15" customHeight="1" x14ac:dyDescent="0.2">
      <c r="A149" s="41">
        <v>148</v>
      </c>
      <c r="B149" s="41">
        <v>934</v>
      </c>
      <c r="C149" s="41" t="s">
        <v>1559</v>
      </c>
      <c r="D149" s="42">
        <v>107</v>
      </c>
      <c r="E149" s="43">
        <v>173</v>
      </c>
      <c r="F149" s="41">
        <v>140</v>
      </c>
      <c r="G149" s="48" t="s">
        <v>1561</v>
      </c>
      <c r="H149" s="41">
        <v>3.9</v>
      </c>
      <c r="I149" s="41" t="s">
        <v>3217</v>
      </c>
      <c r="J149" s="41" t="s">
        <v>2826</v>
      </c>
      <c r="K149" s="41" t="s">
        <v>2837</v>
      </c>
      <c r="L149" s="41" t="s">
        <v>104</v>
      </c>
      <c r="M149" s="41">
        <v>1968</v>
      </c>
      <c r="N149" s="41">
        <v>52</v>
      </c>
      <c r="O149" s="41" t="s">
        <v>65</v>
      </c>
      <c r="P149" s="41" t="s">
        <v>515</v>
      </c>
      <c r="Q149" s="41" t="s">
        <v>73</v>
      </c>
      <c r="R149" s="41" t="s">
        <v>67</v>
      </c>
      <c r="S149" s="41" t="s">
        <v>3144</v>
      </c>
    </row>
    <row r="150" spans="1:19" ht="15" customHeight="1" x14ac:dyDescent="0.2">
      <c r="A150" s="41">
        <v>149</v>
      </c>
      <c r="B150" s="41">
        <v>623</v>
      </c>
      <c r="C150" s="41" t="s">
        <v>1988</v>
      </c>
      <c r="D150" s="42">
        <v>107</v>
      </c>
      <c r="E150" s="43">
        <v>173</v>
      </c>
      <c r="F150" s="41">
        <v>140</v>
      </c>
      <c r="G150" s="48" t="s">
        <v>1989</v>
      </c>
      <c r="H150" s="41">
        <v>3.9</v>
      </c>
      <c r="I150" s="41" t="s">
        <v>3202</v>
      </c>
      <c r="J150" s="41" t="s">
        <v>2853</v>
      </c>
      <c r="K150" s="41" t="s">
        <v>3089</v>
      </c>
      <c r="L150" s="41" t="s">
        <v>30</v>
      </c>
      <c r="M150" s="41">
        <v>1913</v>
      </c>
      <c r="N150" s="41">
        <v>107</v>
      </c>
      <c r="O150" s="41" t="s">
        <v>65</v>
      </c>
      <c r="P150" s="41" t="s">
        <v>124</v>
      </c>
      <c r="Q150" s="41" t="s">
        <v>124</v>
      </c>
      <c r="R150" s="41" t="s">
        <v>113</v>
      </c>
      <c r="S150" s="41" t="s">
        <v>1525</v>
      </c>
    </row>
    <row r="151" spans="1:19" ht="15" customHeight="1" x14ac:dyDescent="0.2">
      <c r="A151" s="41">
        <v>150</v>
      </c>
      <c r="B151" s="41">
        <v>900</v>
      </c>
      <c r="C151" s="41" t="s">
        <v>1988</v>
      </c>
      <c r="D151" s="42">
        <v>107</v>
      </c>
      <c r="E151" s="43">
        <v>173</v>
      </c>
      <c r="F151" s="41">
        <v>140</v>
      </c>
      <c r="G151" s="48" t="s">
        <v>1989</v>
      </c>
      <c r="H151" s="41">
        <v>3.9</v>
      </c>
      <c r="I151" s="41" t="s">
        <v>3202</v>
      </c>
      <c r="J151" s="41" t="s">
        <v>2884</v>
      </c>
      <c r="K151" s="41" t="s">
        <v>3089</v>
      </c>
      <c r="L151" s="41" t="s">
        <v>30</v>
      </c>
      <c r="M151" s="41">
        <v>1913</v>
      </c>
      <c r="N151" s="41">
        <v>107</v>
      </c>
      <c r="O151" s="41" t="s">
        <v>65</v>
      </c>
      <c r="P151" s="41" t="s">
        <v>124</v>
      </c>
      <c r="Q151" s="41" t="s">
        <v>124</v>
      </c>
      <c r="R151" s="41" t="s">
        <v>113</v>
      </c>
      <c r="S151" s="41" t="s">
        <v>1525</v>
      </c>
    </row>
    <row r="152" spans="1:19" ht="15" customHeight="1" x14ac:dyDescent="0.2">
      <c r="A152" s="41">
        <v>151</v>
      </c>
      <c r="B152" s="41">
        <v>225</v>
      </c>
      <c r="C152" s="41" t="s">
        <v>990</v>
      </c>
      <c r="D152" s="42">
        <v>108</v>
      </c>
      <c r="E152" s="43">
        <v>173</v>
      </c>
      <c r="F152" s="41">
        <v>140.5</v>
      </c>
      <c r="G152" s="48" t="s">
        <v>992</v>
      </c>
      <c r="H152" s="41">
        <v>4.7</v>
      </c>
      <c r="I152" s="41" t="s">
        <v>3218</v>
      </c>
      <c r="J152" s="41" t="s">
        <v>2864</v>
      </c>
      <c r="K152" s="41" t="s">
        <v>2824</v>
      </c>
      <c r="L152" s="41" t="s">
        <v>56</v>
      </c>
      <c r="M152" s="41">
        <v>2013</v>
      </c>
      <c r="N152" s="41">
        <v>7</v>
      </c>
      <c r="O152" s="41" t="s">
        <v>21</v>
      </c>
      <c r="P152" s="41" t="s">
        <v>124</v>
      </c>
      <c r="Q152" s="41" t="s">
        <v>124</v>
      </c>
      <c r="R152" s="41" t="s">
        <v>138</v>
      </c>
      <c r="S152" s="41" t="s">
        <v>3144</v>
      </c>
    </row>
    <row r="153" spans="1:19" ht="15" customHeight="1" x14ac:dyDescent="0.2">
      <c r="A153" s="41">
        <v>152</v>
      </c>
      <c r="B153" s="41">
        <v>390</v>
      </c>
      <c r="C153" s="41" t="s">
        <v>990</v>
      </c>
      <c r="D153" s="42">
        <v>108</v>
      </c>
      <c r="E153" s="43">
        <v>173</v>
      </c>
      <c r="F153" s="41">
        <v>140.5</v>
      </c>
      <c r="G153" s="48" t="s">
        <v>992</v>
      </c>
      <c r="H153" s="41">
        <v>4.7</v>
      </c>
      <c r="I153" s="41" t="s">
        <v>3218</v>
      </c>
      <c r="J153" s="41" t="s">
        <v>2826</v>
      </c>
      <c r="K153" s="41" t="s">
        <v>2824</v>
      </c>
      <c r="L153" s="41" t="s">
        <v>56</v>
      </c>
      <c r="M153" s="41">
        <v>2013</v>
      </c>
      <c r="N153" s="41">
        <v>7</v>
      </c>
      <c r="O153" s="41" t="s">
        <v>21</v>
      </c>
      <c r="P153" s="41" t="s">
        <v>124</v>
      </c>
      <c r="Q153" s="41" t="s">
        <v>124</v>
      </c>
      <c r="R153" s="41" t="s">
        <v>138</v>
      </c>
      <c r="S153" s="41" t="s">
        <v>3144</v>
      </c>
    </row>
    <row r="154" spans="1:19" ht="15" customHeight="1" x14ac:dyDescent="0.2">
      <c r="A154" s="41">
        <v>153</v>
      </c>
      <c r="B154" s="41">
        <v>545</v>
      </c>
      <c r="C154" s="41" t="s">
        <v>990</v>
      </c>
      <c r="D154" s="42">
        <v>108</v>
      </c>
      <c r="E154" s="43">
        <v>173</v>
      </c>
      <c r="F154" s="41">
        <v>140.5</v>
      </c>
      <c r="G154" s="48" t="s">
        <v>992</v>
      </c>
      <c r="H154" s="41">
        <v>4.7</v>
      </c>
      <c r="I154" s="41" t="s">
        <v>3218</v>
      </c>
      <c r="J154" s="41" t="s">
        <v>2831</v>
      </c>
      <c r="K154" s="41" t="s">
        <v>2824</v>
      </c>
      <c r="L154" s="41" t="s">
        <v>56</v>
      </c>
      <c r="M154" s="41">
        <v>2013</v>
      </c>
      <c r="N154" s="41">
        <v>7</v>
      </c>
      <c r="O154" s="41" t="s">
        <v>21</v>
      </c>
      <c r="P154" s="41" t="s">
        <v>124</v>
      </c>
      <c r="Q154" s="41" t="s">
        <v>124</v>
      </c>
      <c r="R154" s="41" t="s">
        <v>138</v>
      </c>
      <c r="S154" s="41" t="s">
        <v>3144</v>
      </c>
    </row>
    <row r="155" spans="1:19" ht="15" customHeight="1" x14ac:dyDescent="0.2">
      <c r="A155" s="41">
        <v>154</v>
      </c>
      <c r="B155" s="41">
        <v>137</v>
      </c>
      <c r="C155" s="41" t="s">
        <v>668</v>
      </c>
      <c r="D155" s="42">
        <v>95</v>
      </c>
      <c r="E155" s="43">
        <v>173</v>
      </c>
      <c r="F155" s="41">
        <v>134</v>
      </c>
      <c r="G155" s="48" t="s">
        <v>670</v>
      </c>
      <c r="H155" s="41">
        <v>3.2</v>
      </c>
      <c r="I155" s="41" t="s">
        <v>3219</v>
      </c>
      <c r="J155" s="41" t="s">
        <v>2864</v>
      </c>
      <c r="K155" s="41" t="s">
        <v>2950</v>
      </c>
      <c r="L155" s="41" t="s">
        <v>46</v>
      </c>
      <c r="M155" s="41">
        <v>2000</v>
      </c>
      <c r="N155" s="41">
        <v>20</v>
      </c>
      <c r="O155" s="41" t="s">
        <v>21</v>
      </c>
      <c r="P155" s="41" t="s">
        <v>57</v>
      </c>
      <c r="Q155" s="41" t="s">
        <v>40</v>
      </c>
      <c r="R155" s="41" t="s">
        <v>67</v>
      </c>
      <c r="S155" s="41" t="s">
        <v>673</v>
      </c>
    </row>
    <row r="156" spans="1:19" ht="15" customHeight="1" x14ac:dyDescent="0.2">
      <c r="A156" s="41">
        <v>155</v>
      </c>
      <c r="B156" s="41">
        <v>446</v>
      </c>
      <c r="C156" s="41" t="s">
        <v>1520</v>
      </c>
      <c r="D156" s="42">
        <v>102</v>
      </c>
      <c r="E156" s="43">
        <v>172</v>
      </c>
      <c r="F156" s="41">
        <v>137</v>
      </c>
      <c r="G156" s="48" t="s">
        <v>1522</v>
      </c>
      <c r="H156" s="41">
        <v>3.9</v>
      </c>
      <c r="I156" s="41" t="s">
        <v>3202</v>
      </c>
      <c r="J156" s="41" t="s">
        <v>2853</v>
      </c>
      <c r="K156" s="41" t="s">
        <v>3089</v>
      </c>
      <c r="L156" s="41" t="s">
        <v>30</v>
      </c>
      <c r="M156" s="41">
        <v>1913</v>
      </c>
      <c r="N156" s="41">
        <v>107</v>
      </c>
      <c r="O156" s="41" t="s">
        <v>65</v>
      </c>
      <c r="P156" s="41" t="s">
        <v>124</v>
      </c>
      <c r="Q156" s="41" t="s">
        <v>124</v>
      </c>
      <c r="R156" s="41" t="s">
        <v>113</v>
      </c>
      <c r="S156" s="41" t="s">
        <v>1525</v>
      </c>
    </row>
    <row r="157" spans="1:19" ht="15" customHeight="1" x14ac:dyDescent="0.2">
      <c r="A157" s="41">
        <v>156</v>
      </c>
      <c r="B157" s="41">
        <v>665</v>
      </c>
      <c r="C157" s="41" t="s">
        <v>1520</v>
      </c>
      <c r="D157" s="42">
        <v>102</v>
      </c>
      <c r="E157" s="43">
        <v>172</v>
      </c>
      <c r="F157" s="41">
        <v>137</v>
      </c>
      <c r="G157" s="48" t="s">
        <v>1522</v>
      </c>
      <c r="H157" s="41">
        <v>3.9</v>
      </c>
      <c r="I157" s="41" t="s">
        <v>3202</v>
      </c>
      <c r="J157" s="41" t="s">
        <v>2905</v>
      </c>
      <c r="K157" s="41" t="s">
        <v>3089</v>
      </c>
      <c r="L157" s="41" t="s">
        <v>30</v>
      </c>
      <c r="M157" s="41">
        <v>1913</v>
      </c>
      <c r="N157" s="41">
        <v>107</v>
      </c>
      <c r="O157" s="41" t="s">
        <v>65</v>
      </c>
      <c r="P157" s="41" t="s">
        <v>124</v>
      </c>
      <c r="Q157" s="41" t="s">
        <v>124</v>
      </c>
      <c r="R157" s="41" t="s">
        <v>113</v>
      </c>
      <c r="S157" s="41" t="s">
        <v>1525</v>
      </c>
    </row>
    <row r="158" spans="1:19" ht="15" customHeight="1" x14ac:dyDescent="0.2">
      <c r="A158" s="41">
        <v>157</v>
      </c>
      <c r="B158" s="41">
        <v>904</v>
      </c>
      <c r="C158" s="41" t="s">
        <v>1520</v>
      </c>
      <c r="D158" s="42">
        <v>102</v>
      </c>
      <c r="E158" s="43">
        <v>172</v>
      </c>
      <c r="F158" s="41">
        <v>137</v>
      </c>
      <c r="G158" s="48" t="s">
        <v>1522</v>
      </c>
      <c r="H158" s="41">
        <v>3.9</v>
      </c>
      <c r="I158" s="41" t="s">
        <v>3202</v>
      </c>
      <c r="J158" s="41" t="s">
        <v>2856</v>
      </c>
      <c r="K158" s="41" t="s">
        <v>3089</v>
      </c>
      <c r="L158" s="41" t="s">
        <v>30</v>
      </c>
      <c r="M158" s="41">
        <v>1913</v>
      </c>
      <c r="N158" s="41">
        <v>107</v>
      </c>
      <c r="O158" s="41" t="s">
        <v>65</v>
      </c>
      <c r="P158" s="41" t="s">
        <v>124</v>
      </c>
      <c r="Q158" s="41" t="s">
        <v>124</v>
      </c>
      <c r="R158" s="41" t="s">
        <v>113</v>
      </c>
      <c r="S158" s="41" t="s">
        <v>1525</v>
      </c>
    </row>
    <row r="159" spans="1:19" ht="15" customHeight="1" x14ac:dyDescent="0.2">
      <c r="A159" s="41">
        <v>158</v>
      </c>
      <c r="B159" s="41">
        <v>12</v>
      </c>
      <c r="C159" s="41" t="s">
        <v>106</v>
      </c>
      <c r="D159" s="42">
        <v>106</v>
      </c>
      <c r="E159" s="43">
        <v>172</v>
      </c>
      <c r="F159" s="41">
        <v>139</v>
      </c>
      <c r="G159" s="48" t="s">
        <v>108</v>
      </c>
      <c r="H159" s="41">
        <v>3.2</v>
      </c>
      <c r="I159" s="41" t="s">
        <v>3220</v>
      </c>
      <c r="J159" s="41" t="s">
        <v>2934</v>
      </c>
      <c r="K159" s="41" t="s">
        <v>3145</v>
      </c>
      <c r="L159" s="41" t="s">
        <v>30</v>
      </c>
      <c r="M159" s="41">
        <v>1962</v>
      </c>
      <c r="N159" s="41">
        <v>58</v>
      </c>
      <c r="O159" s="41" t="s">
        <v>65</v>
      </c>
      <c r="P159" s="41" t="s">
        <v>112</v>
      </c>
      <c r="Q159" s="41" t="s">
        <v>98</v>
      </c>
      <c r="R159" s="41" t="s">
        <v>113</v>
      </c>
      <c r="S159" s="41" t="s">
        <v>114</v>
      </c>
    </row>
    <row r="160" spans="1:19" ht="15" customHeight="1" x14ac:dyDescent="0.2">
      <c r="A160" s="41">
        <v>159</v>
      </c>
      <c r="B160" s="41">
        <v>94</v>
      </c>
      <c r="C160" s="41" t="s">
        <v>106</v>
      </c>
      <c r="D160" s="42">
        <v>106</v>
      </c>
      <c r="E160" s="43">
        <v>172</v>
      </c>
      <c r="F160" s="41">
        <v>139</v>
      </c>
      <c r="G160" s="48" t="s">
        <v>108</v>
      </c>
      <c r="H160" s="41">
        <v>3.2</v>
      </c>
      <c r="I160" s="41" t="s">
        <v>3220</v>
      </c>
      <c r="J160" s="41" t="s">
        <v>2864</v>
      </c>
      <c r="K160" s="41" t="s">
        <v>3145</v>
      </c>
      <c r="L160" s="41" t="s">
        <v>30</v>
      </c>
      <c r="M160" s="41">
        <v>1962</v>
      </c>
      <c r="N160" s="41">
        <v>58</v>
      </c>
      <c r="O160" s="41" t="s">
        <v>65</v>
      </c>
      <c r="P160" s="41" t="s">
        <v>112</v>
      </c>
      <c r="Q160" s="41" t="s">
        <v>98</v>
      </c>
      <c r="R160" s="41" t="s">
        <v>113</v>
      </c>
      <c r="S160" s="41" t="s">
        <v>114</v>
      </c>
    </row>
    <row r="161" spans="1:19" ht="15" customHeight="1" x14ac:dyDescent="0.2">
      <c r="A161" s="41">
        <v>160</v>
      </c>
      <c r="B161" s="41">
        <v>67</v>
      </c>
      <c r="C161" s="41" t="s">
        <v>369</v>
      </c>
      <c r="D161" s="42">
        <v>107</v>
      </c>
      <c r="E161" s="43">
        <v>172</v>
      </c>
      <c r="F161" s="41">
        <v>139.5</v>
      </c>
      <c r="G161" s="48" t="s">
        <v>371</v>
      </c>
      <c r="H161" s="41">
        <v>3.8</v>
      </c>
      <c r="I161" s="41" t="s">
        <v>3221</v>
      </c>
      <c r="J161" s="41" t="s">
        <v>2831</v>
      </c>
      <c r="K161" s="41" t="s">
        <v>2826</v>
      </c>
      <c r="L161" s="41" t="s">
        <v>20</v>
      </c>
      <c r="M161" s="41">
        <v>2006</v>
      </c>
      <c r="N161" s="41">
        <v>14</v>
      </c>
      <c r="O161" s="41" t="s">
        <v>65</v>
      </c>
      <c r="P161" s="41" t="s">
        <v>374</v>
      </c>
      <c r="Q161" s="41" t="s">
        <v>73</v>
      </c>
      <c r="R161" s="41" t="s">
        <v>23</v>
      </c>
      <c r="S161" s="41" t="s">
        <v>3144</v>
      </c>
    </row>
    <row r="162" spans="1:19" ht="15" customHeight="1" x14ac:dyDescent="0.2">
      <c r="A162" s="41">
        <v>161</v>
      </c>
      <c r="B162" s="41">
        <v>828</v>
      </c>
      <c r="C162" s="41" t="s">
        <v>369</v>
      </c>
      <c r="D162" s="42">
        <v>107</v>
      </c>
      <c r="E162" s="43">
        <v>172</v>
      </c>
      <c r="F162" s="41">
        <v>139.5</v>
      </c>
      <c r="G162" s="48" t="s">
        <v>371</v>
      </c>
      <c r="H162" s="41">
        <v>3.8</v>
      </c>
      <c r="I162" s="41" t="s">
        <v>3221</v>
      </c>
      <c r="J162" s="41" t="s">
        <v>2824</v>
      </c>
      <c r="K162" s="41" t="s">
        <v>2826</v>
      </c>
      <c r="L162" s="41" t="s">
        <v>20</v>
      </c>
      <c r="M162" s="41">
        <v>2006</v>
      </c>
      <c r="N162" s="41">
        <v>14</v>
      </c>
      <c r="O162" s="41" t="s">
        <v>65</v>
      </c>
      <c r="P162" s="41" t="s">
        <v>374</v>
      </c>
      <c r="Q162" s="41" t="s">
        <v>73</v>
      </c>
      <c r="R162" s="41" t="s">
        <v>23</v>
      </c>
      <c r="S162" s="41" t="s">
        <v>3144</v>
      </c>
    </row>
    <row r="163" spans="1:19" ht="15" customHeight="1" x14ac:dyDescent="0.2">
      <c r="A163" s="41">
        <v>162</v>
      </c>
      <c r="B163" s="41">
        <v>449</v>
      </c>
      <c r="C163" s="41" t="s">
        <v>241</v>
      </c>
      <c r="D163" s="42">
        <v>108</v>
      </c>
      <c r="E163" s="43">
        <v>171</v>
      </c>
      <c r="F163" s="41">
        <v>139.5</v>
      </c>
      <c r="G163" s="48" t="s">
        <v>1528</v>
      </c>
      <c r="H163" s="41">
        <v>4.4000000000000004</v>
      </c>
      <c r="I163" s="41" t="s">
        <v>3222</v>
      </c>
      <c r="J163" s="41" t="s">
        <v>2853</v>
      </c>
      <c r="K163" s="41" t="s">
        <v>2864</v>
      </c>
      <c r="L163" s="41" t="s">
        <v>46</v>
      </c>
      <c r="M163" s="41">
        <v>1984</v>
      </c>
      <c r="N163" s="41">
        <v>36</v>
      </c>
      <c r="O163" s="41" t="s">
        <v>21</v>
      </c>
      <c r="P163" s="41" t="s">
        <v>235</v>
      </c>
      <c r="Q163" s="41" t="s">
        <v>91</v>
      </c>
      <c r="R163" s="41" t="s">
        <v>67</v>
      </c>
      <c r="S163" s="41" t="s">
        <v>3144</v>
      </c>
    </row>
    <row r="164" spans="1:19" ht="15" customHeight="1" x14ac:dyDescent="0.2">
      <c r="A164" s="41">
        <v>163</v>
      </c>
      <c r="B164" s="41">
        <v>674</v>
      </c>
      <c r="C164" s="41" t="s">
        <v>241</v>
      </c>
      <c r="D164" s="42">
        <v>108</v>
      </c>
      <c r="E164" s="43">
        <v>171</v>
      </c>
      <c r="F164" s="41">
        <v>139.5</v>
      </c>
      <c r="G164" s="48" t="s">
        <v>1528</v>
      </c>
      <c r="H164" s="41">
        <v>4.4000000000000004</v>
      </c>
      <c r="I164" s="41" t="s">
        <v>3222</v>
      </c>
      <c r="J164" s="41" t="s">
        <v>2828</v>
      </c>
      <c r="K164" s="41" t="s">
        <v>2864</v>
      </c>
      <c r="L164" s="41" t="s">
        <v>46</v>
      </c>
      <c r="M164" s="41">
        <v>1984</v>
      </c>
      <c r="N164" s="41">
        <v>36</v>
      </c>
      <c r="O164" s="41" t="s">
        <v>21</v>
      </c>
      <c r="P164" s="41" t="s">
        <v>235</v>
      </c>
      <c r="Q164" s="41" t="s">
        <v>91</v>
      </c>
      <c r="R164" s="41" t="s">
        <v>67</v>
      </c>
      <c r="S164" s="41" t="s">
        <v>3144</v>
      </c>
    </row>
    <row r="165" spans="1:19" ht="15" customHeight="1" x14ac:dyDescent="0.2">
      <c r="A165" s="41">
        <v>164</v>
      </c>
      <c r="B165" s="41">
        <v>912</v>
      </c>
      <c r="C165" s="41" t="s">
        <v>241</v>
      </c>
      <c r="D165" s="42">
        <v>108</v>
      </c>
      <c r="E165" s="43">
        <v>171</v>
      </c>
      <c r="F165" s="41">
        <v>139.5</v>
      </c>
      <c r="G165" s="48" t="s">
        <v>1528</v>
      </c>
      <c r="H165" s="41">
        <v>4.4000000000000004</v>
      </c>
      <c r="I165" s="41" t="s">
        <v>3222</v>
      </c>
      <c r="J165" s="41" t="s">
        <v>2826</v>
      </c>
      <c r="K165" s="41" t="s">
        <v>2864</v>
      </c>
      <c r="L165" s="41" t="s">
        <v>46</v>
      </c>
      <c r="M165" s="41">
        <v>1984</v>
      </c>
      <c r="N165" s="41">
        <v>36</v>
      </c>
      <c r="O165" s="41" t="s">
        <v>21</v>
      </c>
      <c r="P165" s="41" t="s">
        <v>235</v>
      </c>
      <c r="Q165" s="41" t="s">
        <v>91</v>
      </c>
      <c r="R165" s="41" t="s">
        <v>67</v>
      </c>
      <c r="S165" s="41" t="s">
        <v>3144</v>
      </c>
    </row>
    <row r="166" spans="1:19" ht="15" customHeight="1" x14ac:dyDescent="0.2">
      <c r="A166" s="41">
        <v>165</v>
      </c>
      <c r="B166" s="41">
        <v>586</v>
      </c>
      <c r="C166" s="41" t="s">
        <v>14</v>
      </c>
      <c r="D166" s="42">
        <v>108</v>
      </c>
      <c r="E166" s="43">
        <v>171</v>
      </c>
      <c r="F166" s="41">
        <v>139.5</v>
      </c>
      <c r="G166" s="48" t="s">
        <v>1912</v>
      </c>
      <c r="H166" s="41">
        <v>3.5</v>
      </c>
      <c r="I166" s="41" t="s">
        <v>3223</v>
      </c>
      <c r="J166" s="41" t="s">
        <v>2864</v>
      </c>
      <c r="K166" s="41" t="s">
        <v>2903</v>
      </c>
      <c r="L166" s="41" t="s">
        <v>56</v>
      </c>
      <c r="M166" s="41">
        <v>-1</v>
      </c>
      <c r="N166" s="41" t="s">
        <v>3144</v>
      </c>
      <c r="O166" s="41" t="s">
        <v>21</v>
      </c>
      <c r="P166" s="41" t="s">
        <v>1915</v>
      </c>
      <c r="Q166" s="41" t="s">
        <v>1916</v>
      </c>
      <c r="R166" s="41" t="s">
        <v>411</v>
      </c>
      <c r="S166" s="41" t="s">
        <v>3144</v>
      </c>
    </row>
    <row r="167" spans="1:19" ht="15" customHeight="1" x14ac:dyDescent="0.2">
      <c r="A167" s="41">
        <v>166</v>
      </c>
      <c r="B167" s="41">
        <v>243</v>
      </c>
      <c r="C167" s="41" t="s">
        <v>1060</v>
      </c>
      <c r="D167" s="42">
        <v>81</v>
      </c>
      <c r="E167" s="43">
        <v>167</v>
      </c>
      <c r="F167" s="41">
        <v>124</v>
      </c>
      <c r="G167" s="48" t="s">
        <v>1061</v>
      </c>
      <c r="H167" s="41">
        <v>2.6</v>
      </c>
      <c r="I167" s="41" t="s">
        <v>3224</v>
      </c>
      <c r="J167" s="41" t="s">
        <v>2826</v>
      </c>
      <c r="K167" s="41" t="s">
        <v>2839</v>
      </c>
      <c r="L167" s="41" t="s">
        <v>20</v>
      </c>
      <c r="M167" s="41">
        <v>1984</v>
      </c>
      <c r="N167" s="41">
        <v>36</v>
      </c>
      <c r="O167" s="41" t="s">
        <v>790</v>
      </c>
      <c r="P167" s="41" t="s">
        <v>791</v>
      </c>
      <c r="Q167" s="41" t="s">
        <v>581</v>
      </c>
      <c r="R167" s="41" t="s">
        <v>58</v>
      </c>
      <c r="S167" s="41" t="s">
        <v>3144</v>
      </c>
    </row>
    <row r="168" spans="1:19" ht="15" customHeight="1" x14ac:dyDescent="0.2">
      <c r="A168" s="41">
        <v>167</v>
      </c>
      <c r="B168" s="41">
        <v>434</v>
      </c>
      <c r="C168" s="41" t="s">
        <v>1060</v>
      </c>
      <c r="D168" s="42">
        <v>81</v>
      </c>
      <c r="E168" s="43">
        <v>167</v>
      </c>
      <c r="F168" s="41">
        <v>124</v>
      </c>
      <c r="G168" s="48" t="s">
        <v>1061</v>
      </c>
      <c r="H168" s="41">
        <v>2.6</v>
      </c>
      <c r="I168" s="41" t="s">
        <v>3224</v>
      </c>
      <c r="J168" s="41" t="s">
        <v>2826</v>
      </c>
      <c r="K168" s="41" t="s">
        <v>2839</v>
      </c>
      <c r="L168" s="41" t="s">
        <v>20</v>
      </c>
      <c r="M168" s="41">
        <v>1984</v>
      </c>
      <c r="N168" s="41">
        <v>36</v>
      </c>
      <c r="O168" s="41" t="s">
        <v>790</v>
      </c>
      <c r="P168" s="41" t="s">
        <v>791</v>
      </c>
      <c r="Q168" s="41" t="s">
        <v>581</v>
      </c>
      <c r="R168" s="41" t="s">
        <v>58</v>
      </c>
      <c r="S168" s="41" t="s">
        <v>3144</v>
      </c>
    </row>
    <row r="169" spans="1:19" ht="15" customHeight="1" x14ac:dyDescent="0.2">
      <c r="A169" s="41">
        <v>168</v>
      </c>
      <c r="B169" s="41">
        <v>645</v>
      </c>
      <c r="C169" s="41" t="s">
        <v>1060</v>
      </c>
      <c r="D169" s="42">
        <v>81</v>
      </c>
      <c r="E169" s="43">
        <v>167</v>
      </c>
      <c r="F169" s="41">
        <v>124</v>
      </c>
      <c r="G169" s="48" t="s">
        <v>1061</v>
      </c>
      <c r="H169" s="41">
        <v>2.6</v>
      </c>
      <c r="I169" s="41" t="s">
        <v>3224</v>
      </c>
      <c r="J169" s="41" t="s">
        <v>2859</v>
      </c>
      <c r="K169" s="41" t="s">
        <v>2839</v>
      </c>
      <c r="L169" s="41" t="s">
        <v>20</v>
      </c>
      <c r="M169" s="41">
        <v>1984</v>
      </c>
      <c r="N169" s="41">
        <v>36</v>
      </c>
      <c r="O169" s="41" t="s">
        <v>790</v>
      </c>
      <c r="P169" s="41" t="s">
        <v>791</v>
      </c>
      <c r="Q169" s="41" t="s">
        <v>581</v>
      </c>
      <c r="R169" s="41" t="s">
        <v>58</v>
      </c>
      <c r="S169" s="41" t="s">
        <v>3144</v>
      </c>
    </row>
    <row r="170" spans="1:19" ht="15" customHeight="1" x14ac:dyDescent="0.2">
      <c r="A170" s="41">
        <v>169</v>
      </c>
      <c r="B170" s="41">
        <v>870</v>
      </c>
      <c r="C170" s="41" t="s">
        <v>1060</v>
      </c>
      <c r="D170" s="42">
        <v>81</v>
      </c>
      <c r="E170" s="43">
        <v>167</v>
      </c>
      <c r="F170" s="41">
        <v>124</v>
      </c>
      <c r="G170" s="48" t="s">
        <v>1061</v>
      </c>
      <c r="H170" s="41">
        <v>2.6</v>
      </c>
      <c r="I170" s="41" t="s">
        <v>3224</v>
      </c>
      <c r="J170" s="41" t="s">
        <v>2850</v>
      </c>
      <c r="K170" s="41" t="s">
        <v>2839</v>
      </c>
      <c r="L170" s="41" t="s">
        <v>20</v>
      </c>
      <c r="M170" s="41">
        <v>1984</v>
      </c>
      <c r="N170" s="41">
        <v>36</v>
      </c>
      <c r="O170" s="41" t="s">
        <v>790</v>
      </c>
      <c r="P170" s="41" t="s">
        <v>791</v>
      </c>
      <c r="Q170" s="41" t="s">
        <v>581</v>
      </c>
      <c r="R170" s="41" t="s">
        <v>58</v>
      </c>
      <c r="S170" s="41" t="s">
        <v>3144</v>
      </c>
    </row>
    <row r="171" spans="1:19" ht="15" customHeight="1" x14ac:dyDescent="0.2">
      <c r="A171" s="41">
        <v>170</v>
      </c>
      <c r="B171" s="41">
        <v>168</v>
      </c>
      <c r="C171" s="41" t="s">
        <v>786</v>
      </c>
      <c r="D171" s="42">
        <v>81</v>
      </c>
      <c r="E171" s="43">
        <v>167</v>
      </c>
      <c r="F171" s="41">
        <v>124</v>
      </c>
      <c r="G171" s="48" t="s">
        <v>788</v>
      </c>
      <c r="H171" s="41">
        <v>2.6</v>
      </c>
      <c r="I171" s="41" t="s">
        <v>3224</v>
      </c>
      <c r="J171" s="41" t="s">
        <v>2853</v>
      </c>
      <c r="K171" s="41" t="s">
        <v>2839</v>
      </c>
      <c r="L171" s="41" t="s">
        <v>20</v>
      </c>
      <c r="M171" s="41">
        <v>1984</v>
      </c>
      <c r="N171" s="41">
        <v>36</v>
      </c>
      <c r="O171" s="41" t="s">
        <v>790</v>
      </c>
      <c r="P171" s="41" t="s">
        <v>791</v>
      </c>
      <c r="Q171" s="41" t="s">
        <v>581</v>
      </c>
      <c r="R171" s="41" t="s">
        <v>58</v>
      </c>
      <c r="S171" s="41" t="s">
        <v>3144</v>
      </c>
    </row>
    <row r="172" spans="1:19" ht="15" customHeight="1" x14ac:dyDescent="0.2">
      <c r="A172" s="41">
        <v>171</v>
      </c>
      <c r="B172" s="41">
        <v>224</v>
      </c>
      <c r="C172" s="41" t="s">
        <v>986</v>
      </c>
      <c r="D172" s="42">
        <v>100</v>
      </c>
      <c r="E172" s="43">
        <v>166</v>
      </c>
      <c r="F172" s="41">
        <v>133</v>
      </c>
      <c r="G172" s="48" t="s">
        <v>988</v>
      </c>
      <c r="H172" s="41">
        <v>3</v>
      </c>
      <c r="I172" s="41" t="s">
        <v>3225</v>
      </c>
      <c r="J172" s="41" t="s">
        <v>2831</v>
      </c>
      <c r="K172" s="41" t="s">
        <v>2837</v>
      </c>
      <c r="L172" s="41" t="s">
        <v>20</v>
      </c>
      <c r="M172" s="41">
        <v>2015</v>
      </c>
      <c r="N172" s="41">
        <v>5</v>
      </c>
      <c r="O172" s="41" t="s">
        <v>21</v>
      </c>
      <c r="P172" s="41" t="s">
        <v>124</v>
      </c>
      <c r="Q172" s="41" t="s">
        <v>124</v>
      </c>
      <c r="R172" s="41" t="s">
        <v>58</v>
      </c>
      <c r="S172" s="41" t="s">
        <v>3144</v>
      </c>
    </row>
    <row r="173" spans="1:19" ht="15" customHeight="1" x14ac:dyDescent="0.2">
      <c r="A173" s="41">
        <v>172</v>
      </c>
      <c r="B173" s="41">
        <v>369</v>
      </c>
      <c r="C173" s="41" t="s">
        <v>986</v>
      </c>
      <c r="D173" s="42">
        <v>100</v>
      </c>
      <c r="E173" s="43">
        <v>166</v>
      </c>
      <c r="F173" s="41">
        <v>133</v>
      </c>
      <c r="G173" s="48" t="s">
        <v>988</v>
      </c>
      <c r="H173" s="41">
        <v>3</v>
      </c>
      <c r="I173" s="41" t="s">
        <v>3225</v>
      </c>
      <c r="J173" s="41" t="s">
        <v>2911</v>
      </c>
      <c r="K173" s="41" t="s">
        <v>2837</v>
      </c>
      <c r="L173" s="41" t="s">
        <v>20</v>
      </c>
      <c r="M173" s="41">
        <v>2015</v>
      </c>
      <c r="N173" s="41">
        <v>5</v>
      </c>
      <c r="O173" s="41" t="s">
        <v>21</v>
      </c>
      <c r="P173" s="41" t="s">
        <v>124</v>
      </c>
      <c r="Q173" s="41" t="s">
        <v>124</v>
      </c>
      <c r="R173" s="41" t="s">
        <v>58</v>
      </c>
      <c r="S173" s="41" t="s">
        <v>3144</v>
      </c>
    </row>
    <row r="174" spans="1:19" ht="15" customHeight="1" x14ac:dyDescent="0.2">
      <c r="A174" s="41">
        <v>173</v>
      </c>
      <c r="B174" s="41">
        <v>215</v>
      </c>
      <c r="C174" s="41" t="s">
        <v>954</v>
      </c>
      <c r="D174" s="42">
        <v>83</v>
      </c>
      <c r="E174" s="43">
        <v>166</v>
      </c>
      <c r="F174" s="41">
        <v>124.5</v>
      </c>
      <c r="G174" s="48" t="s">
        <v>956</v>
      </c>
      <c r="H174" s="41">
        <v>3.2</v>
      </c>
      <c r="I174" s="41" t="s">
        <v>3226</v>
      </c>
      <c r="J174" s="41" t="s">
        <v>2824</v>
      </c>
      <c r="K174" s="41" t="s">
        <v>2826</v>
      </c>
      <c r="L174" s="41" t="s">
        <v>46</v>
      </c>
      <c r="M174" s="41">
        <v>2008</v>
      </c>
      <c r="N174" s="41">
        <v>12</v>
      </c>
      <c r="O174" s="41" t="s">
        <v>65</v>
      </c>
      <c r="P174" s="41" t="s">
        <v>959</v>
      </c>
      <c r="Q174" s="41" t="s">
        <v>73</v>
      </c>
      <c r="R174" s="41" t="s">
        <v>50</v>
      </c>
      <c r="S174" s="41" t="s">
        <v>960</v>
      </c>
    </row>
    <row r="175" spans="1:19" ht="15" customHeight="1" x14ac:dyDescent="0.2">
      <c r="A175" s="41">
        <v>174</v>
      </c>
      <c r="B175" s="41">
        <v>354</v>
      </c>
      <c r="C175" s="41" t="s">
        <v>954</v>
      </c>
      <c r="D175" s="42">
        <v>83</v>
      </c>
      <c r="E175" s="43">
        <v>166</v>
      </c>
      <c r="F175" s="41">
        <v>124.5</v>
      </c>
      <c r="G175" s="48" t="s">
        <v>956</v>
      </c>
      <c r="H175" s="41">
        <v>3.2</v>
      </c>
      <c r="I175" s="41" t="s">
        <v>3226</v>
      </c>
      <c r="J175" s="41" t="s">
        <v>2914</v>
      </c>
      <c r="K175" s="41" t="s">
        <v>2826</v>
      </c>
      <c r="L175" s="41" t="s">
        <v>46</v>
      </c>
      <c r="M175" s="41">
        <v>2008</v>
      </c>
      <c r="N175" s="41">
        <v>12</v>
      </c>
      <c r="O175" s="41" t="s">
        <v>65</v>
      </c>
      <c r="P175" s="41" t="s">
        <v>959</v>
      </c>
      <c r="Q175" s="41" t="s">
        <v>73</v>
      </c>
      <c r="R175" s="41" t="s">
        <v>50</v>
      </c>
      <c r="S175" s="41" t="s">
        <v>960</v>
      </c>
    </row>
    <row r="176" spans="1:19" ht="15" customHeight="1" x14ac:dyDescent="0.2">
      <c r="A176" s="41">
        <v>175</v>
      </c>
      <c r="B176" s="41">
        <v>669</v>
      </c>
      <c r="C176" s="41" t="s">
        <v>241</v>
      </c>
      <c r="D176" s="42">
        <v>102</v>
      </c>
      <c r="E176" s="43">
        <v>165</v>
      </c>
      <c r="F176" s="41">
        <v>133.5</v>
      </c>
      <c r="G176" s="48" t="s">
        <v>243</v>
      </c>
      <c r="H176" s="41">
        <v>3.5</v>
      </c>
      <c r="I176" s="41" t="s">
        <v>3204</v>
      </c>
      <c r="J176" s="41" t="s">
        <v>2826</v>
      </c>
      <c r="K176" s="41" t="s">
        <v>3108</v>
      </c>
      <c r="L176" s="41" t="s">
        <v>104</v>
      </c>
      <c r="M176" s="41">
        <v>1870</v>
      </c>
      <c r="N176" s="41">
        <v>150</v>
      </c>
      <c r="O176" s="41" t="s">
        <v>65</v>
      </c>
      <c r="P176" s="41" t="s">
        <v>124</v>
      </c>
      <c r="Q176" s="41" t="s">
        <v>124</v>
      </c>
      <c r="R176" s="41" t="s">
        <v>67</v>
      </c>
      <c r="S176" s="41" t="s">
        <v>3144</v>
      </c>
    </row>
    <row r="177" spans="1:19" ht="15" customHeight="1" x14ac:dyDescent="0.2">
      <c r="A177" s="41">
        <v>176</v>
      </c>
      <c r="B177" s="41">
        <v>110</v>
      </c>
      <c r="C177" s="41" t="s">
        <v>290</v>
      </c>
      <c r="D177" s="42">
        <v>102</v>
      </c>
      <c r="E177" s="43">
        <v>164</v>
      </c>
      <c r="F177" s="41">
        <v>133</v>
      </c>
      <c r="G177" s="48" t="s">
        <v>554</v>
      </c>
      <c r="H177" s="41">
        <v>4.0999999999999996</v>
      </c>
      <c r="I177" s="41" t="s">
        <v>3227</v>
      </c>
      <c r="J177" s="41" t="s">
        <v>2864</v>
      </c>
      <c r="K177" s="41" t="s">
        <v>2850</v>
      </c>
      <c r="L177" s="41" t="s">
        <v>263</v>
      </c>
      <c r="M177" s="41">
        <v>2007</v>
      </c>
      <c r="N177" s="41">
        <v>13</v>
      </c>
      <c r="O177" s="41" t="s">
        <v>21</v>
      </c>
      <c r="P177" s="41" t="s">
        <v>230</v>
      </c>
      <c r="Q177" s="41" t="s">
        <v>91</v>
      </c>
      <c r="R177" s="41" t="s">
        <v>58</v>
      </c>
      <c r="S177" s="41" t="s">
        <v>3144</v>
      </c>
    </row>
    <row r="178" spans="1:19" ht="15" customHeight="1" x14ac:dyDescent="0.2">
      <c r="A178" s="41">
        <v>177</v>
      </c>
      <c r="B178" s="41">
        <v>128</v>
      </c>
      <c r="C178" s="41" t="s">
        <v>14</v>
      </c>
      <c r="D178" s="42">
        <v>102</v>
      </c>
      <c r="E178" s="43">
        <v>163</v>
      </c>
      <c r="F178" s="41">
        <v>132.5</v>
      </c>
      <c r="G178" s="48" t="s">
        <v>627</v>
      </c>
      <c r="H178" s="41">
        <v>3.2</v>
      </c>
      <c r="I178" s="41" t="s">
        <v>3228</v>
      </c>
      <c r="J178" s="41" t="s">
        <v>2826</v>
      </c>
      <c r="K178" s="41" t="s">
        <v>2826</v>
      </c>
      <c r="L178" s="41" t="s">
        <v>56</v>
      </c>
      <c r="M178" s="41">
        <v>2015</v>
      </c>
      <c r="N178" s="41">
        <v>5</v>
      </c>
      <c r="O178" s="41" t="s">
        <v>21</v>
      </c>
      <c r="P178" s="41" t="s">
        <v>145</v>
      </c>
      <c r="Q178" s="41" t="s">
        <v>91</v>
      </c>
      <c r="R178" s="41" t="s">
        <v>58</v>
      </c>
      <c r="S178" s="41" t="s">
        <v>3144</v>
      </c>
    </row>
    <row r="179" spans="1:19" ht="15" customHeight="1" x14ac:dyDescent="0.2">
      <c r="A179" s="41">
        <v>178</v>
      </c>
      <c r="B179" s="41">
        <v>367</v>
      </c>
      <c r="C179" s="41" t="s">
        <v>1349</v>
      </c>
      <c r="D179" s="42">
        <v>88</v>
      </c>
      <c r="E179" s="43">
        <v>162</v>
      </c>
      <c r="F179" s="41">
        <v>125</v>
      </c>
      <c r="G179" s="48" t="s">
        <v>1351</v>
      </c>
      <c r="H179" s="41">
        <v>3.9</v>
      </c>
      <c r="I179" s="41" t="s">
        <v>3183</v>
      </c>
      <c r="J179" s="41" t="s">
        <v>2839</v>
      </c>
      <c r="K179" s="41" t="s">
        <v>2826</v>
      </c>
      <c r="L179" s="41" t="s">
        <v>30</v>
      </c>
      <c r="M179" s="41">
        <v>1976</v>
      </c>
      <c r="N179" s="41">
        <v>44</v>
      </c>
      <c r="O179" s="41" t="s">
        <v>131</v>
      </c>
      <c r="P179" s="41" t="s">
        <v>124</v>
      </c>
      <c r="Q179" s="41" t="s">
        <v>124</v>
      </c>
      <c r="R179" s="41" t="s">
        <v>113</v>
      </c>
      <c r="S179" s="41" t="s">
        <v>3144</v>
      </c>
    </row>
    <row r="180" spans="1:19" ht="15" customHeight="1" x14ac:dyDescent="0.2">
      <c r="A180" s="41">
        <v>179</v>
      </c>
      <c r="B180" s="41">
        <v>558</v>
      </c>
      <c r="C180" s="41" t="s">
        <v>14</v>
      </c>
      <c r="D180" s="42">
        <v>94</v>
      </c>
      <c r="E180" s="43">
        <v>162</v>
      </c>
      <c r="F180" s="41">
        <v>128</v>
      </c>
      <c r="G180" s="48" t="s">
        <v>1864</v>
      </c>
      <c r="H180" s="41">
        <v>3.5</v>
      </c>
      <c r="I180" s="41" t="s">
        <v>3229</v>
      </c>
      <c r="J180" s="41" t="s">
        <v>2826</v>
      </c>
      <c r="K180" s="41" t="s">
        <v>2826</v>
      </c>
      <c r="L180" s="41" t="s">
        <v>46</v>
      </c>
      <c r="M180" s="41">
        <v>1992</v>
      </c>
      <c r="N180" s="41">
        <v>28</v>
      </c>
      <c r="O180" s="41" t="s">
        <v>131</v>
      </c>
      <c r="P180" s="41" t="s">
        <v>680</v>
      </c>
      <c r="Q180" s="41" t="s">
        <v>133</v>
      </c>
      <c r="R180" s="41" t="s">
        <v>50</v>
      </c>
      <c r="S180" s="41" t="s">
        <v>1866</v>
      </c>
    </row>
    <row r="181" spans="1:19" ht="15" customHeight="1" x14ac:dyDescent="0.2">
      <c r="A181" s="41">
        <v>180</v>
      </c>
      <c r="B181" s="41">
        <v>809</v>
      </c>
      <c r="C181" s="41" t="s">
        <v>2228</v>
      </c>
      <c r="D181" s="42">
        <v>81</v>
      </c>
      <c r="E181" s="43">
        <v>161</v>
      </c>
      <c r="F181" s="41">
        <v>121</v>
      </c>
      <c r="G181" s="48" t="s">
        <v>2230</v>
      </c>
      <c r="H181" s="41">
        <v>4.5999999999999996</v>
      </c>
      <c r="I181" s="41" t="s">
        <v>3172</v>
      </c>
      <c r="J181" s="41" t="s">
        <v>2828</v>
      </c>
      <c r="K181" s="41" t="s">
        <v>2864</v>
      </c>
      <c r="L181" s="41" t="s">
        <v>56</v>
      </c>
      <c r="M181" s="41">
        <v>1991</v>
      </c>
      <c r="N181" s="41">
        <v>29</v>
      </c>
      <c r="O181" s="41" t="s">
        <v>131</v>
      </c>
      <c r="P181" s="41" t="s">
        <v>105</v>
      </c>
      <c r="Q181" s="41" t="s">
        <v>40</v>
      </c>
      <c r="R181" s="41" t="s">
        <v>411</v>
      </c>
      <c r="S181" s="41" t="s">
        <v>2232</v>
      </c>
    </row>
    <row r="182" spans="1:19" ht="15" customHeight="1" x14ac:dyDescent="0.2">
      <c r="A182" s="41">
        <v>181</v>
      </c>
      <c r="B182" s="41">
        <v>347</v>
      </c>
      <c r="C182" s="41" t="s">
        <v>14</v>
      </c>
      <c r="D182" s="42">
        <v>95</v>
      </c>
      <c r="E182" s="43">
        <v>161</v>
      </c>
      <c r="F182" s="41">
        <v>128</v>
      </c>
      <c r="G182" s="48" t="s">
        <v>1311</v>
      </c>
      <c r="H182" s="41">
        <v>3.6</v>
      </c>
      <c r="I182" s="41" t="s">
        <v>3230</v>
      </c>
      <c r="J182" s="41" t="s">
        <v>2853</v>
      </c>
      <c r="K182" s="41" t="s">
        <v>2828</v>
      </c>
      <c r="L182" s="41" t="s">
        <v>46</v>
      </c>
      <c r="M182" s="41">
        <v>1744</v>
      </c>
      <c r="N182" s="41">
        <v>276</v>
      </c>
      <c r="O182" s="41" t="s">
        <v>65</v>
      </c>
      <c r="P182" s="41" t="s">
        <v>1313</v>
      </c>
      <c r="Q182" s="41" t="s">
        <v>98</v>
      </c>
      <c r="R182" s="41" t="s">
        <v>50</v>
      </c>
      <c r="S182" s="41" t="s">
        <v>3144</v>
      </c>
    </row>
    <row r="183" spans="1:19" ht="15" customHeight="1" x14ac:dyDescent="0.2">
      <c r="A183" s="41">
        <v>182</v>
      </c>
      <c r="B183" s="41">
        <v>76</v>
      </c>
      <c r="C183" s="41" t="s">
        <v>14</v>
      </c>
      <c r="D183" s="42">
        <v>96</v>
      </c>
      <c r="E183" s="43">
        <v>161</v>
      </c>
      <c r="F183" s="41">
        <v>128.5</v>
      </c>
      <c r="G183" s="48" t="s">
        <v>407</v>
      </c>
      <c r="H183" s="41">
        <v>3.2</v>
      </c>
      <c r="I183" s="41" t="s">
        <v>3193</v>
      </c>
      <c r="J183" s="41" t="s">
        <v>2864</v>
      </c>
      <c r="K183" s="41" t="s">
        <v>2839</v>
      </c>
      <c r="L183" s="41" t="s">
        <v>263</v>
      </c>
      <c r="M183" s="41">
        <v>-1</v>
      </c>
      <c r="N183" s="41" t="s">
        <v>3144</v>
      </c>
      <c r="O183" s="41" t="s">
        <v>21</v>
      </c>
      <c r="P183" s="41" t="s">
        <v>320</v>
      </c>
      <c r="Q183" s="41" t="s">
        <v>40</v>
      </c>
      <c r="R183" s="41" t="s">
        <v>411</v>
      </c>
      <c r="S183" s="41" t="s">
        <v>3144</v>
      </c>
    </row>
    <row r="184" spans="1:19" ht="15" customHeight="1" x14ac:dyDescent="0.2">
      <c r="A184" s="41">
        <v>183</v>
      </c>
      <c r="B184" s="41">
        <v>924</v>
      </c>
      <c r="C184" s="41" t="s">
        <v>14</v>
      </c>
      <c r="D184" s="42">
        <v>96</v>
      </c>
      <c r="E184" s="43">
        <v>161</v>
      </c>
      <c r="F184" s="41">
        <v>128.5</v>
      </c>
      <c r="G184" s="48" t="s">
        <v>407</v>
      </c>
      <c r="H184" s="41">
        <v>3.2</v>
      </c>
      <c r="I184" s="41" t="s">
        <v>3193</v>
      </c>
      <c r="J184" s="41" t="s">
        <v>2826</v>
      </c>
      <c r="K184" s="41" t="s">
        <v>2839</v>
      </c>
      <c r="L184" s="41" t="s">
        <v>263</v>
      </c>
      <c r="M184" s="41">
        <v>-1</v>
      </c>
      <c r="N184" s="41" t="s">
        <v>3144</v>
      </c>
      <c r="O184" s="41" t="s">
        <v>21</v>
      </c>
      <c r="P184" s="41" t="s">
        <v>320</v>
      </c>
      <c r="Q184" s="41" t="s">
        <v>40</v>
      </c>
      <c r="R184" s="41" t="s">
        <v>411</v>
      </c>
      <c r="S184" s="41" t="s">
        <v>3144</v>
      </c>
    </row>
    <row r="185" spans="1:19" ht="15" customHeight="1" x14ac:dyDescent="0.2">
      <c r="A185" s="41">
        <v>184</v>
      </c>
      <c r="B185" s="41">
        <v>90</v>
      </c>
      <c r="C185" s="41" t="s">
        <v>14</v>
      </c>
      <c r="D185" s="42">
        <v>100</v>
      </c>
      <c r="E185" s="43">
        <v>160</v>
      </c>
      <c r="F185" s="41">
        <v>130</v>
      </c>
      <c r="G185" s="48" t="s">
        <v>472</v>
      </c>
      <c r="H185" s="41">
        <v>4.5</v>
      </c>
      <c r="I185" s="41" t="s">
        <v>3231</v>
      </c>
      <c r="J185" s="41" t="s">
        <v>2864</v>
      </c>
      <c r="K185" s="41" t="s">
        <v>2850</v>
      </c>
      <c r="L185" s="41" t="s">
        <v>104</v>
      </c>
      <c r="M185" s="41">
        <v>1942</v>
      </c>
      <c r="N185" s="41">
        <v>78</v>
      </c>
      <c r="O185" s="41" t="s">
        <v>154</v>
      </c>
      <c r="P185" s="41" t="s">
        <v>22</v>
      </c>
      <c r="Q185" s="41" t="s">
        <v>22</v>
      </c>
      <c r="R185" s="41" t="s">
        <v>67</v>
      </c>
      <c r="S185" s="41" t="s">
        <v>475</v>
      </c>
    </row>
    <row r="186" spans="1:19" ht="15" customHeight="1" x14ac:dyDescent="0.2">
      <c r="A186" s="41">
        <v>185</v>
      </c>
      <c r="B186" s="41">
        <v>9</v>
      </c>
      <c r="C186" s="41" t="s">
        <v>14</v>
      </c>
      <c r="D186" s="42">
        <v>120</v>
      </c>
      <c r="E186" s="43">
        <v>160</v>
      </c>
      <c r="F186" s="41">
        <v>140</v>
      </c>
      <c r="G186" s="48" t="s">
        <v>88</v>
      </c>
      <c r="H186" s="41">
        <v>4.5999999999999996</v>
      </c>
      <c r="I186" s="41" t="s">
        <v>3232</v>
      </c>
      <c r="J186" s="41" t="s">
        <v>2826</v>
      </c>
      <c r="K186" s="41" t="s">
        <v>2828</v>
      </c>
      <c r="L186" s="41" t="s">
        <v>56</v>
      </c>
      <c r="M186" s="41">
        <v>2009</v>
      </c>
      <c r="N186" s="41">
        <v>11</v>
      </c>
      <c r="O186" s="41" t="s">
        <v>21</v>
      </c>
      <c r="P186" s="41" t="s">
        <v>90</v>
      </c>
      <c r="Q186" s="41" t="s">
        <v>91</v>
      </c>
      <c r="R186" s="41" t="s">
        <v>41</v>
      </c>
      <c r="S186" s="41" t="s">
        <v>92</v>
      </c>
    </row>
    <row r="187" spans="1:19" ht="15" customHeight="1" x14ac:dyDescent="0.2">
      <c r="A187" s="41">
        <v>186</v>
      </c>
      <c r="B187" s="41">
        <v>127</v>
      </c>
      <c r="C187" s="41" t="s">
        <v>14</v>
      </c>
      <c r="D187" s="42">
        <v>120</v>
      </c>
      <c r="E187" s="43">
        <v>160</v>
      </c>
      <c r="F187" s="41">
        <v>140</v>
      </c>
      <c r="G187" s="48" t="s">
        <v>88</v>
      </c>
      <c r="H187" s="41">
        <v>4.5999999999999996</v>
      </c>
      <c r="I187" s="41" t="s">
        <v>3232</v>
      </c>
      <c r="J187" s="41" t="s">
        <v>2837</v>
      </c>
      <c r="K187" s="41" t="s">
        <v>2828</v>
      </c>
      <c r="L187" s="41" t="s">
        <v>56</v>
      </c>
      <c r="M187" s="41">
        <v>2009</v>
      </c>
      <c r="N187" s="41">
        <v>11</v>
      </c>
      <c r="O187" s="41" t="s">
        <v>21</v>
      </c>
      <c r="P187" s="41" t="s">
        <v>90</v>
      </c>
      <c r="Q187" s="41" t="s">
        <v>91</v>
      </c>
      <c r="R187" s="41" t="s">
        <v>41</v>
      </c>
      <c r="S187" s="41" t="s">
        <v>92</v>
      </c>
    </row>
    <row r="188" spans="1:19" ht="15" customHeight="1" x14ac:dyDescent="0.2">
      <c r="A188" s="41">
        <v>187</v>
      </c>
      <c r="B188" s="41">
        <v>712</v>
      </c>
      <c r="C188" s="41" t="s">
        <v>1035</v>
      </c>
      <c r="D188" s="42">
        <v>95</v>
      </c>
      <c r="E188" s="43">
        <v>160</v>
      </c>
      <c r="F188" s="41">
        <v>127.5</v>
      </c>
      <c r="G188" s="48" t="s">
        <v>2120</v>
      </c>
      <c r="H188" s="41">
        <v>3.2</v>
      </c>
      <c r="I188" s="41" t="s">
        <v>3193</v>
      </c>
      <c r="J188" s="41" t="s">
        <v>2826</v>
      </c>
      <c r="K188" s="41" t="s">
        <v>2839</v>
      </c>
      <c r="L188" s="41" t="s">
        <v>263</v>
      </c>
      <c r="M188" s="41">
        <v>-1</v>
      </c>
      <c r="N188" s="41" t="s">
        <v>3144</v>
      </c>
      <c r="O188" s="41" t="s">
        <v>21</v>
      </c>
      <c r="P188" s="41" t="s">
        <v>320</v>
      </c>
      <c r="Q188" s="41" t="s">
        <v>40</v>
      </c>
      <c r="R188" s="41" t="s">
        <v>411</v>
      </c>
      <c r="S188" s="41" t="s">
        <v>3144</v>
      </c>
    </row>
    <row r="189" spans="1:19" ht="15" customHeight="1" x14ac:dyDescent="0.2">
      <c r="A189" s="41">
        <v>188</v>
      </c>
      <c r="B189" s="41">
        <v>953</v>
      </c>
      <c r="C189" s="41" t="s">
        <v>1035</v>
      </c>
      <c r="D189" s="42">
        <v>95</v>
      </c>
      <c r="E189" s="43">
        <v>160</v>
      </c>
      <c r="F189" s="41">
        <v>127.5</v>
      </c>
      <c r="G189" s="48" t="s">
        <v>2120</v>
      </c>
      <c r="H189" s="41">
        <v>3.2</v>
      </c>
      <c r="I189" s="41" t="s">
        <v>3193</v>
      </c>
      <c r="J189" s="41" t="s">
        <v>2888</v>
      </c>
      <c r="K189" s="41" t="s">
        <v>2839</v>
      </c>
      <c r="L189" s="41" t="s">
        <v>263</v>
      </c>
      <c r="M189" s="41">
        <v>-1</v>
      </c>
      <c r="N189" s="41" t="s">
        <v>3144</v>
      </c>
      <c r="O189" s="41" t="s">
        <v>21</v>
      </c>
      <c r="P189" s="41" t="s">
        <v>320</v>
      </c>
      <c r="Q189" s="41" t="s">
        <v>40</v>
      </c>
      <c r="R189" s="41" t="s">
        <v>411</v>
      </c>
      <c r="S189" s="41" t="s">
        <v>3144</v>
      </c>
    </row>
    <row r="190" spans="1:19" ht="15" customHeight="1" x14ac:dyDescent="0.2">
      <c r="A190" s="41">
        <v>189</v>
      </c>
      <c r="B190" s="41">
        <v>435</v>
      </c>
      <c r="C190" s="41" t="s">
        <v>241</v>
      </c>
      <c r="D190" s="42">
        <v>97</v>
      </c>
      <c r="E190" s="43">
        <v>160</v>
      </c>
      <c r="F190" s="41">
        <v>128.5</v>
      </c>
      <c r="G190" s="48" t="s">
        <v>1503</v>
      </c>
      <c r="H190" s="41">
        <v>4.4000000000000004</v>
      </c>
      <c r="I190" s="41" t="s">
        <v>3233</v>
      </c>
      <c r="J190" s="41" t="s">
        <v>2831</v>
      </c>
      <c r="K190" s="41" t="s">
        <v>2837</v>
      </c>
      <c r="L190" s="41" t="s">
        <v>64</v>
      </c>
      <c r="M190" s="41">
        <v>2008</v>
      </c>
      <c r="N190" s="41">
        <v>12</v>
      </c>
      <c r="O190" s="41" t="s">
        <v>21</v>
      </c>
      <c r="P190" s="41" t="s">
        <v>79</v>
      </c>
      <c r="Q190" s="41" t="s">
        <v>40</v>
      </c>
      <c r="R190" s="41" t="s">
        <v>23</v>
      </c>
      <c r="S190" s="41" t="s">
        <v>3144</v>
      </c>
    </row>
    <row r="191" spans="1:19" ht="15" customHeight="1" x14ac:dyDescent="0.2">
      <c r="A191" s="41">
        <v>190</v>
      </c>
      <c r="B191" s="41">
        <v>647</v>
      </c>
      <c r="C191" s="41" t="s">
        <v>241</v>
      </c>
      <c r="D191" s="42">
        <v>97</v>
      </c>
      <c r="E191" s="43">
        <v>160</v>
      </c>
      <c r="F191" s="41">
        <v>128.5</v>
      </c>
      <c r="G191" s="48" t="s">
        <v>1503</v>
      </c>
      <c r="H191" s="41">
        <v>4.4000000000000004</v>
      </c>
      <c r="I191" s="41" t="s">
        <v>3233</v>
      </c>
      <c r="J191" s="41" t="s">
        <v>2864</v>
      </c>
      <c r="K191" s="41" t="s">
        <v>2837</v>
      </c>
      <c r="L191" s="41" t="s">
        <v>64</v>
      </c>
      <c r="M191" s="41">
        <v>2008</v>
      </c>
      <c r="N191" s="41">
        <v>12</v>
      </c>
      <c r="O191" s="41" t="s">
        <v>21</v>
      </c>
      <c r="P191" s="41" t="s">
        <v>79</v>
      </c>
      <c r="Q191" s="41" t="s">
        <v>40</v>
      </c>
      <c r="R191" s="41" t="s">
        <v>23</v>
      </c>
      <c r="S191" s="41" t="s">
        <v>3144</v>
      </c>
    </row>
    <row r="192" spans="1:19" ht="15" customHeight="1" x14ac:dyDescent="0.2">
      <c r="A192" s="41">
        <v>191</v>
      </c>
      <c r="B192" s="41">
        <v>869</v>
      </c>
      <c r="C192" s="41" t="s">
        <v>241</v>
      </c>
      <c r="D192" s="42">
        <v>97</v>
      </c>
      <c r="E192" s="43">
        <v>160</v>
      </c>
      <c r="F192" s="41">
        <v>128.5</v>
      </c>
      <c r="G192" s="48" t="s">
        <v>1503</v>
      </c>
      <c r="H192" s="41">
        <v>4.4000000000000004</v>
      </c>
      <c r="I192" s="41" t="s">
        <v>3233</v>
      </c>
      <c r="J192" s="41" t="s">
        <v>2917</v>
      </c>
      <c r="K192" s="41" t="s">
        <v>2837</v>
      </c>
      <c r="L192" s="41" t="s">
        <v>64</v>
      </c>
      <c r="M192" s="41">
        <v>2008</v>
      </c>
      <c r="N192" s="41">
        <v>12</v>
      </c>
      <c r="O192" s="41" t="s">
        <v>21</v>
      </c>
      <c r="P192" s="41" t="s">
        <v>79</v>
      </c>
      <c r="Q192" s="41" t="s">
        <v>40</v>
      </c>
      <c r="R192" s="41" t="s">
        <v>23</v>
      </c>
      <c r="S192" s="41" t="s">
        <v>3144</v>
      </c>
    </row>
    <row r="193" spans="1:19" ht="15" customHeight="1" x14ac:dyDescent="0.2">
      <c r="A193" s="41">
        <v>192</v>
      </c>
      <c r="B193" s="41">
        <v>48</v>
      </c>
      <c r="C193" s="41" t="s">
        <v>14</v>
      </c>
      <c r="D193" s="42">
        <v>150</v>
      </c>
      <c r="E193" s="43">
        <v>160</v>
      </c>
      <c r="F193" s="41">
        <v>155</v>
      </c>
      <c r="G193" s="48" t="s">
        <v>285</v>
      </c>
      <c r="H193" s="41">
        <v>5</v>
      </c>
      <c r="I193" s="41" t="s">
        <v>3234</v>
      </c>
      <c r="J193" s="41" t="s">
        <v>2826</v>
      </c>
      <c r="K193" s="41" t="s">
        <v>2853</v>
      </c>
      <c r="L193" s="41" t="s">
        <v>289</v>
      </c>
      <c r="M193" s="41">
        <v>-1</v>
      </c>
      <c r="N193" s="41" t="s">
        <v>3144</v>
      </c>
      <c r="O193" s="41" t="s">
        <v>21</v>
      </c>
      <c r="P193" s="41" t="s">
        <v>145</v>
      </c>
      <c r="Q193" s="41" t="s">
        <v>91</v>
      </c>
      <c r="R193" s="41" t="s">
        <v>58</v>
      </c>
      <c r="S193" s="41" t="s">
        <v>3144</v>
      </c>
    </row>
    <row r="194" spans="1:19" ht="15" customHeight="1" x14ac:dyDescent="0.2">
      <c r="A194" s="41">
        <v>193</v>
      </c>
      <c r="B194" s="41">
        <v>477</v>
      </c>
      <c r="C194" s="41" t="s">
        <v>14</v>
      </c>
      <c r="D194" s="42">
        <v>150</v>
      </c>
      <c r="E194" s="43">
        <v>160</v>
      </c>
      <c r="F194" s="41">
        <v>155</v>
      </c>
      <c r="G194" s="48" t="s">
        <v>285</v>
      </c>
      <c r="H194" s="41">
        <v>5</v>
      </c>
      <c r="I194" s="41" t="s">
        <v>3234</v>
      </c>
      <c r="J194" s="41" t="s">
        <v>2826</v>
      </c>
      <c r="K194" s="41" t="s">
        <v>2853</v>
      </c>
      <c r="L194" s="41" t="s">
        <v>289</v>
      </c>
      <c r="M194" s="41">
        <v>-1</v>
      </c>
      <c r="N194" s="41" t="s">
        <v>3144</v>
      </c>
      <c r="O194" s="41" t="s">
        <v>21</v>
      </c>
      <c r="P194" s="41" t="s">
        <v>145</v>
      </c>
      <c r="Q194" s="41" t="s">
        <v>91</v>
      </c>
      <c r="R194" s="41" t="s">
        <v>58</v>
      </c>
      <c r="S194" s="41" t="s">
        <v>3144</v>
      </c>
    </row>
    <row r="195" spans="1:19" ht="15" customHeight="1" x14ac:dyDescent="0.2">
      <c r="A195" s="41">
        <v>194</v>
      </c>
      <c r="B195" s="41">
        <v>213</v>
      </c>
      <c r="C195" s="41" t="s">
        <v>948</v>
      </c>
      <c r="D195" s="42">
        <v>81</v>
      </c>
      <c r="E195" s="43">
        <v>159</v>
      </c>
      <c r="F195" s="41">
        <v>120</v>
      </c>
      <c r="G195" s="48" t="s">
        <v>950</v>
      </c>
      <c r="H195" s="41">
        <v>2.6</v>
      </c>
      <c r="I195" s="41" t="s">
        <v>3224</v>
      </c>
      <c r="J195" s="41" t="s">
        <v>2859</v>
      </c>
      <c r="K195" s="41" t="s">
        <v>2839</v>
      </c>
      <c r="L195" s="41" t="s">
        <v>20</v>
      </c>
      <c r="M195" s="41">
        <v>1984</v>
      </c>
      <c r="N195" s="41">
        <v>36</v>
      </c>
      <c r="O195" s="41" t="s">
        <v>790</v>
      </c>
      <c r="P195" s="41" t="s">
        <v>791</v>
      </c>
      <c r="Q195" s="41" t="s">
        <v>581</v>
      </c>
      <c r="R195" s="41" t="s">
        <v>58</v>
      </c>
      <c r="S195" s="41" t="s">
        <v>3144</v>
      </c>
    </row>
    <row r="196" spans="1:19" ht="15" customHeight="1" x14ac:dyDescent="0.2">
      <c r="A196" s="41">
        <v>195</v>
      </c>
      <c r="B196" s="41">
        <v>346</v>
      </c>
      <c r="C196" s="41" t="s">
        <v>948</v>
      </c>
      <c r="D196" s="42">
        <v>81</v>
      </c>
      <c r="E196" s="43">
        <v>159</v>
      </c>
      <c r="F196" s="41">
        <v>120</v>
      </c>
      <c r="G196" s="48" t="s">
        <v>950</v>
      </c>
      <c r="H196" s="41">
        <v>2.6</v>
      </c>
      <c r="I196" s="41" t="s">
        <v>3224</v>
      </c>
      <c r="J196" s="41" t="s">
        <v>2828</v>
      </c>
      <c r="K196" s="41" t="s">
        <v>2839</v>
      </c>
      <c r="L196" s="41" t="s">
        <v>20</v>
      </c>
      <c r="M196" s="41">
        <v>1984</v>
      </c>
      <c r="N196" s="41">
        <v>36</v>
      </c>
      <c r="O196" s="41" t="s">
        <v>790</v>
      </c>
      <c r="P196" s="41" t="s">
        <v>791</v>
      </c>
      <c r="Q196" s="41" t="s">
        <v>581</v>
      </c>
      <c r="R196" s="41" t="s">
        <v>58</v>
      </c>
      <c r="S196" s="41" t="s">
        <v>3144</v>
      </c>
    </row>
    <row r="197" spans="1:19" ht="15" customHeight="1" x14ac:dyDescent="0.2">
      <c r="A197" s="41">
        <v>196</v>
      </c>
      <c r="B197" s="41">
        <v>140</v>
      </c>
      <c r="C197" s="41" t="s">
        <v>247</v>
      </c>
      <c r="D197" s="42">
        <v>85</v>
      </c>
      <c r="E197" s="43">
        <v>159</v>
      </c>
      <c r="F197" s="41">
        <v>122</v>
      </c>
      <c r="G197" s="48" t="s">
        <v>682</v>
      </c>
      <c r="H197" s="41">
        <v>4</v>
      </c>
      <c r="I197" s="41" t="s">
        <v>3235</v>
      </c>
      <c r="J197" s="41" t="s">
        <v>2826</v>
      </c>
      <c r="K197" s="41" t="s">
        <v>2911</v>
      </c>
      <c r="L197" s="41" t="s">
        <v>56</v>
      </c>
      <c r="M197" s="41">
        <v>2015</v>
      </c>
      <c r="N197" s="41">
        <v>5</v>
      </c>
      <c r="O197" s="41" t="s">
        <v>21</v>
      </c>
      <c r="P197" s="41" t="s">
        <v>90</v>
      </c>
      <c r="Q197" s="41" t="s">
        <v>91</v>
      </c>
      <c r="R197" s="41" t="s">
        <v>58</v>
      </c>
      <c r="S197" s="41" t="s">
        <v>3144</v>
      </c>
    </row>
    <row r="198" spans="1:19" ht="15" customHeight="1" x14ac:dyDescent="0.2">
      <c r="A198" s="41">
        <v>197</v>
      </c>
      <c r="B198" s="41">
        <v>676</v>
      </c>
      <c r="C198" s="41" t="s">
        <v>496</v>
      </c>
      <c r="D198" s="42">
        <v>91</v>
      </c>
      <c r="E198" s="43">
        <v>159</v>
      </c>
      <c r="F198" s="41">
        <v>125</v>
      </c>
      <c r="G198" s="48" t="s">
        <v>2078</v>
      </c>
      <c r="H198" s="41">
        <v>3.2</v>
      </c>
      <c r="I198" s="41" t="s">
        <v>3236</v>
      </c>
      <c r="J198" s="41" t="s">
        <v>2864</v>
      </c>
      <c r="K198" s="41" t="s">
        <v>2828</v>
      </c>
      <c r="L198" s="41" t="s">
        <v>46</v>
      </c>
      <c r="M198" s="41">
        <v>1975</v>
      </c>
      <c r="N198" s="41">
        <v>45</v>
      </c>
      <c r="O198" s="41" t="s">
        <v>21</v>
      </c>
      <c r="P198" s="41" t="s">
        <v>235</v>
      </c>
      <c r="Q198" s="41" t="s">
        <v>91</v>
      </c>
      <c r="R198" s="41" t="s">
        <v>58</v>
      </c>
      <c r="S198" s="41" t="s">
        <v>2080</v>
      </c>
    </row>
    <row r="199" spans="1:19" ht="15" customHeight="1" x14ac:dyDescent="0.2">
      <c r="A199" s="41">
        <v>198</v>
      </c>
      <c r="B199" s="41">
        <v>914</v>
      </c>
      <c r="C199" s="41" t="s">
        <v>496</v>
      </c>
      <c r="D199" s="42">
        <v>91</v>
      </c>
      <c r="E199" s="43">
        <v>159</v>
      </c>
      <c r="F199" s="41">
        <v>125</v>
      </c>
      <c r="G199" s="48" t="s">
        <v>2078</v>
      </c>
      <c r="H199" s="41">
        <v>3.2</v>
      </c>
      <c r="I199" s="41" t="s">
        <v>3236</v>
      </c>
      <c r="J199" s="41" t="s">
        <v>2831</v>
      </c>
      <c r="K199" s="41" t="s">
        <v>2828</v>
      </c>
      <c r="L199" s="41" t="s">
        <v>46</v>
      </c>
      <c r="M199" s="41">
        <v>1975</v>
      </c>
      <c r="N199" s="41">
        <v>45</v>
      </c>
      <c r="O199" s="41" t="s">
        <v>21</v>
      </c>
      <c r="P199" s="41" t="s">
        <v>235</v>
      </c>
      <c r="Q199" s="41" t="s">
        <v>91</v>
      </c>
      <c r="R199" s="41" t="s">
        <v>58</v>
      </c>
      <c r="S199" s="41" t="s">
        <v>2080</v>
      </c>
    </row>
    <row r="200" spans="1:19" ht="15" customHeight="1" x14ac:dyDescent="0.2">
      <c r="A200" s="41">
        <v>199</v>
      </c>
      <c r="B200" s="41">
        <v>479</v>
      </c>
      <c r="C200" s="41" t="s">
        <v>1612</v>
      </c>
      <c r="D200" s="42">
        <v>101</v>
      </c>
      <c r="E200" s="43">
        <v>158</v>
      </c>
      <c r="F200" s="41">
        <v>129.5</v>
      </c>
      <c r="G200" s="48" t="s">
        <v>1614</v>
      </c>
      <c r="H200" s="41">
        <v>3.6</v>
      </c>
      <c r="I200" s="41" t="s">
        <v>3186</v>
      </c>
      <c r="J200" s="41" t="s">
        <v>2974</v>
      </c>
      <c r="K200" s="41" t="s">
        <v>2864</v>
      </c>
      <c r="L200" s="41" t="s">
        <v>104</v>
      </c>
      <c r="M200" s="41">
        <v>1851</v>
      </c>
      <c r="N200" s="41">
        <v>169</v>
      </c>
      <c r="O200" s="41" t="s">
        <v>21</v>
      </c>
      <c r="P200" s="41" t="s">
        <v>155</v>
      </c>
      <c r="Q200" s="41" t="s">
        <v>156</v>
      </c>
      <c r="R200" s="41" t="s">
        <v>113</v>
      </c>
      <c r="S200" s="41" t="s">
        <v>3144</v>
      </c>
    </row>
    <row r="201" spans="1:19" ht="15" customHeight="1" x14ac:dyDescent="0.2">
      <c r="A201" s="41">
        <v>200</v>
      </c>
      <c r="B201" s="41">
        <v>715</v>
      </c>
      <c r="C201" s="41" t="s">
        <v>1612</v>
      </c>
      <c r="D201" s="42">
        <v>101</v>
      </c>
      <c r="E201" s="43">
        <v>158</v>
      </c>
      <c r="F201" s="41">
        <v>129.5</v>
      </c>
      <c r="G201" s="48" t="s">
        <v>1614</v>
      </c>
      <c r="H201" s="41">
        <v>3.6</v>
      </c>
      <c r="I201" s="41" t="s">
        <v>3186</v>
      </c>
      <c r="J201" s="41" t="s">
        <v>2837</v>
      </c>
      <c r="K201" s="41" t="s">
        <v>2864</v>
      </c>
      <c r="L201" s="41" t="s">
        <v>104</v>
      </c>
      <c r="M201" s="41">
        <v>1851</v>
      </c>
      <c r="N201" s="41">
        <v>169</v>
      </c>
      <c r="O201" s="41" t="s">
        <v>21</v>
      </c>
      <c r="P201" s="41" t="s">
        <v>155</v>
      </c>
      <c r="Q201" s="41" t="s">
        <v>156</v>
      </c>
      <c r="R201" s="41" t="s">
        <v>113</v>
      </c>
      <c r="S201" s="41" t="s">
        <v>3144</v>
      </c>
    </row>
    <row r="202" spans="1:19" ht="15" customHeight="1" x14ac:dyDescent="0.2">
      <c r="A202" s="41">
        <v>201</v>
      </c>
      <c r="B202" s="41">
        <v>461</v>
      </c>
      <c r="C202" s="41" t="s">
        <v>1091</v>
      </c>
      <c r="D202" s="42">
        <v>87</v>
      </c>
      <c r="E202" s="43">
        <v>158</v>
      </c>
      <c r="F202" s="41">
        <v>122.5</v>
      </c>
      <c r="G202" s="48" t="s">
        <v>1557</v>
      </c>
      <c r="H202" s="41">
        <v>4.5</v>
      </c>
      <c r="I202" s="41" t="s">
        <v>3237</v>
      </c>
      <c r="J202" s="41" t="s">
        <v>2828</v>
      </c>
      <c r="K202" s="41" t="s">
        <v>2884</v>
      </c>
      <c r="L202" s="41" t="s">
        <v>56</v>
      </c>
      <c r="M202" s="41">
        <v>1996</v>
      </c>
      <c r="N202" s="41">
        <v>24</v>
      </c>
      <c r="O202" s="41" t="s">
        <v>21</v>
      </c>
      <c r="P202" s="41" t="s">
        <v>79</v>
      </c>
      <c r="Q202" s="41" t="s">
        <v>40</v>
      </c>
      <c r="R202" s="41" t="s">
        <v>80</v>
      </c>
      <c r="S202" s="41" t="s">
        <v>3144</v>
      </c>
    </row>
    <row r="203" spans="1:19" ht="15" customHeight="1" x14ac:dyDescent="0.2">
      <c r="A203" s="41">
        <v>202</v>
      </c>
      <c r="B203" s="41">
        <v>688</v>
      </c>
      <c r="C203" s="41" t="s">
        <v>1091</v>
      </c>
      <c r="D203" s="42">
        <v>87</v>
      </c>
      <c r="E203" s="43">
        <v>158</v>
      </c>
      <c r="F203" s="41">
        <v>122.5</v>
      </c>
      <c r="G203" s="48" t="s">
        <v>1557</v>
      </c>
      <c r="H203" s="41">
        <v>4.5</v>
      </c>
      <c r="I203" s="41" t="s">
        <v>3237</v>
      </c>
      <c r="J203" s="41" t="s">
        <v>2826</v>
      </c>
      <c r="K203" s="41" t="s">
        <v>2884</v>
      </c>
      <c r="L203" s="41" t="s">
        <v>56</v>
      </c>
      <c r="M203" s="41">
        <v>1996</v>
      </c>
      <c r="N203" s="41">
        <v>24</v>
      </c>
      <c r="O203" s="41" t="s">
        <v>21</v>
      </c>
      <c r="P203" s="41" t="s">
        <v>79</v>
      </c>
      <c r="Q203" s="41" t="s">
        <v>40</v>
      </c>
      <c r="R203" s="41" t="s">
        <v>80</v>
      </c>
      <c r="S203" s="41" t="s">
        <v>3144</v>
      </c>
    </row>
    <row r="204" spans="1:19" ht="15" customHeight="1" x14ac:dyDescent="0.2">
      <c r="A204" s="41">
        <v>203</v>
      </c>
      <c r="B204" s="41">
        <v>930</v>
      </c>
      <c r="C204" s="41" t="s">
        <v>1091</v>
      </c>
      <c r="D204" s="42">
        <v>87</v>
      </c>
      <c r="E204" s="43">
        <v>158</v>
      </c>
      <c r="F204" s="41">
        <v>122.5</v>
      </c>
      <c r="G204" s="48" t="s">
        <v>1557</v>
      </c>
      <c r="H204" s="41">
        <v>4.5</v>
      </c>
      <c r="I204" s="41" t="s">
        <v>3237</v>
      </c>
      <c r="J204" s="41" t="s">
        <v>2826</v>
      </c>
      <c r="K204" s="41" t="s">
        <v>2884</v>
      </c>
      <c r="L204" s="41" t="s">
        <v>56</v>
      </c>
      <c r="M204" s="41">
        <v>1996</v>
      </c>
      <c r="N204" s="41">
        <v>24</v>
      </c>
      <c r="O204" s="41" t="s">
        <v>21</v>
      </c>
      <c r="P204" s="41" t="s">
        <v>79</v>
      </c>
      <c r="Q204" s="41" t="s">
        <v>40</v>
      </c>
      <c r="R204" s="41" t="s">
        <v>80</v>
      </c>
      <c r="S204" s="41" t="s">
        <v>3144</v>
      </c>
    </row>
    <row r="205" spans="1:19" ht="15" customHeight="1" x14ac:dyDescent="0.2">
      <c r="A205" s="41">
        <v>204</v>
      </c>
      <c r="B205" s="41">
        <v>499</v>
      </c>
      <c r="C205" s="41" t="s">
        <v>1686</v>
      </c>
      <c r="D205" s="42">
        <v>84</v>
      </c>
      <c r="E205" s="43">
        <v>157</v>
      </c>
      <c r="F205" s="41">
        <v>120.5</v>
      </c>
      <c r="G205" s="48" t="s">
        <v>1688</v>
      </c>
      <c r="H205" s="41">
        <v>3.8</v>
      </c>
      <c r="I205" s="41" t="s">
        <v>3238</v>
      </c>
      <c r="J205" s="41" t="s">
        <v>2864</v>
      </c>
      <c r="K205" s="41" t="s">
        <v>2864</v>
      </c>
      <c r="L205" s="41" t="s">
        <v>20</v>
      </c>
      <c r="M205" s="41">
        <v>2008</v>
      </c>
      <c r="N205" s="41">
        <v>12</v>
      </c>
      <c r="O205" s="41" t="s">
        <v>65</v>
      </c>
      <c r="P205" s="41" t="s">
        <v>124</v>
      </c>
      <c r="Q205" s="41" t="s">
        <v>124</v>
      </c>
      <c r="R205" s="41" t="s">
        <v>23</v>
      </c>
      <c r="S205" s="41" t="s">
        <v>3144</v>
      </c>
    </row>
    <row r="206" spans="1:19" ht="15" customHeight="1" x14ac:dyDescent="0.2">
      <c r="A206" s="41">
        <v>205</v>
      </c>
      <c r="B206" s="41">
        <v>754</v>
      </c>
      <c r="C206" s="41" t="s">
        <v>1686</v>
      </c>
      <c r="D206" s="42">
        <v>84</v>
      </c>
      <c r="E206" s="43">
        <v>157</v>
      </c>
      <c r="F206" s="41">
        <v>120.5</v>
      </c>
      <c r="G206" s="48" t="s">
        <v>1688</v>
      </c>
      <c r="H206" s="41">
        <v>3.8</v>
      </c>
      <c r="I206" s="41" t="s">
        <v>3238</v>
      </c>
      <c r="J206" s="41" t="s">
        <v>2839</v>
      </c>
      <c r="K206" s="41" t="s">
        <v>2864</v>
      </c>
      <c r="L206" s="41" t="s">
        <v>20</v>
      </c>
      <c r="M206" s="41">
        <v>2008</v>
      </c>
      <c r="N206" s="41">
        <v>12</v>
      </c>
      <c r="O206" s="41" t="s">
        <v>65</v>
      </c>
      <c r="P206" s="41" t="s">
        <v>124</v>
      </c>
      <c r="Q206" s="41" t="s">
        <v>124</v>
      </c>
      <c r="R206" s="41" t="s">
        <v>23</v>
      </c>
      <c r="S206" s="41" t="s">
        <v>3144</v>
      </c>
    </row>
    <row r="207" spans="1:19" ht="15" customHeight="1" x14ac:dyDescent="0.2">
      <c r="A207" s="41">
        <v>206</v>
      </c>
      <c r="B207" s="41">
        <v>661</v>
      </c>
      <c r="C207" s="41" t="s">
        <v>2054</v>
      </c>
      <c r="D207" s="42">
        <v>90</v>
      </c>
      <c r="E207" s="43">
        <v>157</v>
      </c>
      <c r="F207" s="41">
        <v>123.5</v>
      </c>
      <c r="G207" s="48" t="s">
        <v>2056</v>
      </c>
      <c r="H207" s="41">
        <v>3.3</v>
      </c>
      <c r="I207" s="41" t="s">
        <v>3239</v>
      </c>
      <c r="J207" s="41" t="s">
        <v>2837</v>
      </c>
      <c r="K207" s="41" t="s">
        <v>2826</v>
      </c>
      <c r="L207" s="41" t="s">
        <v>46</v>
      </c>
      <c r="M207" s="41">
        <v>1988</v>
      </c>
      <c r="N207" s="41">
        <v>32</v>
      </c>
      <c r="O207" s="41" t="s">
        <v>65</v>
      </c>
      <c r="P207" s="41" t="s">
        <v>79</v>
      </c>
      <c r="Q207" s="41" t="s">
        <v>40</v>
      </c>
      <c r="R207" s="41" t="s">
        <v>34</v>
      </c>
      <c r="S207" s="41" t="s">
        <v>2059</v>
      </c>
    </row>
    <row r="208" spans="1:19" ht="15" customHeight="1" x14ac:dyDescent="0.2">
      <c r="A208" s="41">
        <v>207</v>
      </c>
      <c r="B208" s="41">
        <v>895</v>
      </c>
      <c r="C208" s="41" t="s">
        <v>2054</v>
      </c>
      <c r="D208" s="42">
        <v>90</v>
      </c>
      <c r="E208" s="43">
        <v>157</v>
      </c>
      <c r="F208" s="41">
        <v>123.5</v>
      </c>
      <c r="G208" s="48" t="s">
        <v>2056</v>
      </c>
      <c r="H208" s="41">
        <v>3.3</v>
      </c>
      <c r="I208" s="41" t="s">
        <v>3239</v>
      </c>
      <c r="J208" s="41" t="s">
        <v>2841</v>
      </c>
      <c r="K208" s="41" t="s">
        <v>2826</v>
      </c>
      <c r="L208" s="41" t="s">
        <v>46</v>
      </c>
      <c r="M208" s="41">
        <v>1988</v>
      </c>
      <c r="N208" s="41">
        <v>32</v>
      </c>
      <c r="O208" s="41" t="s">
        <v>65</v>
      </c>
      <c r="P208" s="41" t="s">
        <v>79</v>
      </c>
      <c r="Q208" s="41" t="s">
        <v>40</v>
      </c>
      <c r="R208" s="41" t="s">
        <v>34</v>
      </c>
      <c r="S208" s="41" t="s">
        <v>2059</v>
      </c>
    </row>
    <row r="209" spans="1:19" ht="15" customHeight="1" x14ac:dyDescent="0.2">
      <c r="A209" s="41">
        <v>208</v>
      </c>
      <c r="B209" s="41">
        <v>83</v>
      </c>
      <c r="C209" s="41" t="s">
        <v>447</v>
      </c>
      <c r="D209" s="42">
        <v>99</v>
      </c>
      <c r="E209" s="43">
        <v>157</v>
      </c>
      <c r="F209" s="41">
        <v>128</v>
      </c>
      <c r="G209" s="48" t="s">
        <v>449</v>
      </c>
      <c r="H209" s="41">
        <v>4</v>
      </c>
      <c r="I209" s="41" t="s">
        <v>3240</v>
      </c>
      <c r="J209" s="41" t="s">
        <v>2882</v>
      </c>
      <c r="K209" s="41" t="s">
        <v>2826</v>
      </c>
      <c r="L209" s="41" t="s">
        <v>30</v>
      </c>
      <c r="M209" s="41">
        <v>1939</v>
      </c>
      <c r="N209" s="41">
        <v>81</v>
      </c>
      <c r="O209" s="41" t="s">
        <v>65</v>
      </c>
      <c r="P209" s="41" t="s">
        <v>235</v>
      </c>
      <c r="Q209" s="41" t="s">
        <v>91</v>
      </c>
      <c r="R209" s="41" t="s">
        <v>58</v>
      </c>
      <c r="S209" s="41" t="s">
        <v>3144</v>
      </c>
    </row>
    <row r="210" spans="1:19" ht="15" customHeight="1" x14ac:dyDescent="0.2">
      <c r="A210" s="41">
        <v>209</v>
      </c>
      <c r="B210" s="41">
        <v>466</v>
      </c>
      <c r="C210" s="41" t="s">
        <v>1572</v>
      </c>
      <c r="D210" s="42">
        <v>80</v>
      </c>
      <c r="E210" s="43">
        <v>155</v>
      </c>
      <c r="F210" s="41">
        <v>117.5</v>
      </c>
      <c r="G210" s="48" t="s">
        <v>1574</v>
      </c>
      <c r="H210" s="41">
        <v>3.1</v>
      </c>
      <c r="I210" s="41" t="s">
        <v>3241</v>
      </c>
      <c r="J210" s="41" t="s">
        <v>2844</v>
      </c>
      <c r="K210" s="41" t="s">
        <v>2914</v>
      </c>
      <c r="L210" s="41" t="s">
        <v>104</v>
      </c>
      <c r="M210" s="41">
        <v>1875</v>
      </c>
      <c r="N210" s="41">
        <v>145</v>
      </c>
      <c r="O210" s="41" t="s">
        <v>21</v>
      </c>
      <c r="P210" s="41" t="s">
        <v>273</v>
      </c>
      <c r="Q210" s="41" t="s">
        <v>185</v>
      </c>
      <c r="R210" s="41" t="s">
        <v>113</v>
      </c>
      <c r="S210" s="41" t="s">
        <v>3144</v>
      </c>
    </row>
    <row r="211" spans="1:19" ht="15" customHeight="1" x14ac:dyDescent="0.2">
      <c r="A211" s="41">
        <v>210</v>
      </c>
      <c r="B211" s="41">
        <v>695</v>
      </c>
      <c r="C211" s="41" t="s">
        <v>1572</v>
      </c>
      <c r="D211" s="42">
        <v>80</v>
      </c>
      <c r="E211" s="43">
        <v>155</v>
      </c>
      <c r="F211" s="41">
        <v>117.5</v>
      </c>
      <c r="G211" s="48" t="s">
        <v>1574</v>
      </c>
      <c r="H211" s="41">
        <v>3.1</v>
      </c>
      <c r="I211" s="41" t="s">
        <v>3241</v>
      </c>
      <c r="J211" s="41" t="s">
        <v>2853</v>
      </c>
      <c r="K211" s="41" t="s">
        <v>2914</v>
      </c>
      <c r="L211" s="41" t="s">
        <v>104</v>
      </c>
      <c r="M211" s="41">
        <v>1875</v>
      </c>
      <c r="N211" s="41">
        <v>145</v>
      </c>
      <c r="O211" s="41" t="s">
        <v>21</v>
      </c>
      <c r="P211" s="41" t="s">
        <v>273</v>
      </c>
      <c r="Q211" s="41" t="s">
        <v>185</v>
      </c>
      <c r="R211" s="41" t="s">
        <v>113</v>
      </c>
      <c r="S211" s="41" t="s">
        <v>3144</v>
      </c>
    </row>
    <row r="212" spans="1:19" ht="15" customHeight="1" x14ac:dyDescent="0.2">
      <c r="A212" s="41">
        <v>211</v>
      </c>
      <c r="B212" s="41">
        <v>938</v>
      </c>
      <c r="C212" s="41" t="s">
        <v>1572</v>
      </c>
      <c r="D212" s="42">
        <v>80</v>
      </c>
      <c r="E212" s="43">
        <v>155</v>
      </c>
      <c r="F212" s="41">
        <v>117.5</v>
      </c>
      <c r="G212" s="48" t="s">
        <v>1574</v>
      </c>
      <c r="H212" s="41">
        <v>3.1</v>
      </c>
      <c r="I212" s="41" t="s">
        <v>3241</v>
      </c>
      <c r="J212" s="41" t="s">
        <v>2828</v>
      </c>
      <c r="K212" s="41" t="s">
        <v>2914</v>
      </c>
      <c r="L212" s="41" t="s">
        <v>104</v>
      </c>
      <c r="M212" s="41">
        <v>1875</v>
      </c>
      <c r="N212" s="41">
        <v>145</v>
      </c>
      <c r="O212" s="41" t="s">
        <v>21</v>
      </c>
      <c r="P212" s="41" t="s">
        <v>273</v>
      </c>
      <c r="Q212" s="41" t="s">
        <v>185</v>
      </c>
      <c r="R212" s="41" t="s">
        <v>113</v>
      </c>
      <c r="S212" s="41" t="s">
        <v>3144</v>
      </c>
    </row>
    <row r="213" spans="1:19" ht="15" customHeight="1" x14ac:dyDescent="0.2">
      <c r="A213" s="41">
        <v>212</v>
      </c>
      <c r="B213" s="41">
        <v>88</v>
      </c>
      <c r="C213" s="41" t="s">
        <v>14</v>
      </c>
      <c r="D213" s="42">
        <v>94</v>
      </c>
      <c r="E213" s="43">
        <v>154</v>
      </c>
      <c r="F213" s="41">
        <v>124</v>
      </c>
      <c r="G213" s="48" t="s">
        <v>464</v>
      </c>
      <c r="H213" s="41">
        <v>3.9</v>
      </c>
      <c r="I213" s="41" t="s">
        <v>3242</v>
      </c>
      <c r="J213" s="41" t="s">
        <v>2864</v>
      </c>
      <c r="K213" s="41" t="s">
        <v>2826</v>
      </c>
      <c r="L213" s="41" t="s">
        <v>56</v>
      </c>
      <c r="M213" s="41">
        <v>2016</v>
      </c>
      <c r="N213" s="41">
        <v>4</v>
      </c>
      <c r="O213" s="41" t="s">
        <v>21</v>
      </c>
      <c r="P213" s="41" t="s">
        <v>32</v>
      </c>
      <c r="Q213" s="41" t="s">
        <v>33</v>
      </c>
      <c r="R213" s="41" t="s">
        <v>138</v>
      </c>
      <c r="S213" s="41" t="s">
        <v>3144</v>
      </c>
    </row>
    <row r="214" spans="1:19" ht="15" customHeight="1" x14ac:dyDescent="0.2">
      <c r="A214" s="41">
        <v>213</v>
      </c>
      <c r="B214" s="41">
        <v>403</v>
      </c>
      <c r="C214" s="41" t="s">
        <v>241</v>
      </c>
      <c r="D214" s="42">
        <v>95</v>
      </c>
      <c r="E214" s="43">
        <v>154</v>
      </c>
      <c r="F214" s="41">
        <v>124.5</v>
      </c>
      <c r="G214" s="48" t="s">
        <v>1433</v>
      </c>
      <c r="H214" s="41">
        <v>3.5</v>
      </c>
      <c r="I214" s="41" t="s">
        <v>3243</v>
      </c>
      <c r="J214" s="41" t="s">
        <v>2826</v>
      </c>
      <c r="K214" s="41" t="s">
        <v>2914</v>
      </c>
      <c r="L214" s="41" t="s">
        <v>46</v>
      </c>
      <c r="M214" s="41">
        <v>2017</v>
      </c>
      <c r="N214" s="41">
        <v>3</v>
      </c>
      <c r="O214" s="41" t="s">
        <v>65</v>
      </c>
      <c r="P214" s="41" t="s">
        <v>155</v>
      </c>
      <c r="Q214" s="41" t="s">
        <v>156</v>
      </c>
      <c r="R214" s="41" t="s">
        <v>58</v>
      </c>
      <c r="S214" s="41" t="s">
        <v>3144</v>
      </c>
    </row>
    <row r="215" spans="1:19" ht="15" customHeight="1" x14ac:dyDescent="0.2">
      <c r="A215" s="41">
        <v>214</v>
      </c>
      <c r="B215" s="41">
        <v>576</v>
      </c>
      <c r="C215" s="41" t="s">
        <v>241</v>
      </c>
      <c r="D215" s="42">
        <v>95</v>
      </c>
      <c r="E215" s="43">
        <v>154</v>
      </c>
      <c r="F215" s="41">
        <v>124.5</v>
      </c>
      <c r="G215" s="48" t="s">
        <v>1433</v>
      </c>
      <c r="H215" s="41">
        <v>3.5</v>
      </c>
      <c r="I215" s="41" t="s">
        <v>3243</v>
      </c>
      <c r="J215" s="41" t="s">
        <v>2844</v>
      </c>
      <c r="K215" s="41" t="s">
        <v>2914</v>
      </c>
      <c r="L215" s="41" t="s">
        <v>46</v>
      </c>
      <c r="M215" s="41">
        <v>2017</v>
      </c>
      <c r="N215" s="41">
        <v>3</v>
      </c>
      <c r="O215" s="41" t="s">
        <v>65</v>
      </c>
      <c r="P215" s="41" t="s">
        <v>155</v>
      </c>
      <c r="Q215" s="41" t="s">
        <v>156</v>
      </c>
      <c r="R215" s="41" t="s">
        <v>58</v>
      </c>
      <c r="S215" s="41" t="s">
        <v>3144</v>
      </c>
    </row>
    <row r="216" spans="1:19" ht="15" customHeight="1" x14ac:dyDescent="0.2">
      <c r="A216" s="41">
        <v>215</v>
      </c>
      <c r="B216" s="41">
        <v>747</v>
      </c>
      <c r="C216" s="41" t="s">
        <v>1383</v>
      </c>
      <c r="D216" s="42">
        <v>84</v>
      </c>
      <c r="E216" s="43">
        <v>153</v>
      </c>
      <c r="F216" s="41">
        <v>118.5</v>
      </c>
      <c r="G216" s="48" t="s">
        <v>2165</v>
      </c>
      <c r="H216" s="41">
        <v>3.3</v>
      </c>
      <c r="I216" s="41" t="s">
        <v>3244</v>
      </c>
      <c r="J216" s="41" t="s">
        <v>2826</v>
      </c>
      <c r="K216" s="41" t="s">
        <v>2853</v>
      </c>
      <c r="L216" s="41" t="s">
        <v>46</v>
      </c>
      <c r="M216" s="41">
        <v>2017</v>
      </c>
      <c r="N216" s="41">
        <v>3</v>
      </c>
      <c r="O216" s="41" t="s">
        <v>21</v>
      </c>
      <c r="P216" s="41" t="s">
        <v>22</v>
      </c>
      <c r="Q216" s="41" t="s">
        <v>22</v>
      </c>
      <c r="R216" s="41" t="s">
        <v>67</v>
      </c>
      <c r="S216" s="41" t="s">
        <v>3144</v>
      </c>
    </row>
    <row r="217" spans="1:19" ht="15" customHeight="1" x14ac:dyDescent="0.2">
      <c r="A217" s="41">
        <v>216</v>
      </c>
      <c r="B217" s="41">
        <v>112</v>
      </c>
      <c r="C217" s="41" t="s">
        <v>14</v>
      </c>
      <c r="D217" s="42">
        <v>89</v>
      </c>
      <c r="E217" s="43">
        <v>153</v>
      </c>
      <c r="F217" s="41">
        <v>121</v>
      </c>
      <c r="G217" s="48" t="s">
        <v>562</v>
      </c>
      <c r="H217" s="41">
        <v>3.8</v>
      </c>
      <c r="I217" s="41" t="s">
        <v>3245</v>
      </c>
      <c r="J217" s="41" t="s">
        <v>2837</v>
      </c>
      <c r="K217" s="41" t="s">
        <v>2828</v>
      </c>
      <c r="L217" s="41" t="s">
        <v>56</v>
      </c>
      <c r="M217" s="41">
        <v>2012</v>
      </c>
      <c r="N217" s="41">
        <v>8</v>
      </c>
      <c r="O217" s="41" t="s">
        <v>21</v>
      </c>
      <c r="P217" s="41" t="s">
        <v>105</v>
      </c>
      <c r="Q217" s="41" t="s">
        <v>40</v>
      </c>
      <c r="R217" s="41" t="s">
        <v>58</v>
      </c>
      <c r="S217" s="41" t="s">
        <v>3144</v>
      </c>
    </row>
    <row r="218" spans="1:19" ht="15" customHeight="1" x14ac:dyDescent="0.2">
      <c r="A218" s="41">
        <v>217</v>
      </c>
      <c r="B218" s="41">
        <v>738</v>
      </c>
      <c r="C218" s="41" t="s">
        <v>2151</v>
      </c>
      <c r="D218" s="42">
        <v>90</v>
      </c>
      <c r="E218" s="43">
        <v>153</v>
      </c>
      <c r="F218" s="41">
        <v>121.5</v>
      </c>
      <c r="G218" s="48" t="s">
        <v>2153</v>
      </c>
      <c r="H218" s="41">
        <v>4.5</v>
      </c>
      <c r="I218" s="41" t="s">
        <v>3194</v>
      </c>
      <c r="J218" s="41" t="s">
        <v>2828</v>
      </c>
      <c r="K218" s="41" t="s">
        <v>2826</v>
      </c>
      <c r="L218" s="41" t="s">
        <v>64</v>
      </c>
      <c r="M218" s="41">
        <v>2006</v>
      </c>
      <c r="N218" s="41">
        <v>14</v>
      </c>
      <c r="O218" s="41" t="s">
        <v>21</v>
      </c>
      <c r="P218" s="41" t="s">
        <v>235</v>
      </c>
      <c r="Q218" s="41" t="s">
        <v>91</v>
      </c>
      <c r="R218" s="41" t="s">
        <v>41</v>
      </c>
      <c r="S218" s="41" t="s">
        <v>620</v>
      </c>
    </row>
    <row r="219" spans="1:19" ht="15" customHeight="1" x14ac:dyDescent="0.2">
      <c r="A219" s="41">
        <v>218</v>
      </c>
      <c r="B219" s="41">
        <v>597</v>
      </c>
      <c r="C219" s="41" t="s">
        <v>241</v>
      </c>
      <c r="D219" s="42">
        <v>94</v>
      </c>
      <c r="E219" s="43">
        <v>153</v>
      </c>
      <c r="F219" s="41">
        <v>123.5</v>
      </c>
      <c r="G219" s="48" t="s">
        <v>1952</v>
      </c>
      <c r="H219" s="41">
        <v>4.3</v>
      </c>
      <c r="I219" s="41" t="s">
        <v>3246</v>
      </c>
      <c r="J219" s="41" t="s">
        <v>2882</v>
      </c>
      <c r="K219" s="41" t="s">
        <v>2828</v>
      </c>
      <c r="L219" s="41" t="s">
        <v>46</v>
      </c>
      <c r="M219" s="41">
        <v>1999</v>
      </c>
      <c r="N219" s="41">
        <v>21</v>
      </c>
      <c r="O219" s="41" t="s">
        <v>65</v>
      </c>
      <c r="P219" s="41" t="s">
        <v>145</v>
      </c>
      <c r="Q219" s="41" t="s">
        <v>91</v>
      </c>
      <c r="R219" s="41" t="s">
        <v>50</v>
      </c>
      <c r="S219" s="41" t="s">
        <v>1954</v>
      </c>
    </row>
    <row r="220" spans="1:19" ht="15" customHeight="1" x14ac:dyDescent="0.2">
      <c r="A220" s="41">
        <v>219</v>
      </c>
      <c r="B220" s="41">
        <v>494</v>
      </c>
      <c r="C220" s="41" t="s">
        <v>1666</v>
      </c>
      <c r="D220" s="42">
        <v>93</v>
      </c>
      <c r="E220" s="43">
        <v>151</v>
      </c>
      <c r="F220" s="41">
        <v>122</v>
      </c>
      <c r="G220" s="48" t="s">
        <v>1668</v>
      </c>
      <c r="H220" s="41">
        <v>3.9</v>
      </c>
      <c r="I220" s="41" t="s">
        <v>3247</v>
      </c>
      <c r="J220" s="41" t="s">
        <v>2848</v>
      </c>
      <c r="K220" s="41" t="s">
        <v>2859</v>
      </c>
      <c r="L220" s="41" t="s">
        <v>64</v>
      </c>
      <c r="M220" s="41">
        <v>2012</v>
      </c>
      <c r="N220" s="41">
        <v>8</v>
      </c>
      <c r="O220" s="41" t="s">
        <v>21</v>
      </c>
      <c r="P220" s="41" t="s">
        <v>235</v>
      </c>
      <c r="Q220" s="41" t="s">
        <v>91</v>
      </c>
      <c r="R220" s="41" t="s">
        <v>58</v>
      </c>
      <c r="S220" s="41" t="s">
        <v>3144</v>
      </c>
    </row>
    <row r="221" spans="1:19" ht="15" customHeight="1" x14ac:dyDescent="0.2">
      <c r="A221" s="41">
        <v>220</v>
      </c>
      <c r="B221" s="41">
        <v>742</v>
      </c>
      <c r="C221" s="41" t="s">
        <v>1666</v>
      </c>
      <c r="D221" s="42">
        <v>93</v>
      </c>
      <c r="E221" s="43">
        <v>151</v>
      </c>
      <c r="F221" s="41">
        <v>122</v>
      </c>
      <c r="G221" s="48" t="s">
        <v>1668</v>
      </c>
      <c r="H221" s="41">
        <v>3.9</v>
      </c>
      <c r="I221" s="41" t="s">
        <v>3247</v>
      </c>
      <c r="J221" s="41" t="s">
        <v>2864</v>
      </c>
      <c r="K221" s="41" t="s">
        <v>2859</v>
      </c>
      <c r="L221" s="41" t="s">
        <v>64</v>
      </c>
      <c r="M221" s="41">
        <v>2012</v>
      </c>
      <c r="N221" s="41">
        <v>8</v>
      </c>
      <c r="O221" s="41" t="s">
        <v>21</v>
      </c>
      <c r="P221" s="41" t="s">
        <v>235</v>
      </c>
      <c r="Q221" s="41" t="s">
        <v>91</v>
      </c>
      <c r="R221" s="41" t="s">
        <v>58</v>
      </c>
      <c r="S221" s="41" t="s">
        <v>3144</v>
      </c>
    </row>
    <row r="222" spans="1:19" ht="15" customHeight="1" x14ac:dyDescent="0.2">
      <c r="A222" s="41">
        <v>221</v>
      </c>
      <c r="B222" s="41">
        <v>46</v>
      </c>
      <c r="C222" s="41" t="s">
        <v>241</v>
      </c>
      <c r="D222" s="42">
        <v>110</v>
      </c>
      <c r="E222" s="43">
        <v>150</v>
      </c>
      <c r="F222" s="41">
        <v>130</v>
      </c>
      <c r="G222" s="48" t="s">
        <v>276</v>
      </c>
      <c r="H222" s="41">
        <v>4.3</v>
      </c>
      <c r="I222" s="41" t="s">
        <v>3248</v>
      </c>
      <c r="J222" s="41" t="s">
        <v>2850</v>
      </c>
      <c r="K222" s="41" t="s">
        <v>2837</v>
      </c>
      <c r="L222" s="41" t="s">
        <v>46</v>
      </c>
      <c r="M222" s="41">
        <v>1993</v>
      </c>
      <c r="N222" s="41">
        <v>27</v>
      </c>
      <c r="O222" s="41" t="s">
        <v>65</v>
      </c>
      <c r="P222" s="41" t="s">
        <v>66</v>
      </c>
      <c r="Q222" s="41" t="s">
        <v>66</v>
      </c>
      <c r="R222" s="41" t="s">
        <v>34</v>
      </c>
      <c r="S222" s="41" t="s">
        <v>278</v>
      </c>
    </row>
    <row r="223" spans="1:19" ht="15" customHeight="1" x14ac:dyDescent="0.2">
      <c r="A223" s="41">
        <v>222</v>
      </c>
      <c r="B223" s="41">
        <v>509</v>
      </c>
      <c r="C223" s="41" t="s">
        <v>241</v>
      </c>
      <c r="D223" s="42">
        <v>110</v>
      </c>
      <c r="E223" s="43">
        <v>150</v>
      </c>
      <c r="F223" s="41">
        <v>130</v>
      </c>
      <c r="G223" s="48" t="s">
        <v>276</v>
      </c>
      <c r="H223" s="41">
        <v>4.3</v>
      </c>
      <c r="I223" s="41" t="s">
        <v>3248</v>
      </c>
      <c r="J223" s="41" t="s">
        <v>2828</v>
      </c>
      <c r="K223" s="41" t="s">
        <v>2837</v>
      </c>
      <c r="L223" s="41" t="s">
        <v>46</v>
      </c>
      <c r="M223" s="41">
        <v>1993</v>
      </c>
      <c r="N223" s="41">
        <v>27</v>
      </c>
      <c r="O223" s="41" t="s">
        <v>65</v>
      </c>
      <c r="P223" s="41" t="s">
        <v>66</v>
      </c>
      <c r="Q223" s="41" t="s">
        <v>66</v>
      </c>
      <c r="R223" s="41" t="s">
        <v>34</v>
      </c>
      <c r="S223" s="41" t="s">
        <v>278</v>
      </c>
    </row>
    <row r="224" spans="1:19" ht="15" customHeight="1" x14ac:dyDescent="0.2">
      <c r="A224" s="41">
        <v>223</v>
      </c>
      <c r="B224" s="41">
        <v>372</v>
      </c>
      <c r="C224" s="41" t="s">
        <v>1359</v>
      </c>
      <c r="D224" s="42">
        <v>92</v>
      </c>
      <c r="E224" s="43">
        <v>150</v>
      </c>
      <c r="F224" s="41">
        <v>121</v>
      </c>
      <c r="G224" s="48" t="s">
        <v>1361</v>
      </c>
      <c r="H224" s="41">
        <v>3.8</v>
      </c>
      <c r="I224" s="41" t="s">
        <v>3249</v>
      </c>
      <c r="J224" s="41" t="s">
        <v>2837</v>
      </c>
      <c r="K224" s="41" t="s">
        <v>3079</v>
      </c>
      <c r="L224" s="41" t="s">
        <v>30</v>
      </c>
      <c r="M224" s="41">
        <v>1996</v>
      </c>
      <c r="N224" s="41">
        <v>24</v>
      </c>
      <c r="O224" s="41" t="s">
        <v>65</v>
      </c>
      <c r="P224" s="41" t="s">
        <v>124</v>
      </c>
      <c r="Q224" s="41" t="s">
        <v>124</v>
      </c>
      <c r="R224" s="41" t="s">
        <v>113</v>
      </c>
      <c r="S224" s="41" t="s">
        <v>3144</v>
      </c>
    </row>
    <row r="225" spans="1:19" ht="15" customHeight="1" x14ac:dyDescent="0.2">
      <c r="A225" s="41">
        <v>224</v>
      </c>
      <c r="B225" s="41">
        <v>737</v>
      </c>
      <c r="C225" s="41" t="s">
        <v>2149</v>
      </c>
      <c r="D225" s="42">
        <v>92</v>
      </c>
      <c r="E225" s="43">
        <v>150</v>
      </c>
      <c r="F225" s="41">
        <v>121</v>
      </c>
      <c r="G225" s="48" t="s">
        <v>2150</v>
      </c>
      <c r="H225" s="41">
        <v>3.8</v>
      </c>
      <c r="I225" s="41" t="s">
        <v>3249</v>
      </c>
      <c r="J225" s="41" t="s">
        <v>2826</v>
      </c>
      <c r="K225" s="41" t="s">
        <v>3079</v>
      </c>
      <c r="L225" s="41" t="s">
        <v>30</v>
      </c>
      <c r="M225" s="41">
        <v>1996</v>
      </c>
      <c r="N225" s="41">
        <v>24</v>
      </c>
      <c r="O225" s="41" t="s">
        <v>65</v>
      </c>
      <c r="P225" s="41" t="s">
        <v>124</v>
      </c>
      <c r="Q225" s="41" t="s">
        <v>124</v>
      </c>
      <c r="R225" s="41" t="s">
        <v>113</v>
      </c>
      <c r="S225" s="41" t="s">
        <v>3144</v>
      </c>
    </row>
    <row r="226" spans="1:19" ht="15" customHeight="1" x14ac:dyDescent="0.2">
      <c r="A226" s="41">
        <v>225</v>
      </c>
      <c r="B226" s="41">
        <v>431</v>
      </c>
      <c r="C226" s="41" t="s">
        <v>1494</v>
      </c>
      <c r="D226" s="42">
        <v>74</v>
      </c>
      <c r="E226" s="43">
        <v>149</v>
      </c>
      <c r="F226" s="41">
        <v>111.5</v>
      </c>
      <c r="G226" s="48" t="s">
        <v>1496</v>
      </c>
      <c r="H226" s="41">
        <v>2.1</v>
      </c>
      <c r="I226" s="41" t="s">
        <v>3250</v>
      </c>
      <c r="J226" s="41" t="s">
        <v>2826</v>
      </c>
      <c r="K226" s="41" t="s">
        <v>2826</v>
      </c>
      <c r="L226" s="41" t="s">
        <v>64</v>
      </c>
      <c r="M226" s="41">
        <v>-1</v>
      </c>
      <c r="N226" s="41" t="s">
        <v>3144</v>
      </c>
      <c r="O226" s="41" t="s">
        <v>65</v>
      </c>
      <c r="P226" s="41" t="s">
        <v>124</v>
      </c>
      <c r="Q226" s="41" t="s">
        <v>124</v>
      </c>
      <c r="R226" s="41" t="s">
        <v>80</v>
      </c>
      <c r="S226" s="41" t="s">
        <v>3144</v>
      </c>
    </row>
    <row r="227" spans="1:19" ht="15" customHeight="1" x14ac:dyDescent="0.2">
      <c r="A227" s="41">
        <v>226</v>
      </c>
      <c r="B227" s="41">
        <v>642</v>
      </c>
      <c r="C227" s="41" t="s">
        <v>1494</v>
      </c>
      <c r="D227" s="42">
        <v>74</v>
      </c>
      <c r="E227" s="43">
        <v>149</v>
      </c>
      <c r="F227" s="41">
        <v>111.5</v>
      </c>
      <c r="G227" s="48" t="s">
        <v>1496</v>
      </c>
      <c r="H227" s="41">
        <v>2.1</v>
      </c>
      <c r="I227" s="41" t="s">
        <v>3250</v>
      </c>
      <c r="J227" s="41" t="s">
        <v>2850</v>
      </c>
      <c r="K227" s="41" t="s">
        <v>2826</v>
      </c>
      <c r="L227" s="41" t="s">
        <v>64</v>
      </c>
      <c r="M227" s="41">
        <v>-1</v>
      </c>
      <c r="N227" s="41" t="s">
        <v>3144</v>
      </c>
      <c r="O227" s="41" t="s">
        <v>65</v>
      </c>
      <c r="P227" s="41" t="s">
        <v>124</v>
      </c>
      <c r="Q227" s="41" t="s">
        <v>124</v>
      </c>
      <c r="R227" s="41" t="s">
        <v>80</v>
      </c>
      <c r="S227" s="41" t="s">
        <v>3144</v>
      </c>
    </row>
    <row r="228" spans="1:19" ht="15" customHeight="1" x14ac:dyDescent="0.2">
      <c r="A228" s="41">
        <v>227</v>
      </c>
      <c r="B228" s="41">
        <v>864</v>
      </c>
      <c r="C228" s="41" t="s">
        <v>1494</v>
      </c>
      <c r="D228" s="42">
        <v>74</v>
      </c>
      <c r="E228" s="43">
        <v>149</v>
      </c>
      <c r="F228" s="41">
        <v>111.5</v>
      </c>
      <c r="G228" s="48" t="s">
        <v>1496</v>
      </c>
      <c r="H228" s="41">
        <v>2.1</v>
      </c>
      <c r="I228" s="41" t="s">
        <v>3250</v>
      </c>
      <c r="J228" s="41" t="s">
        <v>2846</v>
      </c>
      <c r="K228" s="41" t="s">
        <v>2826</v>
      </c>
      <c r="L228" s="41" t="s">
        <v>64</v>
      </c>
      <c r="M228" s="41">
        <v>-1</v>
      </c>
      <c r="N228" s="41" t="s">
        <v>3144</v>
      </c>
      <c r="O228" s="41" t="s">
        <v>65</v>
      </c>
      <c r="P228" s="41" t="s">
        <v>124</v>
      </c>
      <c r="Q228" s="41" t="s">
        <v>124</v>
      </c>
      <c r="R228" s="41" t="s">
        <v>80</v>
      </c>
      <c r="S228" s="41" t="s">
        <v>3144</v>
      </c>
    </row>
    <row r="229" spans="1:19" ht="15" customHeight="1" x14ac:dyDescent="0.2">
      <c r="A229" s="41">
        <v>228</v>
      </c>
      <c r="B229" s="41">
        <v>198</v>
      </c>
      <c r="C229" s="41" t="s">
        <v>888</v>
      </c>
      <c r="D229" s="42">
        <v>91</v>
      </c>
      <c r="E229" s="43">
        <v>149</v>
      </c>
      <c r="F229" s="41">
        <v>120</v>
      </c>
      <c r="G229" s="48" t="s">
        <v>890</v>
      </c>
      <c r="H229" s="41">
        <v>2.7</v>
      </c>
      <c r="I229" s="41" t="s">
        <v>3251</v>
      </c>
      <c r="J229" s="41" t="s">
        <v>2824</v>
      </c>
      <c r="K229" s="41" t="s">
        <v>2848</v>
      </c>
      <c r="L229" s="41" t="s">
        <v>56</v>
      </c>
      <c r="M229" s="41">
        <v>1951</v>
      </c>
      <c r="N229" s="41">
        <v>69</v>
      </c>
      <c r="O229" s="41" t="s">
        <v>47</v>
      </c>
      <c r="P229" s="41" t="s">
        <v>283</v>
      </c>
      <c r="Q229" s="41" t="s">
        <v>73</v>
      </c>
      <c r="R229" s="41" t="s">
        <v>23</v>
      </c>
      <c r="S229" s="41" t="s">
        <v>3144</v>
      </c>
    </row>
    <row r="230" spans="1:19" ht="15" customHeight="1" x14ac:dyDescent="0.2">
      <c r="A230" s="41">
        <v>229</v>
      </c>
      <c r="B230" s="41">
        <v>300</v>
      </c>
      <c r="C230" s="41" t="s">
        <v>888</v>
      </c>
      <c r="D230" s="42">
        <v>91</v>
      </c>
      <c r="E230" s="43">
        <v>149</v>
      </c>
      <c r="F230" s="41">
        <v>120</v>
      </c>
      <c r="G230" s="48" t="s">
        <v>890</v>
      </c>
      <c r="H230" s="41">
        <v>2.7</v>
      </c>
      <c r="I230" s="41" t="s">
        <v>3251</v>
      </c>
      <c r="J230" s="41" t="s">
        <v>2914</v>
      </c>
      <c r="K230" s="41" t="s">
        <v>2848</v>
      </c>
      <c r="L230" s="41" t="s">
        <v>56</v>
      </c>
      <c r="M230" s="41">
        <v>1951</v>
      </c>
      <c r="N230" s="41">
        <v>69</v>
      </c>
      <c r="O230" s="41" t="s">
        <v>47</v>
      </c>
      <c r="P230" s="41" t="s">
        <v>283</v>
      </c>
      <c r="Q230" s="41" t="s">
        <v>73</v>
      </c>
      <c r="R230" s="41" t="s">
        <v>23</v>
      </c>
      <c r="S230" s="41" t="s">
        <v>3144</v>
      </c>
    </row>
    <row r="231" spans="1:19" ht="15" customHeight="1" x14ac:dyDescent="0.2">
      <c r="A231" s="41">
        <v>230</v>
      </c>
      <c r="B231" s="41">
        <v>549</v>
      </c>
      <c r="C231" s="41" t="s">
        <v>14</v>
      </c>
      <c r="D231" s="42">
        <v>92</v>
      </c>
      <c r="E231" s="43">
        <v>149</v>
      </c>
      <c r="F231" s="41">
        <v>120.5</v>
      </c>
      <c r="G231" s="48" t="s">
        <v>1840</v>
      </c>
      <c r="H231" s="41">
        <v>3.5</v>
      </c>
      <c r="I231" s="41" t="s">
        <v>3252</v>
      </c>
      <c r="J231" s="41" t="s">
        <v>2868</v>
      </c>
      <c r="K231" s="41" t="s">
        <v>2826</v>
      </c>
      <c r="L231" s="41" t="s">
        <v>56</v>
      </c>
      <c r="M231" s="41">
        <v>2016</v>
      </c>
      <c r="N231" s="41">
        <v>4</v>
      </c>
      <c r="O231" s="41" t="s">
        <v>21</v>
      </c>
      <c r="P231" s="41" t="s">
        <v>145</v>
      </c>
      <c r="Q231" s="41" t="s">
        <v>91</v>
      </c>
      <c r="R231" s="41" t="s">
        <v>58</v>
      </c>
      <c r="S231" s="41" t="s">
        <v>3144</v>
      </c>
    </row>
    <row r="232" spans="1:19" ht="15" customHeight="1" x14ac:dyDescent="0.2">
      <c r="A232" s="41">
        <v>231</v>
      </c>
      <c r="B232" s="41">
        <v>34</v>
      </c>
      <c r="C232" s="41" t="s">
        <v>14</v>
      </c>
      <c r="D232" s="42">
        <v>93</v>
      </c>
      <c r="E232" s="43">
        <v>149</v>
      </c>
      <c r="F232" s="41">
        <v>121</v>
      </c>
      <c r="G232" s="48" t="s">
        <v>216</v>
      </c>
      <c r="H232" s="41">
        <v>3.8</v>
      </c>
      <c r="I232" s="41" t="s">
        <v>3215</v>
      </c>
      <c r="J232" s="41" t="s">
        <v>2864</v>
      </c>
      <c r="K232" s="41" t="s">
        <v>2826</v>
      </c>
      <c r="L232" s="41" t="s">
        <v>104</v>
      </c>
      <c r="M232" s="41">
        <v>1996</v>
      </c>
      <c r="N232" s="41">
        <v>24</v>
      </c>
      <c r="O232" s="41" t="s">
        <v>65</v>
      </c>
      <c r="P232" s="41" t="s">
        <v>219</v>
      </c>
      <c r="Q232" s="41" t="s">
        <v>220</v>
      </c>
      <c r="R232" s="41" t="s">
        <v>34</v>
      </c>
      <c r="S232" s="41" t="s">
        <v>3144</v>
      </c>
    </row>
    <row r="233" spans="1:19" ht="15" customHeight="1" x14ac:dyDescent="0.2">
      <c r="A233" s="41">
        <v>232</v>
      </c>
      <c r="B233" s="41">
        <v>381</v>
      </c>
      <c r="C233" s="41" t="s">
        <v>14</v>
      </c>
      <c r="D233" s="42">
        <v>93</v>
      </c>
      <c r="E233" s="43">
        <v>149</v>
      </c>
      <c r="F233" s="41">
        <v>121</v>
      </c>
      <c r="G233" s="48" t="s">
        <v>216</v>
      </c>
      <c r="H233" s="41">
        <v>3.8</v>
      </c>
      <c r="I233" s="41" t="s">
        <v>3215</v>
      </c>
      <c r="J233" s="41" t="s">
        <v>2884</v>
      </c>
      <c r="K233" s="41" t="s">
        <v>2826</v>
      </c>
      <c r="L233" s="41" t="s">
        <v>104</v>
      </c>
      <c r="M233" s="41">
        <v>1996</v>
      </c>
      <c r="N233" s="41">
        <v>24</v>
      </c>
      <c r="O233" s="41" t="s">
        <v>65</v>
      </c>
      <c r="P233" s="41" t="s">
        <v>219</v>
      </c>
      <c r="Q233" s="41" t="s">
        <v>220</v>
      </c>
      <c r="R233" s="41" t="s">
        <v>34</v>
      </c>
      <c r="S233" s="41" t="s">
        <v>3144</v>
      </c>
    </row>
    <row r="234" spans="1:19" ht="15" customHeight="1" x14ac:dyDescent="0.2">
      <c r="A234" s="41">
        <v>233</v>
      </c>
      <c r="B234" s="41">
        <v>178</v>
      </c>
      <c r="C234" s="41" t="s">
        <v>821</v>
      </c>
      <c r="D234" s="42">
        <v>65</v>
      </c>
      <c r="E234" s="43">
        <v>148</v>
      </c>
      <c r="F234" s="41">
        <v>106.5</v>
      </c>
      <c r="G234" s="48" t="s">
        <v>823</v>
      </c>
      <c r="H234" s="41">
        <v>4.4000000000000004</v>
      </c>
      <c r="I234" s="41" t="s">
        <v>3253</v>
      </c>
      <c r="J234" s="41" t="s">
        <v>2837</v>
      </c>
      <c r="K234" s="41" t="s">
        <v>2884</v>
      </c>
      <c r="L234" s="41" t="s">
        <v>56</v>
      </c>
      <c r="M234" s="41">
        <v>2008</v>
      </c>
      <c r="N234" s="41">
        <v>12</v>
      </c>
      <c r="O234" s="41" t="s">
        <v>21</v>
      </c>
      <c r="P234" s="41" t="s">
        <v>79</v>
      </c>
      <c r="Q234" s="41" t="s">
        <v>40</v>
      </c>
      <c r="R234" s="41" t="s">
        <v>58</v>
      </c>
      <c r="S234" s="41" t="s">
        <v>3144</v>
      </c>
    </row>
    <row r="235" spans="1:19" ht="15" customHeight="1" x14ac:dyDescent="0.2">
      <c r="A235" s="41">
        <v>234</v>
      </c>
      <c r="B235" s="41">
        <v>406</v>
      </c>
      <c r="C235" s="41" t="s">
        <v>1440</v>
      </c>
      <c r="D235" s="42">
        <v>80</v>
      </c>
      <c r="E235" s="43">
        <v>148</v>
      </c>
      <c r="F235" s="41">
        <v>114</v>
      </c>
      <c r="G235" s="48" t="s">
        <v>1442</v>
      </c>
      <c r="H235" s="41">
        <v>2.9</v>
      </c>
      <c r="I235" s="41" t="s">
        <v>3254</v>
      </c>
      <c r="J235" s="41" t="s">
        <v>2853</v>
      </c>
      <c r="K235" s="41" t="s">
        <v>2828</v>
      </c>
      <c r="L235" s="41" t="s">
        <v>56</v>
      </c>
      <c r="M235" s="41">
        <v>1998</v>
      </c>
      <c r="N235" s="41">
        <v>22</v>
      </c>
      <c r="O235" s="41" t="s">
        <v>21</v>
      </c>
      <c r="P235" s="41" t="s">
        <v>57</v>
      </c>
      <c r="Q235" s="41" t="s">
        <v>40</v>
      </c>
      <c r="R235" s="41" t="s">
        <v>58</v>
      </c>
      <c r="S235" s="41" t="s">
        <v>59</v>
      </c>
    </row>
    <row r="236" spans="1:19" ht="15" customHeight="1" x14ac:dyDescent="0.2">
      <c r="A236" s="41">
        <v>235</v>
      </c>
      <c r="B236" s="41">
        <v>585</v>
      </c>
      <c r="C236" s="41" t="s">
        <v>1440</v>
      </c>
      <c r="D236" s="42">
        <v>80</v>
      </c>
      <c r="E236" s="43">
        <v>148</v>
      </c>
      <c r="F236" s="41">
        <v>114</v>
      </c>
      <c r="G236" s="48" t="s">
        <v>1442</v>
      </c>
      <c r="H236" s="41">
        <v>2.9</v>
      </c>
      <c r="I236" s="41" t="s">
        <v>3254</v>
      </c>
      <c r="J236" s="41" t="s">
        <v>2864</v>
      </c>
      <c r="K236" s="41" t="s">
        <v>2828</v>
      </c>
      <c r="L236" s="41" t="s">
        <v>56</v>
      </c>
      <c r="M236" s="41">
        <v>1998</v>
      </c>
      <c r="N236" s="41">
        <v>22</v>
      </c>
      <c r="O236" s="41" t="s">
        <v>21</v>
      </c>
      <c r="P236" s="41" t="s">
        <v>57</v>
      </c>
      <c r="Q236" s="41" t="s">
        <v>40</v>
      </c>
      <c r="R236" s="41" t="s">
        <v>58</v>
      </c>
      <c r="S236" s="41" t="s">
        <v>59</v>
      </c>
    </row>
    <row r="237" spans="1:19" ht="15" customHeight="1" x14ac:dyDescent="0.2">
      <c r="A237" s="41">
        <v>236</v>
      </c>
      <c r="B237" s="41">
        <v>510</v>
      </c>
      <c r="C237" s="41" t="s">
        <v>1717</v>
      </c>
      <c r="D237" s="42">
        <v>83</v>
      </c>
      <c r="E237" s="43">
        <v>148</v>
      </c>
      <c r="F237" s="41">
        <v>115.5</v>
      </c>
      <c r="G237" s="48" t="s">
        <v>1719</v>
      </c>
      <c r="H237" s="41">
        <v>3.7</v>
      </c>
      <c r="I237" s="41" t="s">
        <v>3255</v>
      </c>
      <c r="J237" s="41" t="s">
        <v>2826</v>
      </c>
      <c r="K237" s="41" t="s">
        <v>2930</v>
      </c>
      <c r="L237" s="41" t="s">
        <v>64</v>
      </c>
      <c r="M237" s="41">
        <v>-1</v>
      </c>
      <c r="N237" s="41" t="s">
        <v>3144</v>
      </c>
      <c r="O237" s="41" t="s">
        <v>131</v>
      </c>
      <c r="P237" s="41" t="s">
        <v>155</v>
      </c>
      <c r="Q237" s="41" t="s">
        <v>156</v>
      </c>
      <c r="R237" s="41" t="s">
        <v>41</v>
      </c>
      <c r="S237" s="41" t="s">
        <v>3144</v>
      </c>
    </row>
    <row r="238" spans="1:19" ht="15" customHeight="1" x14ac:dyDescent="0.2">
      <c r="A238" s="41">
        <v>237</v>
      </c>
      <c r="B238" s="41">
        <v>767</v>
      </c>
      <c r="C238" s="41" t="s">
        <v>1717</v>
      </c>
      <c r="D238" s="42">
        <v>83</v>
      </c>
      <c r="E238" s="43">
        <v>148</v>
      </c>
      <c r="F238" s="41">
        <v>115.5</v>
      </c>
      <c r="G238" s="48" t="s">
        <v>1719</v>
      </c>
      <c r="H238" s="41">
        <v>3.7</v>
      </c>
      <c r="I238" s="41" t="s">
        <v>3255</v>
      </c>
      <c r="J238" s="41" t="s">
        <v>2914</v>
      </c>
      <c r="K238" s="41" t="s">
        <v>2930</v>
      </c>
      <c r="L238" s="41" t="s">
        <v>64</v>
      </c>
      <c r="M238" s="41">
        <v>-1</v>
      </c>
      <c r="N238" s="41" t="s">
        <v>3144</v>
      </c>
      <c r="O238" s="41" t="s">
        <v>131</v>
      </c>
      <c r="P238" s="41" t="s">
        <v>155</v>
      </c>
      <c r="Q238" s="41" t="s">
        <v>156</v>
      </c>
      <c r="R238" s="41" t="s">
        <v>41</v>
      </c>
      <c r="S238" s="41" t="s">
        <v>3144</v>
      </c>
    </row>
    <row r="239" spans="1:19" ht="15" customHeight="1" x14ac:dyDescent="0.2">
      <c r="A239" s="41">
        <v>238</v>
      </c>
      <c r="B239" s="41">
        <v>72</v>
      </c>
      <c r="C239" s="41" t="s">
        <v>14</v>
      </c>
      <c r="D239" s="42">
        <v>88</v>
      </c>
      <c r="E239" s="43">
        <v>148</v>
      </c>
      <c r="F239" s="41">
        <v>118</v>
      </c>
      <c r="G239" s="48" t="s">
        <v>390</v>
      </c>
      <c r="H239" s="41">
        <v>2.8</v>
      </c>
      <c r="I239" s="41" t="s">
        <v>3256</v>
      </c>
      <c r="J239" s="41" t="s">
        <v>2826</v>
      </c>
      <c r="K239" s="41" t="s">
        <v>2864</v>
      </c>
      <c r="L239" s="41" t="s">
        <v>56</v>
      </c>
      <c r="M239" s="41">
        <v>2006</v>
      </c>
      <c r="N239" s="41">
        <v>14</v>
      </c>
      <c r="O239" s="41" t="s">
        <v>21</v>
      </c>
      <c r="P239" s="41" t="s">
        <v>124</v>
      </c>
      <c r="Q239" s="41" t="s">
        <v>124</v>
      </c>
      <c r="R239" s="41" t="s">
        <v>138</v>
      </c>
      <c r="S239" s="41" t="s">
        <v>3144</v>
      </c>
    </row>
    <row r="240" spans="1:19" ht="15" customHeight="1" x14ac:dyDescent="0.2">
      <c r="A240" s="41">
        <v>239</v>
      </c>
      <c r="B240" s="41">
        <v>136</v>
      </c>
      <c r="C240" s="41" t="s">
        <v>662</v>
      </c>
      <c r="D240" s="42">
        <v>91</v>
      </c>
      <c r="E240" s="43">
        <v>148</v>
      </c>
      <c r="F240" s="41">
        <v>119.5</v>
      </c>
      <c r="G240" s="48" t="s">
        <v>664</v>
      </c>
      <c r="H240" s="41">
        <v>3</v>
      </c>
      <c r="I240" s="41" t="s">
        <v>3257</v>
      </c>
      <c r="J240" s="41" t="s">
        <v>2826</v>
      </c>
      <c r="K240" s="41" t="s">
        <v>2826</v>
      </c>
      <c r="L240" s="41" t="s">
        <v>46</v>
      </c>
      <c r="M240" s="41">
        <v>1997</v>
      </c>
      <c r="N240" s="41">
        <v>23</v>
      </c>
      <c r="O240" s="41" t="s">
        <v>154</v>
      </c>
      <c r="P240" s="41" t="s">
        <v>32</v>
      </c>
      <c r="Q240" s="41" t="s">
        <v>33</v>
      </c>
      <c r="R240" s="41" t="s">
        <v>58</v>
      </c>
      <c r="S240" s="41" t="s">
        <v>667</v>
      </c>
    </row>
    <row r="241" spans="1:19" ht="15" customHeight="1" x14ac:dyDescent="0.2">
      <c r="A241" s="41">
        <v>240</v>
      </c>
      <c r="B241" s="41">
        <v>487</v>
      </c>
      <c r="C241" s="41" t="s">
        <v>668</v>
      </c>
      <c r="D241" s="42">
        <v>78</v>
      </c>
      <c r="E241" s="43">
        <v>147</v>
      </c>
      <c r="F241" s="41">
        <v>112.5</v>
      </c>
      <c r="G241" s="48" t="s">
        <v>1637</v>
      </c>
      <c r="H241" s="41">
        <v>4.3</v>
      </c>
      <c r="I241" s="41" t="s">
        <v>3258</v>
      </c>
      <c r="J241" s="41" t="s">
        <v>2828</v>
      </c>
      <c r="K241" s="41" t="s">
        <v>2826</v>
      </c>
      <c r="L241" s="41" t="s">
        <v>104</v>
      </c>
      <c r="M241" s="41">
        <v>1990</v>
      </c>
      <c r="N241" s="41">
        <v>30</v>
      </c>
      <c r="O241" s="41" t="s">
        <v>21</v>
      </c>
      <c r="P241" s="41" t="s">
        <v>235</v>
      </c>
      <c r="Q241" s="41" t="s">
        <v>91</v>
      </c>
      <c r="R241" s="41" t="s">
        <v>67</v>
      </c>
      <c r="S241" s="41" t="s">
        <v>1641</v>
      </c>
    </row>
    <row r="242" spans="1:19" ht="15" customHeight="1" x14ac:dyDescent="0.2">
      <c r="A242" s="41">
        <v>241</v>
      </c>
      <c r="B242" s="41">
        <v>728</v>
      </c>
      <c r="C242" s="41" t="s">
        <v>668</v>
      </c>
      <c r="D242" s="42">
        <v>78</v>
      </c>
      <c r="E242" s="43">
        <v>147</v>
      </c>
      <c r="F242" s="41">
        <v>112.5</v>
      </c>
      <c r="G242" s="48" t="s">
        <v>1637</v>
      </c>
      <c r="H242" s="41">
        <v>4.3</v>
      </c>
      <c r="I242" s="41" t="s">
        <v>3258</v>
      </c>
      <c r="J242" s="41" t="s">
        <v>2841</v>
      </c>
      <c r="K242" s="41" t="s">
        <v>2826</v>
      </c>
      <c r="L242" s="41" t="s">
        <v>104</v>
      </c>
      <c r="M242" s="41">
        <v>1990</v>
      </c>
      <c r="N242" s="41">
        <v>30</v>
      </c>
      <c r="O242" s="41" t="s">
        <v>21</v>
      </c>
      <c r="P242" s="41" t="s">
        <v>235</v>
      </c>
      <c r="Q242" s="41" t="s">
        <v>91</v>
      </c>
      <c r="R242" s="41" t="s">
        <v>67</v>
      </c>
      <c r="S242" s="41" t="s">
        <v>1641</v>
      </c>
    </row>
    <row r="243" spans="1:19" ht="15" customHeight="1" x14ac:dyDescent="0.2">
      <c r="A243" s="41">
        <v>242</v>
      </c>
      <c r="B243" s="41">
        <v>655</v>
      </c>
      <c r="C243" s="41" t="s">
        <v>247</v>
      </c>
      <c r="D243" s="42">
        <v>79</v>
      </c>
      <c r="E243" s="43">
        <v>147</v>
      </c>
      <c r="F243" s="41">
        <v>113</v>
      </c>
      <c r="G243" s="48" t="s">
        <v>2043</v>
      </c>
      <c r="H243" s="41">
        <v>3.1</v>
      </c>
      <c r="I243" s="41" t="s">
        <v>3259</v>
      </c>
      <c r="J243" s="41" t="s">
        <v>2864</v>
      </c>
      <c r="K243" s="41" t="s">
        <v>3058</v>
      </c>
      <c r="L243" s="41" t="s">
        <v>46</v>
      </c>
      <c r="M243" s="41">
        <v>1997</v>
      </c>
      <c r="N243" s="41">
        <v>23</v>
      </c>
      <c r="O243" s="41" t="s">
        <v>65</v>
      </c>
      <c r="P243" s="41" t="s">
        <v>1053</v>
      </c>
      <c r="Q243" s="41" t="s">
        <v>133</v>
      </c>
      <c r="R243" s="41" t="s">
        <v>113</v>
      </c>
      <c r="S243" s="41" t="s">
        <v>1128</v>
      </c>
    </row>
    <row r="244" spans="1:19" ht="15" customHeight="1" x14ac:dyDescent="0.2">
      <c r="A244" s="41">
        <v>243</v>
      </c>
      <c r="B244" s="41">
        <v>883</v>
      </c>
      <c r="C244" s="41" t="s">
        <v>247</v>
      </c>
      <c r="D244" s="42">
        <v>79</v>
      </c>
      <c r="E244" s="43">
        <v>147</v>
      </c>
      <c r="F244" s="41">
        <v>113</v>
      </c>
      <c r="G244" s="48" t="s">
        <v>2043</v>
      </c>
      <c r="H244" s="41">
        <v>3.1</v>
      </c>
      <c r="I244" s="41" t="s">
        <v>3259</v>
      </c>
      <c r="J244" s="41" t="s">
        <v>2864</v>
      </c>
      <c r="K244" s="41" t="s">
        <v>3058</v>
      </c>
      <c r="L244" s="41" t="s">
        <v>46</v>
      </c>
      <c r="M244" s="41">
        <v>1997</v>
      </c>
      <c r="N244" s="41">
        <v>23</v>
      </c>
      <c r="O244" s="41" t="s">
        <v>65</v>
      </c>
      <c r="P244" s="41" t="s">
        <v>1053</v>
      </c>
      <c r="Q244" s="41" t="s">
        <v>133</v>
      </c>
      <c r="R244" s="41" t="s">
        <v>113</v>
      </c>
      <c r="S244" s="41" t="s">
        <v>1128</v>
      </c>
    </row>
    <row r="245" spans="1:19" ht="15" customHeight="1" x14ac:dyDescent="0.2">
      <c r="A245" s="41">
        <v>244</v>
      </c>
      <c r="B245" s="41">
        <v>555</v>
      </c>
      <c r="C245" s="41" t="s">
        <v>14</v>
      </c>
      <c r="D245" s="42">
        <v>108</v>
      </c>
      <c r="E245" s="43">
        <v>146</v>
      </c>
      <c r="F245" s="41">
        <v>127</v>
      </c>
      <c r="G245" s="48" t="s">
        <v>1854</v>
      </c>
      <c r="H245" s="41">
        <v>3.4</v>
      </c>
      <c r="I245" s="41" t="s">
        <v>3260</v>
      </c>
      <c r="J245" s="41" t="s">
        <v>2839</v>
      </c>
      <c r="K245" s="41" t="s">
        <v>2826</v>
      </c>
      <c r="L245" s="41" t="s">
        <v>20</v>
      </c>
      <c r="M245" s="41">
        <v>2008</v>
      </c>
      <c r="N245" s="41">
        <v>12</v>
      </c>
      <c r="O245" s="41" t="s">
        <v>21</v>
      </c>
      <c r="P245" s="41" t="s">
        <v>90</v>
      </c>
      <c r="Q245" s="41" t="s">
        <v>91</v>
      </c>
      <c r="R245" s="41" t="s">
        <v>58</v>
      </c>
      <c r="S245" s="41" t="s">
        <v>3144</v>
      </c>
    </row>
    <row r="246" spans="1:19" ht="15" customHeight="1" x14ac:dyDescent="0.2">
      <c r="A246" s="41">
        <v>245</v>
      </c>
      <c r="B246" s="41">
        <v>66</v>
      </c>
      <c r="C246" s="41" t="s">
        <v>14</v>
      </c>
      <c r="D246" s="42">
        <v>84</v>
      </c>
      <c r="E246" s="43">
        <v>146</v>
      </c>
      <c r="F246" s="41">
        <v>115</v>
      </c>
      <c r="G246" s="48" t="s">
        <v>367</v>
      </c>
      <c r="H246" s="41">
        <v>4.3</v>
      </c>
      <c r="I246" s="41" t="s">
        <v>3261</v>
      </c>
      <c r="J246" s="41" t="s">
        <v>2831</v>
      </c>
      <c r="K246" s="41" t="s">
        <v>2828</v>
      </c>
      <c r="L246" s="41" t="s">
        <v>64</v>
      </c>
      <c r="M246" s="41">
        <v>2011</v>
      </c>
      <c r="N246" s="41">
        <v>9</v>
      </c>
      <c r="O246" s="41" t="s">
        <v>21</v>
      </c>
      <c r="P246" s="41" t="s">
        <v>79</v>
      </c>
      <c r="Q246" s="41" t="s">
        <v>40</v>
      </c>
      <c r="R246" s="41" t="s">
        <v>179</v>
      </c>
      <c r="S246" s="41" t="s">
        <v>3144</v>
      </c>
    </row>
    <row r="247" spans="1:19" ht="15" customHeight="1" x14ac:dyDescent="0.2">
      <c r="A247" s="41">
        <v>246</v>
      </c>
      <c r="B247" s="41">
        <v>733</v>
      </c>
      <c r="C247" s="41" t="s">
        <v>14</v>
      </c>
      <c r="D247" s="42">
        <v>84</v>
      </c>
      <c r="E247" s="43">
        <v>146</v>
      </c>
      <c r="F247" s="41">
        <v>115</v>
      </c>
      <c r="G247" s="48" t="s">
        <v>367</v>
      </c>
      <c r="H247" s="41">
        <v>4.3</v>
      </c>
      <c r="I247" s="41" t="s">
        <v>3261</v>
      </c>
      <c r="J247" s="41" t="s">
        <v>2826</v>
      </c>
      <c r="K247" s="41" t="s">
        <v>2828</v>
      </c>
      <c r="L247" s="41" t="s">
        <v>64</v>
      </c>
      <c r="M247" s="41">
        <v>2011</v>
      </c>
      <c r="N247" s="41">
        <v>9</v>
      </c>
      <c r="O247" s="41" t="s">
        <v>21</v>
      </c>
      <c r="P247" s="41" t="s">
        <v>79</v>
      </c>
      <c r="Q247" s="41" t="s">
        <v>40</v>
      </c>
      <c r="R247" s="41" t="s">
        <v>179</v>
      </c>
      <c r="S247" s="41" t="s">
        <v>3144</v>
      </c>
    </row>
    <row r="248" spans="1:19" ht="15" customHeight="1" x14ac:dyDescent="0.2">
      <c r="A248" s="41">
        <v>247</v>
      </c>
      <c r="B248" s="41">
        <v>521</v>
      </c>
      <c r="C248" s="41" t="s">
        <v>1761</v>
      </c>
      <c r="D248" s="42">
        <v>92</v>
      </c>
      <c r="E248" s="43">
        <v>146</v>
      </c>
      <c r="F248" s="41">
        <v>119</v>
      </c>
      <c r="G248" s="48" t="s">
        <v>1763</v>
      </c>
      <c r="H248" s="41">
        <v>3.8</v>
      </c>
      <c r="I248" s="41" t="s">
        <v>3262</v>
      </c>
      <c r="J248" s="41" t="s">
        <v>2859</v>
      </c>
      <c r="K248" s="41" t="s">
        <v>2934</v>
      </c>
      <c r="L248" s="41" t="s">
        <v>46</v>
      </c>
      <c r="M248" s="41">
        <v>1965</v>
      </c>
      <c r="N248" s="41">
        <v>55</v>
      </c>
      <c r="O248" s="41" t="s">
        <v>47</v>
      </c>
      <c r="P248" s="41" t="s">
        <v>48</v>
      </c>
      <c r="Q248" s="41" t="s">
        <v>49</v>
      </c>
      <c r="R248" s="41" t="s">
        <v>50</v>
      </c>
      <c r="S248" s="41" t="s">
        <v>51</v>
      </c>
    </row>
    <row r="249" spans="1:19" ht="15" customHeight="1" x14ac:dyDescent="0.2">
      <c r="A249" s="41">
        <v>248</v>
      </c>
      <c r="B249" s="41">
        <v>783</v>
      </c>
      <c r="C249" s="41" t="s">
        <v>1761</v>
      </c>
      <c r="D249" s="42">
        <v>92</v>
      </c>
      <c r="E249" s="43">
        <v>146</v>
      </c>
      <c r="F249" s="41">
        <v>119</v>
      </c>
      <c r="G249" s="48" t="s">
        <v>1763</v>
      </c>
      <c r="H249" s="41">
        <v>3.8</v>
      </c>
      <c r="I249" s="41" t="s">
        <v>3262</v>
      </c>
      <c r="J249" s="41" t="s">
        <v>2911</v>
      </c>
      <c r="K249" s="41" t="s">
        <v>2934</v>
      </c>
      <c r="L249" s="41" t="s">
        <v>46</v>
      </c>
      <c r="M249" s="41">
        <v>1965</v>
      </c>
      <c r="N249" s="41">
        <v>55</v>
      </c>
      <c r="O249" s="41" t="s">
        <v>47</v>
      </c>
      <c r="P249" s="41" t="s">
        <v>48</v>
      </c>
      <c r="Q249" s="41" t="s">
        <v>49</v>
      </c>
      <c r="R249" s="41" t="s">
        <v>50</v>
      </c>
      <c r="S249" s="41" t="s">
        <v>51</v>
      </c>
    </row>
    <row r="250" spans="1:19" ht="15" customHeight="1" x14ac:dyDescent="0.2">
      <c r="A250" s="41">
        <v>249</v>
      </c>
      <c r="B250" s="41">
        <v>591</v>
      </c>
      <c r="C250" s="41" t="s">
        <v>247</v>
      </c>
      <c r="D250" s="42">
        <v>76</v>
      </c>
      <c r="E250" s="43">
        <v>145</v>
      </c>
      <c r="F250" s="41">
        <v>110.5</v>
      </c>
      <c r="G250" s="48" t="s">
        <v>1935</v>
      </c>
      <c r="H250" s="41">
        <v>3.7</v>
      </c>
      <c r="I250" s="41" t="s">
        <v>3263</v>
      </c>
      <c r="J250" s="41" t="s">
        <v>2828</v>
      </c>
      <c r="K250" s="41" t="s">
        <v>2828</v>
      </c>
      <c r="L250" s="41" t="s">
        <v>64</v>
      </c>
      <c r="M250" s="41">
        <v>1914</v>
      </c>
      <c r="N250" s="41">
        <v>106</v>
      </c>
      <c r="O250" s="41" t="s">
        <v>21</v>
      </c>
      <c r="P250" s="41" t="s">
        <v>155</v>
      </c>
      <c r="Q250" s="41" t="s">
        <v>156</v>
      </c>
      <c r="R250" s="41" t="s">
        <v>41</v>
      </c>
      <c r="S250" s="41" t="s">
        <v>1937</v>
      </c>
    </row>
    <row r="251" spans="1:19" ht="15" customHeight="1" x14ac:dyDescent="0.2">
      <c r="A251" s="41">
        <v>250</v>
      </c>
      <c r="B251" s="41">
        <v>819</v>
      </c>
      <c r="C251" s="41" t="s">
        <v>2261</v>
      </c>
      <c r="D251" s="42">
        <v>120</v>
      </c>
      <c r="E251" s="43">
        <v>145</v>
      </c>
      <c r="F251" s="41">
        <v>132.5</v>
      </c>
      <c r="G251" s="48" t="s">
        <v>2262</v>
      </c>
      <c r="H251" s="41" t="s">
        <v>3144</v>
      </c>
      <c r="I251" s="41" t="s">
        <v>1601</v>
      </c>
      <c r="J251" s="41" t="s">
        <v>2864</v>
      </c>
      <c r="K251" s="41" t="s">
        <v>2826</v>
      </c>
      <c r="L251" s="41" t="s">
        <v>289</v>
      </c>
      <c r="M251" s="41">
        <v>-1</v>
      </c>
      <c r="N251" s="41" t="s">
        <v>3144</v>
      </c>
      <c r="O251" s="41" t="s">
        <v>21</v>
      </c>
      <c r="P251" s="41" t="s">
        <v>3144</v>
      </c>
      <c r="Q251" s="41" t="s">
        <v>3144</v>
      </c>
      <c r="R251" s="41" t="s">
        <v>58</v>
      </c>
      <c r="S251" s="41" t="s">
        <v>3144</v>
      </c>
    </row>
    <row r="252" spans="1:19" ht="15" customHeight="1" x14ac:dyDescent="0.2">
      <c r="A252" s="41">
        <v>251</v>
      </c>
      <c r="B252" s="41">
        <v>161</v>
      </c>
      <c r="C252" s="41" t="s">
        <v>247</v>
      </c>
      <c r="D252" s="42">
        <v>120</v>
      </c>
      <c r="E252" s="43">
        <v>145</v>
      </c>
      <c r="F252" s="41">
        <v>132.5</v>
      </c>
      <c r="G252" s="48" t="s">
        <v>756</v>
      </c>
      <c r="H252" s="41">
        <v>5</v>
      </c>
      <c r="I252" s="41" t="s">
        <v>3264</v>
      </c>
      <c r="J252" s="41" t="s">
        <v>2828</v>
      </c>
      <c r="K252" s="41" t="s">
        <v>2853</v>
      </c>
      <c r="L252" s="41" t="s">
        <v>56</v>
      </c>
      <c r="M252" s="41">
        <v>2017</v>
      </c>
      <c r="N252" s="41">
        <v>3</v>
      </c>
      <c r="O252" s="41" t="s">
        <v>21</v>
      </c>
      <c r="P252" s="41" t="s">
        <v>230</v>
      </c>
      <c r="Q252" s="41" t="s">
        <v>91</v>
      </c>
      <c r="R252" s="41" t="s">
        <v>58</v>
      </c>
      <c r="S252" s="41" t="s">
        <v>3144</v>
      </c>
    </row>
    <row r="253" spans="1:19" ht="15" customHeight="1" x14ac:dyDescent="0.2">
      <c r="A253" s="41">
        <v>252</v>
      </c>
      <c r="B253" s="41">
        <v>816</v>
      </c>
      <c r="C253" s="41" t="s">
        <v>2248</v>
      </c>
      <c r="D253" s="42">
        <v>71</v>
      </c>
      <c r="E253" s="43">
        <v>144</v>
      </c>
      <c r="F253" s="41">
        <v>107.5</v>
      </c>
      <c r="G253" s="48" t="s">
        <v>2250</v>
      </c>
      <c r="H253" s="41">
        <v>2.6</v>
      </c>
      <c r="I253" s="41" t="s">
        <v>3224</v>
      </c>
      <c r="J253" s="41" t="s">
        <v>2839</v>
      </c>
      <c r="K253" s="41" t="s">
        <v>2839</v>
      </c>
      <c r="L253" s="41" t="s">
        <v>20</v>
      </c>
      <c r="M253" s="41">
        <v>1984</v>
      </c>
      <c r="N253" s="41">
        <v>36</v>
      </c>
      <c r="O253" s="41" t="s">
        <v>790</v>
      </c>
      <c r="P253" s="41" t="s">
        <v>791</v>
      </c>
      <c r="Q253" s="41" t="s">
        <v>581</v>
      </c>
      <c r="R253" s="41" t="s">
        <v>58</v>
      </c>
      <c r="S253" s="41" t="s">
        <v>3144</v>
      </c>
    </row>
    <row r="254" spans="1:19" ht="15" customHeight="1" x14ac:dyDescent="0.2">
      <c r="A254" s="41">
        <v>253</v>
      </c>
      <c r="B254" s="41">
        <v>14</v>
      </c>
      <c r="C254" s="41" t="s">
        <v>14</v>
      </c>
      <c r="D254" s="42">
        <v>83</v>
      </c>
      <c r="E254" s="43">
        <v>144</v>
      </c>
      <c r="F254" s="41">
        <v>113.5</v>
      </c>
      <c r="G254" s="48" t="s">
        <v>120</v>
      </c>
      <c r="H254" s="41">
        <v>3.7</v>
      </c>
      <c r="I254" s="41" t="s">
        <v>3184</v>
      </c>
      <c r="J254" s="41" t="s">
        <v>2828</v>
      </c>
      <c r="K254" s="41" t="s">
        <v>3061</v>
      </c>
      <c r="L254" s="41" t="s">
        <v>30</v>
      </c>
      <c r="M254" s="41">
        <v>1781</v>
      </c>
      <c r="N254" s="41">
        <v>239</v>
      </c>
      <c r="O254" s="41" t="s">
        <v>65</v>
      </c>
      <c r="P254" s="41" t="s">
        <v>124</v>
      </c>
      <c r="Q254" s="41" t="s">
        <v>124</v>
      </c>
      <c r="R254" s="41" t="s">
        <v>113</v>
      </c>
      <c r="S254" s="41" t="s">
        <v>125</v>
      </c>
    </row>
    <row r="255" spans="1:19" ht="15" customHeight="1" x14ac:dyDescent="0.2">
      <c r="A255" s="41">
        <v>254</v>
      </c>
      <c r="B255" s="41">
        <v>126</v>
      </c>
      <c r="C255" s="41" t="s">
        <v>14</v>
      </c>
      <c r="D255" s="42">
        <v>83</v>
      </c>
      <c r="E255" s="43">
        <v>144</v>
      </c>
      <c r="F255" s="41">
        <v>113.5</v>
      </c>
      <c r="G255" s="48" t="s">
        <v>120</v>
      </c>
      <c r="H255" s="41">
        <v>3.7</v>
      </c>
      <c r="I255" s="41" t="s">
        <v>3184</v>
      </c>
      <c r="J255" s="41" t="s">
        <v>2848</v>
      </c>
      <c r="K255" s="41" t="s">
        <v>3061</v>
      </c>
      <c r="L255" s="41" t="s">
        <v>30</v>
      </c>
      <c r="M255" s="41">
        <v>1781</v>
      </c>
      <c r="N255" s="41">
        <v>239</v>
      </c>
      <c r="O255" s="41" t="s">
        <v>65</v>
      </c>
      <c r="P255" s="41" t="s">
        <v>124</v>
      </c>
      <c r="Q255" s="41" t="s">
        <v>124</v>
      </c>
      <c r="R255" s="41" t="s">
        <v>113</v>
      </c>
      <c r="S255" s="41" t="s">
        <v>125</v>
      </c>
    </row>
    <row r="256" spans="1:19" ht="15" customHeight="1" x14ac:dyDescent="0.2">
      <c r="A256" s="41">
        <v>255</v>
      </c>
      <c r="B256" s="41">
        <v>57</v>
      </c>
      <c r="C256" s="41" t="s">
        <v>14</v>
      </c>
      <c r="D256" s="42">
        <v>86</v>
      </c>
      <c r="E256" s="43">
        <v>144</v>
      </c>
      <c r="F256" s="41">
        <v>115</v>
      </c>
      <c r="G256" s="48" t="s">
        <v>335</v>
      </c>
      <c r="H256" s="41">
        <v>3.7</v>
      </c>
      <c r="I256" s="41" t="s">
        <v>3216</v>
      </c>
      <c r="J256" s="41" t="s">
        <v>2853</v>
      </c>
      <c r="K256" s="41" t="s">
        <v>3079</v>
      </c>
      <c r="L256" s="41" t="s">
        <v>30</v>
      </c>
      <c r="M256" s="41">
        <v>1863</v>
      </c>
      <c r="N256" s="41">
        <v>157</v>
      </c>
      <c r="O256" s="41" t="s">
        <v>65</v>
      </c>
      <c r="P256" s="41" t="s">
        <v>165</v>
      </c>
      <c r="Q256" s="41" t="s">
        <v>156</v>
      </c>
      <c r="R256" s="41" t="s">
        <v>113</v>
      </c>
      <c r="S256" s="41" t="s">
        <v>339</v>
      </c>
    </row>
    <row r="257" spans="1:19" ht="15" customHeight="1" x14ac:dyDescent="0.2">
      <c r="A257" s="41">
        <v>256</v>
      </c>
      <c r="B257" s="41">
        <v>668</v>
      </c>
      <c r="C257" s="41" t="s">
        <v>14</v>
      </c>
      <c r="D257" s="42">
        <v>86</v>
      </c>
      <c r="E257" s="43">
        <v>144</v>
      </c>
      <c r="F257" s="41">
        <v>115</v>
      </c>
      <c r="G257" s="48" t="s">
        <v>335</v>
      </c>
      <c r="H257" s="41">
        <v>3.7</v>
      </c>
      <c r="I257" s="41" t="s">
        <v>3216</v>
      </c>
      <c r="J257" s="41" t="s">
        <v>2826</v>
      </c>
      <c r="K257" s="41" t="s">
        <v>3079</v>
      </c>
      <c r="L257" s="41" t="s">
        <v>30</v>
      </c>
      <c r="M257" s="41">
        <v>1863</v>
      </c>
      <c r="N257" s="41">
        <v>157</v>
      </c>
      <c r="O257" s="41" t="s">
        <v>65</v>
      </c>
      <c r="P257" s="41" t="s">
        <v>165</v>
      </c>
      <c r="Q257" s="41" t="s">
        <v>156</v>
      </c>
      <c r="R257" s="41" t="s">
        <v>113</v>
      </c>
      <c r="S257" s="41" t="s">
        <v>339</v>
      </c>
    </row>
    <row r="258" spans="1:19" ht="15" customHeight="1" x14ac:dyDescent="0.2">
      <c r="A258" s="41">
        <v>257</v>
      </c>
      <c r="B258" s="41">
        <v>625</v>
      </c>
      <c r="C258" s="41" t="s">
        <v>241</v>
      </c>
      <c r="D258" s="42">
        <v>89</v>
      </c>
      <c r="E258" s="43">
        <v>144</v>
      </c>
      <c r="F258" s="41">
        <v>116.5</v>
      </c>
      <c r="G258" s="48" t="s">
        <v>1995</v>
      </c>
      <c r="H258" s="41">
        <v>4.4000000000000004</v>
      </c>
      <c r="I258" s="41" t="s">
        <v>3265</v>
      </c>
      <c r="J258" s="41" t="s">
        <v>2828</v>
      </c>
      <c r="K258" s="41" t="s">
        <v>2826</v>
      </c>
      <c r="L258" s="41" t="s">
        <v>263</v>
      </c>
      <c r="M258" s="41">
        <v>2012</v>
      </c>
      <c r="N258" s="41">
        <v>8</v>
      </c>
      <c r="O258" s="41" t="s">
        <v>21</v>
      </c>
      <c r="P258" s="41" t="s">
        <v>90</v>
      </c>
      <c r="Q258" s="41" t="s">
        <v>91</v>
      </c>
      <c r="R258" s="41" t="s">
        <v>58</v>
      </c>
      <c r="S258" s="41" t="s">
        <v>3144</v>
      </c>
    </row>
    <row r="259" spans="1:19" ht="15" customHeight="1" x14ac:dyDescent="0.2">
      <c r="A259" s="41">
        <v>258</v>
      </c>
      <c r="B259" s="41">
        <v>845</v>
      </c>
      <c r="C259" s="41" t="s">
        <v>241</v>
      </c>
      <c r="D259" s="42">
        <v>89</v>
      </c>
      <c r="E259" s="43">
        <v>144</v>
      </c>
      <c r="F259" s="41">
        <v>116.5</v>
      </c>
      <c r="G259" s="48" t="s">
        <v>1995</v>
      </c>
      <c r="H259" s="41">
        <v>4.4000000000000004</v>
      </c>
      <c r="I259" s="41" t="s">
        <v>3265</v>
      </c>
      <c r="J259" s="41" t="s">
        <v>2914</v>
      </c>
      <c r="K259" s="41" t="s">
        <v>2826</v>
      </c>
      <c r="L259" s="41" t="s">
        <v>263</v>
      </c>
      <c r="M259" s="41">
        <v>2012</v>
      </c>
      <c r="N259" s="41">
        <v>8</v>
      </c>
      <c r="O259" s="41" t="s">
        <v>21</v>
      </c>
      <c r="P259" s="41" t="s">
        <v>90</v>
      </c>
      <c r="Q259" s="41" t="s">
        <v>91</v>
      </c>
      <c r="R259" s="41" t="s">
        <v>58</v>
      </c>
      <c r="S259" s="41" t="s">
        <v>3144</v>
      </c>
    </row>
    <row r="260" spans="1:19" ht="15" customHeight="1" x14ac:dyDescent="0.2">
      <c r="A260" s="41">
        <v>259</v>
      </c>
      <c r="B260" s="41">
        <v>399</v>
      </c>
      <c r="C260" s="41" t="s">
        <v>247</v>
      </c>
      <c r="D260" s="42">
        <v>75</v>
      </c>
      <c r="E260" s="43">
        <v>143</v>
      </c>
      <c r="F260" s="41">
        <v>109</v>
      </c>
      <c r="G260" s="48" t="s">
        <v>1421</v>
      </c>
      <c r="H260" s="41">
        <v>4.4000000000000004</v>
      </c>
      <c r="I260" s="41" t="s">
        <v>3266</v>
      </c>
      <c r="J260" s="41" t="s">
        <v>2828</v>
      </c>
      <c r="K260" s="41" t="s">
        <v>2826</v>
      </c>
      <c r="L260" s="41" t="s">
        <v>263</v>
      </c>
      <c r="M260" s="41">
        <v>2015</v>
      </c>
      <c r="N260" s="41">
        <v>5</v>
      </c>
      <c r="O260" s="41" t="s">
        <v>21</v>
      </c>
      <c r="P260" s="41" t="s">
        <v>145</v>
      </c>
      <c r="Q260" s="41" t="s">
        <v>91</v>
      </c>
      <c r="R260" s="41" t="s">
        <v>58</v>
      </c>
      <c r="S260" s="41" t="s">
        <v>3144</v>
      </c>
    </row>
    <row r="261" spans="1:19" ht="15" customHeight="1" x14ac:dyDescent="0.2">
      <c r="A261" s="41">
        <v>260</v>
      </c>
      <c r="B261" s="41">
        <v>568</v>
      </c>
      <c r="C261" s="41" t="s">
        <v>247</v>
      </c>
      <c r="D261" s="42">
        <v>75</v>
      </c>
      <c r="E261" s="43">
        <v>143</v>
      </c>
      <c r="F261" s="41">
        <v>109</v>
      </c>
      <c r="G261" s="48" t="s">
        <v>1421</v>
      </c>
      <c r="H261" s="41">
        <v>4.4000000000000004</v>
      </c>
      <c r="I261" s="41" t="s">
        <v>3266</v>
      </c>
      <c r="J261" s="41" t="s">
        <v>2884</v>
      </c>
      <c r="K261" s="41" t="s">
        <v>2826</v>
      </c>
      <c r="L261" s="41" t="s">
        <v>263</v>
      </c>
      <c r="M261" s="41">
        <v>2015</v>
      </c>
      <c r="N261" s="41">
        <v>5</v>
      </c>
      <c r="O261" s="41" t="s">
        <v>21</v>
      </c>
      <c r="P261" s="41" t="s">
        <v>145</v>
      </c>
      <c r="Q261" s="41" t="s">
        <v>91</v>
      </c>
      <c r="R261" s="41" t="s">
        <v>58</v>
      </c>
      <c r="S261" s="41" t="s">
        <v>3144</v>
      </c>
    </row>
    <row r="262" spans="1:19" ht="15" customHeight="1" x14ac:dyDescent="0.2">
      <c r="A262" s="41">
        <v>261</v>
      </c>
      <c r="B262" s="41">
        <v>55</v>
      </c>
      <c r="C262" s="41" t="s">
        <v>325</v>
      </c>
      <c r="D262" s="42">
        <v>86</v>
      </c>
      <c r="E262" s="43">
        <v>143</v>
      </c>
      <c r="F262" s="41">
        <v>114.5</v>
      </c>
      <c r="G262" s="48" t="s">
        <v>326</v>
      </c>
      <c r="H262" s="41">
        <v>3.3</v>
      </c>
      <c r="I262" s="41" t="s">
        <v>3160</v>
      </c>
      <c r="J262" s="41" t="s">
        <v>2826</v>
      </c>
      <c r="K262" s="41" t="s">
        <v>2864</v>
      </c>
      <c r="L262" s="41" t="s">
        <v>30</v>
      </c>
      <c r="M262" s="41">
        <v>1912</v>
      </c>
      <c r="N262" s="41">
        <v>108</v>
      </c>
      <c r="O262" s="41" t="s">
        <v>21</v>
      </c>
      <c r="P262" s="41" t="s">
        <v>155</v>
      </c>
      <c r="Q262" s="41" t="s">
        <v>156</v>
      </c>
      <c r="R262" s="41" t="s">
        <v>113</v>
      </c>
      <c r="S262" s="41" t="s">
        <v>329</v>
      </c>
    </row>
    <row r="263" spans="1:19" ht="15" customHeight="1" x14ac:dyDescent="0.2">
      <c r="A263" s="41">
        <v>262</v>
      </c>
      <c r="B263" s="41">
        <v>637</v>
      </c>
      <c r="C263" s="41" t="s">
        <v>325</v>
      </c>
      <c r="D263" s="42">
        <v>86</v>
      </c>
      <c r="E263" s="43">
        <v>143</v>
      </c>
      <c r="F263" s="41">
        <v>114.5</v>
      </c>
      <c r="G263" s="48" t="s">
        <v>326</v>
      </c>
      <c r="H263" s="41">
        <v>3.3</v>
      </c>
      <c r="I263" s="41" t="s">
        <v>3160</v>
      </c>
      <c r="J263" s="41" t="s">
        <v>2864</v>
      </c>
      <c r="K263" s="41" t="s">
        <v>2864</v>
      </c>
      <c r="L263" s="41" t="s">
        <v>30</v>
      </c>
      <c r="M263" s="41">
        <v>1912</v>
      </c>
      <c r="N263" s="41">
        <v>108</v>
      </c>
      <c r="O263" s="41" t="s">
        <v>21</v>
      </c>
      <c r="P263" s="41" t="s">
        <v>155</v>
      </c>
      <c r="Q263" s="41" t="s">
        <v>156</v>
      </c>
      <c r="R263" s="41" t="s">
        <v>113</v>
      </c>
      <c r="S263" s="41" t="s">
        <v>329</v>
      </c>
    </row>
    <row r="264" spans="1:19" ht="15" customHeight="1" x14ac:dyDescent="0.2">
      <c r="A264" s="41">
        <v>263</v>
      </c>
      <c r="B264" s="41">
        <v>732</v>
      </c>
      <c r="C264" s="41" t="s">
        <v>2144</v>
      </c>
      <c r="D264" s="42">
        <v>86</v>
      </c>
      <c r="E264" s="43">
        <v>143</v>
      </c>
      <c r="F264" s="41">
        <v>114.5</v>
      </c>
      <c r="G264" s="48" t="s">
        <v>2145</v>
      </c>
      <c r="H264" s="41">
        <v>3.8</v>
      </c>
      <c r="I264" s="41" t="s">
        <v>3249</v>
      </c>
      <c r="J264" s="41" t="s">
        <v>2944</v>
      </c>
      <c r="K264" s="41" t="s">
        <v>3079</v>
      </c>
      <c r="L264" s="41" t="s">
        <v>30</v>
      </c>
      <c r="M264" s="41">
        <v>1996</v>
      </c>
      <c r="N264" s="41">
        <v>24</v>
      </c>
      <c r="O264" s="41" t="s">
        <v>65</v>
      </c>
      <c r="P264" s="41" t="s">
        <v>124</v>
      </c>
      <c r="Q264" s="41" t="s">
        <v>124</v>
      </c>
      <c r="R264" s="41" t="s">
        <v>113</v>
      </c>
      <c r="S264" s="41" t="s">
        <v>3144</v>
      </c>
    </row>
    <row r="265" spans="1:19" ht="15" customHeight="1" x14ac:dyDescent="0.2">
      <c r="A265" s="41">
        <v>264</v>
      </c>
      <c r="B265" s="41">
        <v>33</v>
      </c>
      <c r="C265" s="41" t="s">
        <v>211</v>
      </c>
      <c r="D265" s="42">
        <v>86</v>
      </c>
      <c r="E265" s="43">
        <v>143</v>
      </c>
      <c r="F265" s="41">
        <v>114.5</v>
      </c>
      <c r="G265" s="48" t="s">
        <v>212</v>
      </c>
      <c r="H265" s="41">
        <v>3.8</v>
      </c>
      <c r="I265" s="41" t="s">
        <v>3249</v>
      </c>
      <c r="J265" s="41" t="s">
        <v>2853</v>
      </c>
      <c r="K265" s="41" t="s">
        <v>3079</v>
      </c>
      <c r="L265" s="41" t="s">
        <v>30</v>
      </c>
      <c r="M265" s="41">
        <v>1996</v>
      </c>
      <c r="N265" s="41">
        <v>24</v>
      </c>
      <c r="O265" s="41" t="s">
        <v>65</v>
      </c>
      <c r="P265" s="41" t="s">
        <v>124</v>
      </c>
      <c r="Q265" s="41" t="s">
        <v>124</v>
      </c>
      <c r="R265" s="41" t="s">
        <v>113</v>
      </c>
      <c r="S265" s="41" t="s">
        <v>3144</v>
      </c>
    </row>
    <row r="266" spans="1:19" ht="15" customHeight="1" x14ac:dyDescent="0.2">
      <c r="A266" s="41">
        <v>265</v>
      </c>
      <c r="B266" s="41">
        <v>380</v>
      </c>
      <c r="C266" s="41" t="s">
        <v>211</v>
      </c>
      <c r="D266" s="42">
        <v>86</v>
      </c>
      <c r="E266" s="43">
        <v>143</v>
      </c>
      <c r="F266" s="41">
        <v>114.5</v>
      </c>
      <c r="G266" s="48" t="s">
        <v>212</v>
      </c>
      <c r="H266" s="41">
        <v>3.8</v>
      </c>
      <c r="I266" s="41" t="s">
        <v>3249</v>
      </c>
      <c r="J266" s="41" t="s">
        <v>2859</v>
      </c>
      <c r="K266" s="41" t="s">
        <v>3079</v>
      </c>
      <c r="L266" s="41" t="s">
        <v>30</v>
      </c>
      <c r="M266" s="41">
        <v>1996</v>
      </c>
      <c r="N266" s="41">
        <v>24</v>
      </c>
      <c r="O266" s="41" t="s">
        <v>65</v>
      </c>
      <c r="P266" s="41" t="s">
        <v>124</v>
      </c>
      <c r="Q266" s="41" t="s">
        <v>124</v>
      </c>
      <c r="R266" s="41" t="s">
        <v>113</v>
      </c>
      <c r="S266" s="41" t="s">
        <v>3144</v>
      </c>
    </row>
    <row r="267" spans="1:19" ht="15" customHeight="1" x14ac:dyDescent="0.2">
      <c r="A267" s="41">
        <v>266</v>
      </c>
      <c r="B267" s="41">
        <v>4</v>
      </c>
      <c r="C267" s="41" t="s">
        <v>14</v>
      </c>
      <c r="D267" s="42">
        <v>86</v>
      </c>
      <c r="E267" s="43">
        <v>143</v>
      </c>
      <c r="F267" s="41">
        <v>114.5</v>
      </c>
      <c r="G267" s="48" t="s">
        <v>53</v>
      </c>
      <c r="H267" s="41">
        <v>2.9</v>
      </c>
      <c r="I267" s="41" t="s">
        <v>3254</v>
      </c>
      <c r="J267" s="41" t="s">
        <v>2837</v>
      </c>
      <c r="K267" s="41" t="s">
        <v>2828</v>
      </c>
      <c r="L267" s="41" t="s">
        <v>56</v>
      </c>
      <c r="M267" s="41">
        <v>1998</v>
      </c>
      <c r="N267" s="41">
        <v>22</v>
      </c>
      <c r="O267" s="41" t="s">
        <v>21</v>
      </c>
      <c r="P267" s="41" t="s">
        <v>57</v>
      </c>
      <c r="Q267" s="41" t="s">
        <v>40</v>
      </c>
      <c r="R267" s="41" t="s">
        <v>58</v>
      </c>
      <c r="S267" s="41" t="s">
        <v>59</v>
      </c>
    </row>
    <row r="268" spans="1:19" ht="15" customHeight="1" x14ac:dyDescent="0.2">
      <c r="A268" s="41">
        <v>267</v>
      </c>
      <c r="B268" s="41">
        <v>757</v>
      </c>
      <c r="C268" s="41" t="s">
        <v>2175</v>
      </c>
      <c r="D268" s="42">
        <v>72</v>
      </c>
      <c r="E268" s="43">
        <v>142</v>
      </c>
      <c r="F268" s="41">
        <v>107</v>
      </c>
      <c r="G268" s="48" t="s">
        <v>2177</v>
      </c>
      <c r="H268" s="41">
        <v>4.0999999999999996</v>
      </c>
      <c r="I268" s="41" t="s">
        <v>3267</v>
      </c>
      <c r="J268" s="41" t="s">
        <v>2905</v>
      </c>
      <c r="K268" s="41" t="s">
        <v>2894</v>
      </c>
      <c r="L268" s="41" t="s">
        <v>104</v>
      </c>
      <c r="M268" s="41">
        <v>1981</v>
      </c>
      <c r="N268" s="41">
        <v>39</v>
      </c>
      <c r="O268" s="41" t="s">
        <v>65</v>
      </c>
      <c r="P268" s="41" t="s">
        <v>235</v>
      </c>
      <c r="Q268" s="41" t="s">
        <v>91</v>
      </c>
      <c r="R268" s="41" t="s">
        <v>67</v>
      </c>
      <c r="S268" s="41" t="s">
        <v>2180</v>
      </c>
    </row>
    <row r="269" spans="1:19" ht="15" customHeight="1" x14ac:dyDescent="0.2">
      <c r="A269" s="41">
        <v>268</v>
      </c>
      <c r="B269" s="41">
        <v>672</v>
      </c>
      <c r="C269" s="41" t="s">
        <v>668</v>
      </c>
      <c r="D269" s="42">
        <v>76</v>
      </c>
      <c r="E269" s="43">
        <v>142</v>
      </c>
      <c r="F269" s="41">
        <v>109</v>
      </c>
      <c r="G269" s="48" t="s">
        <v>2075</v>
      </c>
      <c r="H269" s="41">
        <v>3.2</v>
      </c>
      <c r="I269" s="41" t="s">
        <v>3268</v>
      </c>
      <c r="J269" s="41" t="s">
        <v>2831</v>
      </c>
      <c r="K269" s="41" t="s">
        <v>2884</v>
      </c>
      <c r="L269" s="41" t="s">
        <v>46</v>
      </c>
      <c r="M269" s="41">
        <v>2004</v>
      </c>
      <c r="N269" s="41">
        <v>16</v>
      </c>
      <c r="O269" s="41" t="s">
        <v>21</v>
      </c>
      <c r="P269" s="41" t="s">
        <v>32</v>
      </c>
      <c r="Q269" s="41" t="s">
        <v>33</v>
      </c>
      <c r="R269" s="41" t="s">
        <v>58</v>
      </c>
      <c r="S269" s="41" t="s">
        <v>3144</v>
      </c>
    </row>
    <row r="270" spans="1:19" ht="15" customHeight="1" x14ac:dyDescent="0.2">
      <c r="A270" s="41">
        <v>269</v>
      </c>
      <c r="B270" s="41">
        <v>910</v>
      </c>
      <c r="C270" s="41" t="s">
        <v>668</v>
      </c>
      <c r="D270" s="42">
        <v>76</v>
      </c>
      <c r="E270" s="43">
        <v>142</v>
      </c>
      <c r="F270" s="41">
        <v>109</v>
      </c>
      <c r="G270" s="48" t="s">
        <v>2075</v>
      </c>
      <c r="H270" s="41">
        <v>3.2</v>
      </c>
      <c r="I270" s="41" t="s">
        <v>3268</v>
      </c>
      <c r="J270" s="41" t="s">
        <v>2864</v>
      </c>
      <c r="K270" s="41" t="s">
        <v>2884</v>
      </c>
      <c r="L270" s="41" t="s">
        <v>46</v>
      </c>
      <c r="M270" s="41">
        <v>2004</v>
      </c>
      <c r="N270" s="41">
        <v>16</v>
      </c>
      <c r="O270" s="41" t="s">
        <v>21</v>
      </c>
      <c r="P270" s="41" t="s">
        <v>32</v>
      </c>
      <c r="Q270" s="41" t="s">
        <v>33</v>
      </c>
      <c r="R270" s="41" t="s">
        <v>58</v>
      </c>
      <c r="S270" s="41" t="s">
        <v>3144</v>
      </c>
    </row>
    <row r="271" spans="1:19" ht="15" customHeight="1" x14ac:dyDescent="0.2">
      <c r="A271" s="41">
        <v>270</v>
      </c>
      <c r="B271" s="41">
        <v>450</v>
      </c>
      <c r="C271" s="41" t="s">
        <v>247</v>
      </c>
      <c r="D271" s="42">
        <v>76</v>
      </c>
      <c r="E271" s="43">
        <v>142</v>
      </c>
      <c r="F271" s="41">
        <v>109</v>
      </c>
      <c r="G271" s="48" t="s">
        <v>1532</v>
      </c>
      <c r="H271" s="41">
        <v>3.4</v>
      </c>
      <c r="I271" s="41" t="s">
        <v>3269</v>
      </c>
      <c r="J271" s="41" t="s">
        <v>2864</v>
      </c>
      <c r="K271" s="41" t="s">
        <v>2853</v>
      </c>
      <c r="L271" s="41" t="s">
        <v>64</v>
      </c>
      <c r="M271" s="41">
        <v>1999</v>
      </c>
      <c r="N271" s="41">
        <v>21</v>
      </c>
      <c r="O271" s="41" t="s">
        <v>21</v>
      </c>
      <c r="P271" s="41" t="s">
        <v>230</v>
      </c>
      <c r="Q271" s="41" t="s">
        <v>91</v>
      </c>
      <c r="R271" s="41" t="s">
        <v>80</v>
      </c>
      <c r="S271" s="41" t="s">
        <v>3144</v>
      </c>
    </row>
    <row r="272" spans="1:19" ht="15" customHeight="1" x14ac:dyDescent="0.2">
      <c r="A272" s="41">
        <v>271</v>
      </c>
      <c r="B272" s="41">
        <v>673</v>
      </c>
      <c r="C272" s="41" t="s">
        <v>247</v>
      </c>
      <c r="D272" s="42">
        <v>76</v>
      </c>
      <c r="E272" s="43">
        <v>142</v>
      </c>
      <c r="F272" s="41">
        <v>109</v>
      </c>
      <c r="G272" s="48" t="s">
        <v>1532</v>
      </c>
      <c r="H272" s="41">
        <v>3.4</v>
      </c>
      <c r="I272" s="41" t="s">
        <v>3269</v>
      </c>
      <c r="J272" s="41" t="s">
        <v>2850</v>
      </c>
      <c r="K272" s="41" t="s">
        <v>2853</v>
      </c>
      <c r="L272" s="41" t="s">
        <v>64</v>
      </c>
      <c r="M272" s="41">
        <v>1999</v>
      </c>
      <c r="N272" s="41">
        <v>21</v>
      </c>
      <c r="O272" s="41" t="s">
        <v>21</v>
      </c>
      <c r="P272" s="41" t="s">
        <v>230</v>
      </c>
      <c r="Q272" s="41" t="s">
        <v>91</v>
      </c>
      <c r="R272" s="41" t="s">
        <v>80</v>
      </c>
      <c r="S272" s="41" t="s">
        <v>3144</v>
      </c>
    </row>
    <row r="273" spans="1:19" ht="15" customHeight="1" x14ac:dyDescent="0.2">
      <c r="A273" s="41">
        <v>272</v>
      </c>
      <c r="B273" s="41">
        <v>911</v>
      </c>
      <c r="C273" s="41" t="s">
        <v>247</v>
      </c>
      <c r="D273" s="42">
        <v>76</v>
      </c>
      <c r="E273" s="43">
        <v>142</v>
      </c>
      <c r="F273" s="41">
        <v>109</v>
      </c>
      <c r="G273" s="48" t="s">
        <v>1532</v>
      </c>
      <c r="H273" s="41">
        <v>3.4</v>
      </c>
      <c r="I273" s="41" t="s">
        <v>3269</v>
      </c>
      <c r="J273" s="41" t="s">
        <v>2888</v>
      </c>
      <c r="K273" s="41" t="s">
        <v>2853</v>
      </c>
      <c r="L273" s="41" t="s">
        <v>64</v>
      </c>
      <c r="M273" s="41">
        <v>1999</v>
      </c>
      <c r="N273" s="41">
        <v>21</v>
      </c>
      <c r="O273" s="41" t="s">
        <v>21</v>
      </c>
      <c r="P273" s="41" t="s">
        <v>230</v>
      </c>
      <c r="Q273" s="41" t="s">
        <v>91</v>
      </c>
      <c r="R273" s="41" t="s">
        <v>80</v>
      </c>
      <c r="S273" s="41" t="s">
        <v>3144</v>
      </c>
    </row>
    <row r="274" spans="1:19" ht="15" customHeight="1" x14ac:dyDescent="0.2">
      <c r="A274" s="41">
        <v>273</v>
      </c>
      <c r="B274" s="41">
        <v>945</v>
      </c>
      <c r="C274" s="41" t="s">
        <v>2378</v>
      </c>
      <c r="D274" s="42">
        <v>80</v>
      </c>
      <c r="E274" s="43">
        <v>142</v>
      </c>
      <c r="F274" s="41">
        <v>111</v>
      </c>
      <c r="G274" s="48" t="s">
        <v>2380</v>
      </c>
      <c r="H274" s="41">
        <v>4.0999999999999996</v>
      </c>
      <c r="I274" s="41" t="s">
        <v>3182</v>
      </c>
      <c r="J274" s="41" t="s">
        <v>2837</v>
      </c>
      <c r="K274" s="41" t="s">
        <v>2826</v>
      </c>
      <c r="L274" s="41" t="s">
        <v>263</v>
      </c>
      <c r="M274" s="41">
        <v>2007</v>
      </c>
      <c r="N274" s="41">
        <v>13</v>
      </c>
      <c r="O274" s="41" t="s">
        <v>21</v>
      </c>
      <c r="P274" s="41" t="s">
        <v>3150</v>
      </c>
      <c r="Q274" s="41" t="s">
        <v>581</v>
      </c>
      <c r="R274" s="41" t="s">
        <v>58</v>
      </c>
      <c r="S274" s="41" t="s">
        <v>3144</v>
      </c>
    </row>
    <row r="275" spans="1:19" ht="15" customHeight="1" x14ac:dyDescent="0.2">
      <c r="A275" s="41">
        <v>274</v>
      </c>
      <c r="B275" s="41">
        <v>575</v>
      </c>
      <c r="C275" s="41" t="s">
        <v>14</v>
      </c>
      <c r="D275" s="42">
        <v>85</v>
      </c>
      <c r="E275" s="43">
        <v>142</v>
      </c>
      <c r="F275" s="41">
        <v>113.5</v>
      </c>
      <c r="G275" s="48" t="s">
        <v>1883</v>
      </c>
      <c r="H275" s="41">
        <v>4</v>
      </c>
      <c r="I275" s="41" t="s">
        <v>3270</v>
      </c>
      <c r="J275" s="41" t="s">
        <v>2934</v>
      </c>
      <c r="K275" s="41" t="s">
        <v>2861</v>
      </c>
      <c r="L275" s="41" t="s">
        <v>263</v>
      </c>
      <c r="M275" s="41">
        <v>-1</v>
      </c>
      <c r="N275" s="41" t="s">
        <v>3144</v>
      </c>
      <c r="O275" s="41" t="s">
        <v>21</v>
      </c>
      <c r="P275" s="41" t="s">
        <v>1886</v>
      </c>
      <c r="Q275" s="41" t="s">
        <v>1887</v>
      </c>
      <c r="R275" s="41" t="s">
        <v>264</v>
      </c>
      <c r="S275" s="41" t="s">
        <v>3144</v>
      </c>
    </row>
    <row r="276" spans="1:19" ht="15" customHeight="1" x14ac:dyDescent="0.2">
      <c r="A276" s="41">
        <v>275</v>
      </c>
      <c r="B276" s="41">
        <v>7</v>
      </c>
      <c r="C276" s="41" t="s">
        <v>14</v>
      </c>
      <c r="D276" s="42">
        <v>86</v>
      </c>
      <c r="E276" s="43">
        <v>142</v>
      </c>
      <c r="F276" s="41">
        <v>114</v>
      </c>
      <c r="G276" s="48" t="s">
        <v>75</v>
      </c>
      <c r="H276" s="41">
        <v>3.8</v>
      </c>
      <c r="I276" s="41" t="s">
        <v>3271</v>
      </c>
      <c r="J276" s="41" t="s">
        <v>2826</v>
      </c>
      <c r="K276" s="41" t="s">
        <v>2934</v>
      </c>
      <c r="L276" s="41" t="s">
        <v>64</v>
      </c>
      <c r="M276" s="41">
        <v>2005</v>
      </c>
      <c r="N276" s="41">
        <v>15</v>
      </c>
      <c r="O276" s="41" t="s">
        <v>21</v>
      </c>
      <c r="P276" s="41" t="s">
        <v>79</v>
      </c>
      <c r="Q276" s="41" t="s">
        <v>40</v>
      </c>
      <c r="R276" s="41" t="s">
        <v>80</v>
      </c>
      <c r="S276" s="41" t="s">
        <v>3144</v>
      </c>
    </row>
    <row r="277" spans="1:19" ht="15" customHeight="1" x14ac:dyDescent="0.2">
      <c r="A277" s="41">
        <v>276</v>
      </c>
      <c r="B277" s="41">
        <v>95</v>
      </c>
      <c r="C277" s="41" t="s">
        <v>14</v>
      </c>
      <c r="D277" s="42">
        <v>86</v>
      </c>
      <c r="E277" s="43">
        <v>142</v>
      </c>
      <c r="F277" s="41">
        <v>114</v>
      </c>
      <c r="G277" s="48" t="s">
        <v>75</v>
      </c>
      <c r="H277" s="41">
        <v>3.8</v>
      </c>
      <c r="I277" s="41" t="s">
        <v>3271</v>
      </c>
      <c r="J277" s="41" t="s">
        <v>2826</v>
      </c>
      <c r="K277" s="41" t="s">
        <v>2934</v>
      </c>
      <c r="L277" s="41" t="s">
        <v>64</v>
      </c>
      <c r="M277" s="41">
        <v>2005</v>
      </c>
      <c r="N277" s="41">
        <v>15</v>
      </c>
      <c r="O277" s="41" t="s">
        <v>21</v>
      </c>
      <c r="P277" s="41" t="s">
        <v>79</v>
      </c>
      <c r="Q277" s="41" t="s">
        <v>40</v>
      </c>
      <c r="R277" s="41" t="s">
        <v>80</v>
      </c>
      <c r="S277" s="41" t="s">
        <v>3144</v>
      </c>
    </row>
    <row r="278" spans="1:19" ht="15" customHeight="1" x14ac:dyDescent="0.2">
      <c r="A278" s="41">
        <v>277</v>
      </c>
      <c r="B278" s="41">
        <v>880</v>
      </c>
      <c r="C278" s="41" t="s">
        <v>14</v>
      </c>
      <c r="D278" s="42">
        <v>101</v>
      </c>
      <c r="E278" s="43">
        <v>141</v>
      </c>
      <c r="F278" s="41">
        <v>121</v>
      </c>
      <c r="G278" s="48" t="s">
        <v>2320</v>
      </c>
      <c r="H278" s="41">
        <v>2.6</v>
      </c>
      <c r="I278" s="41" t="s">
        <v>3272</v>
      </c>
      <c r="J278" s="41" t="s">
        <v>2826</v>
      </c>
      <c r="K278" s="41" t="s">
        <v>2826</v>
      </c>
      <c r="L278" s="41" t="s">
        <v>30</v>
      </c>
      <c r="M278" s="41">
        <v>1997</v>
      </c>
      <c r="N278" s="41">
        <v>23</v>
      </c>
      <c r="O278" s="41" t="s">
        <v>21</v>
      </c>
      <c r="P278" s="41" t="s">
        <v>791</v>
      </c>
      <c r="Q278" s="41" t="s">
        <v>581</v>
      </c>
      <c r="R278" s="41" t="s">
        <v>58</v>
      </c>
      <c r="S278" s="41" t="s">
        <v>3144</v>
      </c>
    </row>
    <row r="279" spans="1:19" ht="15" customHeight="1" x14ac:dyDescent="0.2">
      <c r="A279" s="41">
        <v>278</v>
      </c>
      <c r="B279" s="41">
        <v>87</v>
      </c>
      <c r="C279" s="41" t="s">
        <v>14</v>
      </c>
      <c r="D279" s="42">
        <v>86</v>
      </c>
      <c r="E279" s="43">
        <v>141</v>
      </c>
      <c r="F279" s="41">
        <v>113.5</v>
      </c>
      <c r="G279" s="48" t="s">
        <v>459</v>
      </c>
      <c r="H279" s="41">
        <v>4.4000000000000004</v>
      </c>
      <c r="I279" s="41" t="s">
        <v>3273</v>
      </c>
      <c r="J279" s="41" t="s">
        <v>2868</v>
      </c>
      <c r="K279" s="41" t="s">
        <v>3146</v>
      </c>
      <c r="L279" s="41" t="s">
        <v>30</v>
      </c>
      <c r="M279" s="41">
        <v>1995</v>
      </c>
      <c r="N279" s="41">
        <v>25</v>
      </c>
      <c r="O279" s="41" t="s">
        <v>21</v>
      </c>
      <c r="P279" s="41" t="s">
        <v>230</v>
      </c>
      <c r="Q279" s="41" t="s">
        <v>91</v>
      </c>
      <c r="R279" s="41" t="s">
        <v>50</v>
      </c>
      <c r="S279" s="41" t="s">
        <v>462</v>
      </c>
    </row>
    <row r="280" spans="1:19" ht="15" customHeight="1" x14ac:dyDescent="0.2">
      <c r="A280" s="41">
        <v>279</v>
      </c>
      <c r="B280" s="41">
        <v>837</v>
      </c>
      <c r="C280" s="41" t="s">
        <v>14</v>
      </c>
      <c r="D280" s="42">
        <v>87</v>
      </c>
      <c r="E280" s="43">
        <v>141</v>
      </c>
      <c r="F280" s="41">
        <v>114</v>
      </c>
      <c r="G280" s="48" t="s">
        <v>2292</v>
      </c>
      <c r="H280" s="41">
        <v>3.6</v>
      </c>
      <c r="I280" s="41" t="s">
        <v>3191</v>
      </c>
      <c r="J280" s="41" t="s">
        <v>2837</v>
      </c>
      <c r="K280" s="41" t="s">
        <v>2861</v>
      </c>
      <c r="L280" s="41" t="s">
        <v>46</v>
      </c>
      <c r="M280" s="41">
        <v>1989</v>
      </c>
      <c r="N280" s="41">
        <v>31</v>
      </c>
      <c r="O280" s="41" t="s">
        <v>21</v>
      </c>
      <c r="P280" s="41" t="s">
        <v>57</v>
      </c>
      <c r="Q280" s="41" t="s">
        <v>40</v>
      </c>
      <c r="R280" s="41" t="s">
        <v>58</v>
      </c>
      <c r="S280" s="41" t="s">
        <v>3144</v>
      </c>
    </row>
    <row r="281" spans="1:19" ht="15" customHeight="1" x14ac:dyDescent="0.2">
      <c r="A281" s="41">
        <v>280</v>
      </c>
      <c r="B281" s="41">
        <v>192</v>
      </c>
      <c r="C281" s="41" t="s">
        <v>865</v>
      </c>
      <c r="D281" s="42">
        <v>74</v>
      </c>
      <c r="E281" s="43">
        <v>140</v>
      </c>
      <c r="F281" s="41">
        <v>107</v>
      </c>
      <c r="G281" s="48" t="s">
        <v>867</v>
      </c>
      <c r="H281" s="41">
        <v>4.2</v>
      </c>
      <c r="I281" s="41" t="s">
        <v>3274</v>
      </c>
      <c r="J281" s="41" t="s">
        <v>2837</v>
      </c>
      <c r="K281" s="41" t="s">
        <v>2824</v>
      </c>
      <c r="L281" s="41" t="s">
        <v>30</v>
      </c>
      <c r="M281" s="41">
        <v>-1</v>
      </c>
      <c r="N281" s="41" t="s">
        <v>3144</v>
      </c>
      <c r="O281" s="41" t="s">
        <v>154</v>
      </c>
      <c r="P281" s="41" t="s">
        <v>779</v>
      </c>
      <c r="Q281" s="41" t="s">
        <v>780</v>
      </c>
      <c r="R281" s="41" t="s">
        <v>58</v>
      </c>
      <c r="S281" s="41" t="s">
        <v>3144</v>
      </c>
    </row>
    <row r="282" spans="1:19" ht="15" customHeight="1" x14ac:dyDescent="0.2">
      <c r="A282" s="41">
        <v>281</v>
      </c>
      <c r="B282" s="41">
        <v>282</v>
      </c>
      <c r="C282" s="41" t="s">
        <v>865</v>
      </c>
      <c r="D282" s="42">
        <v>74</v>
      </c>
      <c r="E282" s="43">
        <v>140</v>
      </c>
      <c r="F282" s="41">
        <v>107</v>
      </c>
      <c r="G282" s="48" t="s">
        <v>867</v>
      </c>
      <c r="H282" s="41">
        <v>4.2</v>
      </c>
      <c r="I282" s="41" t="s">
        <v>3274</v>
      </c>
      <c r="J282" s="41" t="s">
        <v>2930</v>
      </c>
      <c r="K282" s="41" t="s">
        <v>2824</v>
      </c>
      <c r="L282" s="41" t="s">
        <v>30</v>
      </c>
      <c r="M282" s="41">
        <v>-1</v>
      </c>
      <c r="N282" s="41" t="s">
        <v>3144</v>
      </c>
      <c r="O282" s="41" t="s">
        <v>154</v>
      </c>
      <c r="P282" s="41" t="s">
        <v>779</v>
      </c>
      <c r="Q282" s="41" t="s">
        <v>780</v>
      </c>
      <c r="R282" s="41" t="s">
        <v>58</v>
      </c>
      <c r="S282" s="41" t="s">
        <v>3144</v>
      </c>
    </row>
    <row r="283" spans="1:19" ht="15" customHeight="1" x14ac:dyDescent="0.2">
      <c r="A283" s="41">
        <v>282</v>
      </c>
      <c r="B283" s="41">
        <v>251</v>
      </c>
      <c r="C283" s="41" t="s">
        <v>1091</v>
      </c>
      <c r="D283" s="42">
        <v>75</v>
      </c>
      <c r="E283" s="43">
        <v>140</v>
      </c>
      <c r="F283" s="41">
        <v>107.5</v>
      </c>
      <c r="G283" s="48" t="s">
        <v>1093</v>
      </c>
      <c r="H283" s="41">
        <v>3.4</v>
      </c>
      <c r="I283" s="41" t="s">
        <v>3275</v>
      </c>
      <c r="J283" s="41" t="s">
        <v>2837</v>
      </c>
      <c r="K283" s="41" t="s">
        <v>2837</v>
      </c>
      <c r="L283" s="41" t="s">
        <v>46</v>
      </c>
      <c r="M283" s="41">
        <v>2005</v>
      </c>
      <c r="N283" s="41">
        <v>15</v>
      </c>
      <c r="O283" s="41" t="s">
        <v>65</v>
      </c>
      <c r="P283" s="41" t="s">
        <v>1095</v>
      </c>
      <c r="Q283" s="41" t="s">
        <v>173</v>
      </c>
      <c r="R283" s="41" t="s">
        <v>34</v>
      </c>
      <c r="S283" s="41" t="s">
        <v>1096</v>
      </c>
    </row>
    <row r="284" spans="1:19" ht="15" customHeight="1" x14ac:dyDescent="0.2">
      <c r="A284" s="41">
        <v>283</v>
      </c>
      <c r="B284" s="41">
        <v>502</v>
      </c>
      <c r="C284" s="41" t="s">
        <v>1091</v>
      </c>
      <c r="D284" s="42">
        <v>75</v>
      </c>
      <c r="E284" s="43">
        <v>140</v>
      </c>
      <c r="F284" s="41">
        <v>107.5</v>
      </c>
      <c r="G284" s="48" t="s">
        <v>1093</v>
      </c>
      <c r="H284" s="41">
        <v>3.4</v>
      </c>
      <c r="I284" s="41" t="s">
        <v>3275</v>
      </c>
      <c r="J284" s="41" t="s">
        <v>2934</v>
      </c>
      <c r="K284" s="41" t="s">
        <v>2837</v>
      </c>
      <c r="L284" s="41" t="s">
        <v>46</v>
      </c>
      <c r="M284" s="41">
        <v>2005</v>
      </c>
      <c r="N284" s="41">
        <v>15</v>
      </c>
      <c r="O284" s="41" t="s">
        <v>65</v>
      </c>
      <c r="P284" s="41" t="s">
        <v>1095</v>
      </c>
      <c r="Q284" s="41" t="s">
        <v>173</v>
      </c>
      <c r="R284" s="41" t="s">
        <v>34</v>
      </c>
      <c r="S284" s="41" t="s">
        <v>1096</v>
      </c>
    </row>
    <row r="285" spans="1:19" ht="15" customHeight="1" x14ac:dyDescent="0.2">
      <c r="A285" s="41">
        <v>284</v>
      </c>
      <c r="B285" s="41">
        <v>753</v>
      </c>
      <c r="C285" s="41" t="s">
        <v>1091</v>
      </c>
      <c r="D285" s="42">
        <v>75</v>
      </c>
      <c r="E285" s="43">
        <v>140</v>
      </c>
      <c r="F285" s="41">
        <v>107.5</v>
      </c>
      <c r="G285" s="48" t="s">
        <v>1093</v>
      </c>
      <c r="H285" s="41">
        <v>3.4</v>
      </c>
      <c r="I285" s="41" t="s">
        <v>3275</v>
      </c>
      <c r="J285" s="41" t="s">
        <v>2864</v>
      </c>
      <c r="K285" s="41" t="s">
        <v>2837</v>
      </c>
      <c r="L285" s="41" t="s">
        <v>46</v>
      </c>
      <c r="M285" s="41">
        <v>2005</v>
      </c>
      <c r="N285" s="41">
        <v>15</v>
      </c>
      <c r="O285" s="41" t="s">
        <v>65</v>
      </c>
      <c r="P285" s="41" t="s">
        <v>1095</v>
      </c>
      <c r="Q285" s="41" t="s">
        <v>173</v>
      </c>
      <c r="R285" s="41" t="s">
        <v>34</v>
      </c>
      <c r="S285" s="41" t="s">
        <v>1096</v>
      </c>
    </row>
    <row r="286" spans="1:19" ht="15" customHeight="1" x14ac:dyDescent="0.2">
      <c r="A286" s="41">
        <v>285</v>
      </c>
      <c r="B286" s="41">
        <v>129</v>
      </c>
      <c r="C286" s="41" t="s">
        <v>247</v>
      </c>
      <c r="D286" s="42">
        <v>76</v>
      </c>
      <c r="E286" s="43">
        <v>140</v>
      </c>
      <c r="F286" s="41">
        <v>108</v>
      </c>
      <c r="G286" s="48" t="s">
        <v>630</v>
      </c>
      <c r="H286" s="41">
        <v>4</v>
      </c>
      <c r="I286" s="41" t="s">
        <v>3180</v>
      </c>
      <c r="J286" s="41" t="s">
        <v>2839</v>
      </c>
      <c r="K286" s="41" t="s">
        <v>2826</v>
      </c>
      <c r="L286" s="41" t="s">
        <v>104</v>
      </c>
      <c r="M286" s="41">
        <v>1982</v>
      </c>
      <c r="N286" s="41">
        <v>38</v>
      </c>
      <c r="O286" s="41" t="s">
        <v>65</v>
      </c>
      <c r="P286" s="41" t="s">
        <v>235</v>
      </c>
      <c r="Q286" s="41" t="s">
        <v>91</v>
      </c>
      <c r="R286" s="41" t="s">
        <v>34</v>
      </c>
      <c r="S286" s="41" t="s">
        <v>3144</v>
      </c>
    </row>
    <row r="287" spans="1:19" ht="15" customHeight="1" x14ac:dyDescent="0.2">
      <c r="A287" s="41">
        <v>286</v>
      </c>
      <c r="B287" s="41">
        <v>507</v>
      </c>
      <c r="C287" s="41" t="s">
        <v>1711</v>
      </c>
      <c r="D287" s="42">
        <v>81</v>
      </c>
      <c r="E287" s="43">
        <v>140</v>
      </c>
      <c r="F287" s="41">
        <v>110.5</v>
      </c>
      <c r="G287" s="48" t="s">
        <v>1713</v>
      </c>
      <c r="H287" s="41">
        <v>3.4</v>
      </c>
      <c r="I287" s="41" t="s">
        <v>3276</v>
      </c>
      <c r="J287" s="41" t="s">
        <v>2864</v>
      </c>
      <c r="K287" s="41" t="s">
        <v>2828</v>
      </c>
      <c r="L287" s="41" t="s">
        <v>30</v>
      </c>
      <c r="M287" s="41">
        <v>1978</v>
      </c>
      <c r="N287" s="41">
        <v>42</v>
      </c>
      <c r="O287" s="41" t="s">
        <v>65</v>
      </c>
      <c r="P287" s="41" t="s">
        <v>155</v>
      </c>
      <c r="Q287" s="41" t="s">
        <v>156</v>
      </c>
      <c r="R287" s="41" t="s">
        <v>203</v>
      </c>
      <c r="S287" s="41" t="s">
        <v>1716</v>
      </c>
    </row>
    <row r="288" spans="1:19" ht="15" customHeight="1" x14ac:dyDescent="0.2">
      <c r="A288" s="41">
        <v>287</v>
      </c>
      <c r="B288" s="41">
        <v>766</v>
      </c>
      <c r="C288" s="41" t="s">
        <v>1711</v>
      </c>
      <c r="D288" s="42">
        <v>81</v>
      </c>
      <c r="E288" s="43">
        <v>140</v>
      </c>
      <c r="F288" s="41">
        <v>110.5</v>
      </c>
      <c r="G288" s="48" t="s">
        <v>1713</v>
      </c>
      <c r="H288" s="41">
        <v>3.4</v>
      </c>
      <c r="I288" s="41" t="s">
        <v>3276</v>
      </c>
      <c r="J288" s="41" t="s">
        <v>2930</v>
      </c>
      <c r="K288" s="41" t="s">
        <v>2828</v>
      </c>
      <c r="L288" s="41" t="s">
        <v>30</v>
      </c>
      <c r="M288" s="41">
        <v>1978</v>
      </c>
      <c r="N288" s="41">
        <v>42</v>
      </c>
      <c r="O288" s="41" t="s">
        <v>65</v>
      </c>
      <c r="P288" s="41" t="s">
        <v>155</v>
      </c>
      <c r="Q288" s="41" t="s">
        <v>156</v>
      </c>
      <c r="R288" s="41" t="s">
        <v>203</v>
      </c>
      <c r="S288" s="41" t="s">
        <v>1716</v>
      </c>
    </row>
    <row r="289" spans="1:19" ht="15" customHeight="1" x14ac:dyDescent="0.2">
      <c r="A289" s="41">
        <v>288</v>
      </c>
      <c r="B289" s="41">
        <v>583</v>
      </c>
      <c r="C289" s="41" t="s">
        <v>14</v>
      </c>
      <c r="D289" s="42">
        <v>81</v>
      </c>
      <c r="E289" s="43">
        <v>140</v>
      </c>
      <c r="F289" s="41">
        <v>110.5</v>
      </c>
      <c r="G289" s="48" t="s">
        <v>1909</v>
      </c>
      <c r="H289" s="41" t="s">
        <v>3144</v>
      </c>
      <c r="I289" s="41" t="s">
        <v>1910</v>
      </c>
      <c r="J289" s="41" t="s">
        <v>2864</v>
      </c>
      <c r="K289" s="41" t="s">
        <v>3076</v>
      </c>
      <c r="L289" s="41" t="s">
        <v>289</v>
      </c>
      <c r="M289" s="41">
        <v>-1</v>
      </c>
      <c r="N289" s="41" t="s">
        <v>3144</v>
      </c>
      <c r="O289" s="41" t="s">
        <v>21</v>
      </c>
      <c r="P289" s="41" t="s">
        <v>3144</v>
      </c>
      <c r="Q289" s="41" t="s">
        <v>3144</v>
      </c>
      <c r="R289" s="41" t="s">
        <v>58</v>
      </c>
      <c r="S289" s="41" t="s">
        <v>3144</v>
      </c>
    </row>
    <row r="290" spans="1:19" ht="15" customHeight="1" x14ac:dyDescent="0.2">
      <c r="A290" s="41">
        <v>289</v>
      </c>
      <c r="B290" s="41">
        <v>35</v>
      </c>
      <c r="C290" s="41" t="s">
        <v>14</v>
      </c>
      <c r="D290" s="42">
        <v>85</v>
      </c>
      <c r="E290" s="43">
        <v>140</v>
      </c>
      <c r="F290" s="41">
        <v>112.5</v>
      </c>
      <c r="G290" s="48" t="s">
        <v>222</v>
      </c>
      <c r="H290" s="41">
        <v>4.7</v>
      </c>
      <c r="I290" s="41" t="s">
        <v>3277</v>
      </c>
      <c r="J290" s="41" t="s">
        <v>2864</v>
      </c>
      <c r="K290" s="41" t="s">
        <v>2864</v>
      </c>
      <c r="L290" s="41" t="s">
        <v>64</v>
      </c>
      <c r="M290" s="41">
        <v>1974</v>
      </c>
      <c r="N290" s="41">
        <v>46</v>
      </c>
      <c r="O290" s="41" t="s">
        <v>21</v>
      </c>
      <c r="P290" s="41" t="s">
        <v>124</v>
      </c>
      <c r="Q290" s="41" t="s">
        <v>124</v>
      </c>
      <c r="R290" s="41" t="s">
        <v>58</v>
      </c>
      <c r="S290" s="41" t="s">
        <v>225</v>
      </c>
    </row>
    <row r="291" spans="1:19" ht="15" customHeight="1" x14ac:dyDescent="0.2">
      <c r="A291" s="41">
        <v>290</v>
      </c>
      <c r="B291" s="41">
        <v>413</v>
      </c>
      <c r="C291" s="41" t="s">
        <v>14</v>
      </c>
      <c r="D291" s="42">
        <v>85</v>
      </c>
      <c r="E291" s="43">
        <v>140</v>
      </c>
      <c r="F291" s="41">
        <v>112.5</v>
      </c>
      <c r="G291" s="48" t="s">
        <v>222</v>
      </c>
      <c r="H291" s="41">
        <v>4.7</v>
      </c>
      <c r="I291" s="41" t="s">
        <v>3277</v>
      </c>
      <c r="J291" s="41" t="s">
        <v>2839</v>
      </c>
      <c r="K291" s="41" t="s">
        <v>2864</v>
      </c>
      <c r="L291" s="41" t="s">
        <v>64</v>
      </c>
      <c r="M291" s="41">
        <v>1974</v>
      </c>
      <c r="N291" s="41">
        <v>46</v>
      </c>
      <c r="O291" s="41" t="s">
        <v>21</v>
      </c>
      <c r="P291" s="41" t="s">
        <v>124</v>
      </c>
      <c r="Q291" s="41" t="s">
        <v>124</v>
      </c>
      <c r="R291" s="41" t="s">
        <v>58</v>
      </c>
      <c r="S291" s="41" t="s">
        <v>225</v>
      </c>
    </row>
    <row r="292" spans="1:19" ht="15" customHeight="1" x14ac:dyDescent="0.2">
      <c r="A292" s="41">
        <v>291</v>
      </c>
      <c r="B292" s="41">
        <v>578</v>
      </c>
      <c r="C292" s="41" t="s">
        <v>14</v>
      </c>
      <c r="D292" s="42">
        <v>87</v>
      </c>
      <c r="E292" s="43">
        <v>140</v>
      </c>
      <c r="F292" s="41">
        <v>113.5</v>
      </c>
      <c r="G292" s="48" t="s">
        <v>1893</v>
      </c>
      <c r="H292" s="41">
        <v>3.9</v>
      </c>
      <c r="I292" s="41" t="s">
        <v>3278</v>
      </c>
      <c r="J292" s="41" t="s">
        <v>2826</v>
      </c>
      <c r="K292" s="41" t="s">
        <v>2850</v>
      </c>
      <c r="L292" s="41" t="s">
        <v>263</v>
      </c>
      <c r="M292" s="41">
        <v>-1</v>
      </c>
      <c r="N292" s="41" t="s">
        <v>3144</v>
      </c>
      <c r="O292" s="41" t="s">
        <v>21</v>
      </c>
      <c r="P292" s="41" t="s">
        <v>230</v>
      </c>
      <c r="Q292" s="41" t="s">
        <v>91</v>
      </c>
      <c r="R292" s="41" t="s">
        <v>264</v>
      </c>
      <c r="S292" s="41" t="s">
        <v>3144</v>
      </c>
    </row>
    <row r="293" spans="1:19" ht="15" customHeight="1" x14ac:dyDescent="0.2">
      <c r="A293" s="41">
        <v>292</v>
      </c>
      <c r="B293" s="41">
        <v>472</v>
      </c>
      <c r="C293" s="41" t="s">
        <v>1598</v>
      </c>
      <c r="D293" s="42">
        <v>100</v>
      </c>
      <c r="E293" s="43">
        <v>140</v>
      </c>
      <c r="F293" s="41">
        <v>120</v>
      </c>
      <c r="G293" s="48" t="s">
        <v>1600</v>
      </c>
      <c r="H293" s="41" t="s">
        <v>3144</v>
      </c>
      <c r="I293" s="41" t="s">
        <v>1601</v>
      </c>
      <c r="J293" s="41" t="s">
        <v>2934</v>
      </c>
      <c r="K293" s="41" t="s">
        <v>2826</v>
      </c>
      <c r="L293" s="41" t="s">
        <v>289</v>
      </c>
      <c r="M293" s="41">
        <v>-1</v>
      </c>
      <c r="N293" s="41" t="s">
        <v>3144</v>
      </c>
      <c r="O293" s="41" t="s">
        <v>21</v>
      </c>
      <c r="P293" s="41" t="s">
        <v>3144</v>
      </c>
      <c r="Q293" s="41" t="s">
        <v>3144</v>
      </c>
      <c r="R293" s="41" t="s">
        <v>58</v>
      </c>
      <c r="S293" s="41" t="s">
        <v>3144</v>
      </c>
    </row>
    <row r="294" spans="1:19" ht="15" customHeight="1" x14ac:dyDescent="0.2">
      <c r="A294" s="41">
        <v>293</v>
      </c>
      <c r="B294" s="41">
        <v>703</v>
      </c>
      <c r="C294" s="41" t="s">
        <v>1598</v>
      </c>
      <c r="D294" s="42">
        <v>100</v>
      </c>
      <c r="E294" s="43">
        <v>140</v>
      </c>
      <c r="F294" s="41">
        <v>120</v>
      </c>
      <c r="G294" s="48" t="s">
        <v>1600</v>
      </c>
      <c r="H294" s="41" t="s">
        <v>3144</v>
      </c>
      <c r="I294" s="41" t="s">
        <v>1601</v>
      </c>
      <c r="J294" s="41" t="s">
        <v>2890</v>
      </c>
      <c r="K294" s="41" t="s">
        <v>2826</v>
      </c>
      <c r="L294" s="41" t="s">
        <v>289</v>
      </c>
      <c r="M294" s="41">
        <v>-1</v>
      </c>
      <c r="N294" s="41" t="s">
        <v>3144</v>
      </c>
      <c r="O294" s="41" t="s">
        <v>21</v>
      </c>
      <c r="P294" s="41" t="s">
        <v>3144</v>
      </c>
      <c r="Q294" s="41" t="s">
        <v>3144</v>
      </c>
      <c r="R294" s="41" t="s">
        <v>58</v>
      </c>
      <c r="S294" s="41" t="s">
        <v>3144</v>
      </c>
    </row>
    <row r="295" spans="1:19" ht="15" customHeight="1" x14ac:dyDescent="0.2">
      <c r="A295" s="41">
        <v>294</v>
      </c>
      <c r="B295" s="41">
        <v>943</v>
      </c>
      <c r="C295" s="41" t="s">
        <v>1598</v>
      </c>
      <c r="D295" s="42">
        <v>100</v>
      </c>
      <c r="E295" s="43">
        <v>140</v>
      </c>
      <c r="F295" s="41">
        <v>120</v>
      </c>
      <c r="G295" s="48" t="s">
        <v>1600</v>
      </c>
      <c r="H295" s="41" t="s">
        <v>3144</v>
      </c>
      <c r="I295" s="41" t="s">
        <v>1601</v>
      </c>
      <c r="J295" s="41" t="s">
        <v>2844</v>
      </c>
      <c r="K295" s="41" t="s">
        <v>2826</v>
      </c>
      <c r="L295" s="41" t="s">
        <v>289</v>
      </c>
      <c r="M295" s="41">
        <v>-1</v>
      </c>
      <c r="N295" s="41" t="s">
        <v>3144</v>
      </c>
      <c r="O295" s="41" t="s">
        <v>21</v>
      </c>
      <c r="P295" s="41" t="s">
        <v>3144</v>
      </c>
      <c r="Q295" s="41" t="s">
        <v>3144</v>
      </c>
      <c r="R295" s="41" t="s">
        <v>58</v>
      </c>
      <c r="S295" s="41" t="s">
        <v>3144</v>
      </c>
    </row>
    <row r="296" spans="1:19" ht="15" customHeight="1" x14ac:dyDescent="0.2">
      <c r="A296" s="41">
        <v>295</v>
      </c>
      <c r="B296" s="41">
        <v>893</v>
      </c>
      <c r="C296" s="41" t="s">
        <v>241</v>
      </c>
      <c r="D296" s="42">
        <v>120</v>
      </c>
      <c r="E296" s="43">
        <v>140</v>
      </c>
      <c r="F296" s="41">
        <v>130</v>
      </c>
      <c r="G296" s="48" t="s">
        <v>2339</v>
      </c>
      <c r="H296" s="41">
        <v>5</v>
      </c>
      <c r="I296" s="41" t="s">
        <v>3279</v>
      </c>
      <c r="J296" s="41" t="s">
        <v>2837</v>
      </c>
      <c r="K296" s="41" t="s">
        <v>2903</v>
      </c>
      <c r="L296" s="41" t="s">
        <v>56</v>
      </c>
      <c r="M296" s="41">
        <v>2011</v>
      </c>
      <c r="N296" s="41">
        <v>9</v>
      </c>
      <c r="O296" s="41" t="s">
        <v>21</v>
      </c>
      <c r="P296" s="41" t="s">
        <v>235</v>
      </c>
      <c r="Q296" s="41" t="s">
        <v>91</v>
      </c>
      <c r="R296" s="41" t="s">
        <v>58</v>
      </c>
      <c r="S296" s="41" t="s">
        <v>3144</v>
      </c>
    </row>
    <row r="297" spans="1:19" ht="15" customHeight="1" x14ac:dyDescent="0.2">
      <c r="A297" s="41">
        <v>296</v>
      </c>
      <c r="B297" s="41">
        <v>501</v>
      </c>
      <c r="C297" s="41" t="s">
        <v>1692</v>
      </c>
      <c r="D297" s="42">
        <v>68</v>
      </c>
      <c r="E297" s="43">
        <v>139</v>
      </c>
      <c r="F297" s="41">
        <v>103.5</v>
      </c>
      <c r="G297" s="48" t="s">
        <v>1693</v>
      </c>
      <c r="H297" s="41">
        <v>3.1</v>
      </c>
      <c r="I297" s="41" t="s">
        <v>3241</v>
      </c>
      <c r="J297" s="41" t="s">
        <v>2831</v>
      </c>
      <c r="K297" s="41" t="s">
        <v>2914</v>
      </c>
      <c r="L297" s="41" t="s">
        <v>104</v>
      </c>
      <c r="M297" s="41">
        <v>1875</v>
      </c>
      <c r="N297" s="41">
        <v>145</v>
      </c>
      <c r="O297" s="41" t="s">
        <v>21</v>
      </c>
      <c r="P297" s="41" t="s">
        <v>273</v>
      </c>
      <c r="Q297" s="41" t="s">
        <v>185</v>
      </c>
      <c r="R297" s="41" t="s">
        <v>113</v>
      </c>
      <c r="S297" s="41" t="s">
        <v>3144</v>
      </c>
    </row>
    <row r="298" spans="1:19" ht="15" customHeight="1" x14ac:dyDescent="0.2">
      <c r="A298" s="41">
        <v>297</v>
      </c>
      <c r="B298" s="41">
        <v>756</v>
      </c>
      <c r="C298" s="41" t="s">
        <v>1692</v>
      </c>
      <c r="D298" s="42">
        <v>68</v>
      </c>
      <c r="E298" s="43">
        <v>139</v>
      </c>
      <c r="F298" s="41">
        <v>103.5</v>
      </c>
      <c r="G298" s="48" t="s">
        <v>1693</v>
      </c>
      <c r="H298" s="41">
        <v>3.1</v>
      </c>
      <c r="I298" s="41" t="s">
        <v>3241</v>
      </c>
      <c r="J298" s="41" t="s">
        <v>2831</v>
      </c>
      <c r="K298" s="41" t="s">
        <v>2914</v>
      </c>
      <c r="L298" s="41" t="s">
        <v>104</v>
      </c>
      <c r="M298" s="41">
        <v>1875</v>
      </c>
      <c r="N298" s="41">
        <v>145</v>
      </c>
      <c r="O298" s="41" t="s">
        <v>21</v>
      </c>
      <c r="P298" s="41" t="s">
        <v>273</v>
      </c>
      <c r="Q298" s="41" t="s">
        <v>185</v>
      </c>
      <c r="R298" s="41" t="s">
        <v>113</v>
      </c>
      <c r="S298" s="41" t="s">
        <v>3144</v>
      </c>
    </row>
    <row r="299" spans="1:19" ht="15" customHeight="1" x14ac:dyDescent="0.2">
      <c r="A299" s="41">
        <v>298</v>
      </c>
      <c r="B299" s="41">
        <v>417</v>
      </c>
      <c r="C299" s="41" t="s">
        <v>1459</v>
      </c>
      <c r="D299" s="42">
        <v>68</v>
      </c>
      <c r="E299" s="43">
        <v>139</v>
      </c>
      <c r="F299" s="41">
        <v>103.5</v>
      </c>
      <c r="G299" s="48" t="s">
        <v>1461</v>
      </c>
      <c r="H299" s="41">
        <v>3.1</v>
      </c>
      <c r="I299" s="41" t="s">
        <v>3241</v>
      </c>
      <c r="J299" s="41" t="s">
        <v>2839</v>
      </c>
      <c r="K299" s="41" t="s">
        <v>2914</v>
      </c>
      <c r="L299" s="41" t="s">
        <v>104</v>
      </c>
      <c r="M299" s="41">
        <v>1875</v>
      </c>
      <c r="N299" s="41">
        <v>145</v>
      </c>
      <c r="O299" s="41" t="s">
        <v>21</v>
      </c>
      <c r="P299" s="41" t="s">
        <v>273</v>
      </c>
      <c r="Q299" s="41" t="s">
        <v>185</v>
      </c>
      <c r="R299" s="41" t="s">
        <v>113</v>
      </c>
      <c r="S299" s="41" t="s">
        <v>3144</v>
      </c>
    </row>
    <row r="300" spans="1:19" ht="15" customHeight="1" x14ac:dyDescent="0.2">
      <c r="A300" s="41">
        <v>299</v>
      </c>
      <c r="B300" s="41">
        <v>610</v>
      </c>
      <c r="C300" s="41" t="s">
        <v>1459</v>
      </c>
      <c r="D300" s="42">
        <v>68</v>
      </c>
      <c r="E300" s="43">
        <v>139</v>
      </c>
      <c r="F300" s="41">
        <v>103.5</v>
      </c>
      <c r="G300" s="48" t="s">
        <v>1461</v>
      </c>
      <c r="H300" s="41">
        <v>3.1</v>
      </c>
      <c r="I300" s="41" t="s">
        <v>3241</v>
      </c>
      <c r="J300" s="41" t="s">
        <v>2914</v>
      </c>
      <c r="K300" s="41" t="s">
        <v>2914</v>
      </c>
      <c r="L300" s="41" t="s">
        <v>104</v>
      </c>
      <c r="M300" s="41">
        <v>1875</v>
      </c>
      <c r="N300" s="41">
        <v>145</v>
      </c>
      <c r="O300" s="41" t="s">
        <v>21</v>
      </c>
      <c r="P300" s="41" t="s">
        <v>273</v>
      </c>
      <c r="Q300" s="41" t="s">
        <v>185</v>
      </c>
      <c r="R300" s="41" t="s">
        <v>113</v>
      </c>
      <c r="S300" s="41" t="s">
        <v>3144</v>
      </c>
    </row>
    <row r="301" spans="1:19" ht="15" customHeight="1" x14ac:dyDescent="0.2">
      <c r="A301" s="41">
        <v>300</v>
      </c>
      <c r="B301" s="41">
        <v>58</v>
      </c>
      <c r="C301" s="41" t="s">
        <v>14</v>
      </c>
      <c r="D301" s="42">
        <v>80</v>
      </c>
      <c r="E301" s="43">
        <v>139</v>
      </c>
      <c r="F301" s="41">
        <v>109.5</v>
      </c>
      <c r="G301" s="48" t="s">
        <v>341</v>
      </c>
      <c r="H301" s="41">
        <v>3.7</v>
      </c>
      <c r="I301" s="41" t="s">
        <v>3177</v>
      </c>
      <c r="J301" s="41" t="s">
        <v>2864</v>
      </c>
      <c r="K301" s="41" t="s">
        <v>2853</v>
      </c>
      <c r="L301" s="41" t="s">
        <v>30</v>
      </c>
      <c r="M301" s="41">
        <v>1939</v>
      </c>
      <c r="N301" s="41">
        <v>81</v>
      </c>
      <c r="O301" s="41" t="s">
        <v>65</v>
      </c>
      <c r="P301" s="41" t="s">
        <v>22</v>
      </c>
      <c r="Q301" s="41" t="s">
        <v>22</v>
      </c>
      <c r="R301" s="41" t="s">
        <v>113</v>
      </c>
      <c r="S301" s="41" t="s">
        <v>3144</v>
      </c>
    </row>
    <row r="302" spans="1:19" ht="15" customHeight="1" x14ac:dyDescent="0.2">
      <c r="A302" s="41">
        <v>301</v>
      </c>
      <c r="B302" s="41">
        <v>604</v>
      </c>
      <c r="C302" s="41" t="s">
        <v>14</v>
      </c>
      <c r="D302" s="42">
        <v>80</v>
      </c>
      <c r="E302" s="43">
        <v>139</v>
      </c>
      <c r="F302" s="41">
        <v>109.5</v>
      </c>
      <c r="G302" s="48" t="s">
        <v>341</v>
      </c>
      <c r="H302" s="41">
        <v>3.7</v>
      </c>
      <c r="I302" s="41" t="s">
        <v>3177</v>
      </c>
      <c r="J302" s="41" t="s">
        <v>2946</v>
      </c>
      <c r="K302" s="41" t="s">
        <v>2853</v>
      </c>
      <c r="L302" s="41" t="s">
        <v>30</v>
      </c>
      <c r="M302" s="41">
        <v>1939</v>
      </c>
      <c r="N302" s="41">
        <v>81</v>
      </c>
      <c r="O302" s="41" t="s">
        <v>65</v>
      </c>
      <c r="P302" s="41" t="s">
        <v>22</v>
      </c>
      <c r="Q302" s="41" t="s">
        <v>22</v>
      </c>
      <c r="R302" s="41" t="s">
        <v>113</v>
      </c>
      <c r="S302" s="41" t="s">
        <v>3144</v>
      </c>
    </row>
    <row r="303" spans="1:19" ht="15" customHeight="1" x14ac:dyDescent="0.2">
      <c r="A303" s="41">
        <v>302</v>
      </c>
      <c r="B303" s="41">
        <v>81</v>
      </c>
      <c r="C303" s="41" t="s">
        <v>433</v>
      </c>
      <c r="D303" s="42">
        <v>85</v>
      </c>
      <c r="E303" s="43">
        <v>139</v>
      </c>
      <c r="F303" s="41">
        <v>112</v>
      </c>
      <c r="G303" s="48" t="s">
        <v>435</v>
      </c>
      <c r="H303" s="41">
        <v>3.9</v>
      </c>
      <c r="I303" s="41" t="s">
        <v>3280</v>
      </c>
      <c r="J303" s="41" t="s">
        <v>2828</v>
      </c>
      <c r="K303" s="41" t="s">
        <v>2853</v>
      </c>
      <c r="L303" s="41" t="s">
        <v>20</v>
      </c>
      <c r="M303" s="41">
        <v>2010</v>
      </c>
      <c r="N303" s="41">
        <v>10</v>
      </c>
      <c r="O303" s="41" t="s">
        <v>21</v>
      </c>
      <c r="P303" s="41" t="s">
        <v>230</v>
      </c>
      <c r="Q303" s="41" t="s">
        <v>91</v>
      </c>
      <c r="R303" s="41" t="s">
        <v>41</v>
      </c>
      <c r="S303" s="41" t="s">
        <v>439</v>
      </c>
    </row>
    <row r="304" spans="1:19" ht="15" customHeight="1" x14ac:dyDescent="0.2">
      <c r="A304" s="41">
        <v>303</v>
      </c>
      <c r="B304" s="41">
        <v>861</v>
      </c>
      <c r="C304" s="41" t="s">
        <v>433</v>
      </c>
      <c r="D304" s="42">
        <v>85</v>
      </c>
      <c r="E304" s="43">
        <v>139</v>
      </c>
      <c r="F304" s="41">
        <v>112</v>
      </c>
      <c r="G304" s="48" t="s">
        <v>435</v>
      </c>
      <c r="H304" s="41">
        <v>3.9</v>
      </c>
      <c r="I304" s="41" t="s">
        <v>3280</v>
      </c>
      <c r="J304" s="41" t="s">
        <v>2914</v>
      </c>
      <c r="K304" s="41" t="s">
        <v>2853</v>
      </c>
      <c r="L304" s="41" t="s">
        <v>20</v>
      </c>
      <c r="M304" s="41">
        <v>2010</v>
      </c>
      <c r="N304" s="41">
        <v>10</v>
      </c>
      <c r="O304" s="41" t="s">
        <v>21</v>
      </c>
      <c r="P304" s="41" t="s">
        <v>230</v>
      </c>
      <c r="Q304" s="41" t="s">
        <v>91</v>
      </c>
      <c r="R304" s="41" t="s">
        <v>41</v>
      </c>
      <c r="S304" s="41" t="s">
        <v>439</v>
      </c>
    </row>
    <row r="305" spans="1:19" ht="15" customHeight="1" x14ac:dyDescent="0.2">
      <c r="A305" s="41">
        <v>304</v>
      </c>
      <c r="B305" s="41">
        <v>22</v>
      </c>
      <c r="C305" s="41" t="s">
        <v>166</v>
      </c>
      <c r="D305" s="42">
        <v>86</v>
      </c>
      <c r="E305" s="43">
        <v>139</v>
      </c>
      <c r="F305" s="41">
        <v>112.5</v>
      </c>
      <c r="G305" s="48" t="s">
        <v>168</v>
      </c>
      <c r="H305" s="41">
        <v>3.8</v>
      </c>
      <c r="I305" s="41" t="s">
        <v>3281</v>
      </c>
      <c r="J305" s="41" t="s">
        <v>2861</v>
      </c>
      <c r="K305" s="41" t="s">
        <v>2876</v>
      </c>
      <c r="L305" s="41" t="s">
        <v>20</v>
      </c>
      <c r="M305" s="41">
        <v>1995</v>
      </c>
      <c r="N305" s="41">
        <v>25</v>
      </c>
      <c r="O305" s="41" t="s">
        <v>21</v>
      </c>
      <c r="P305" s="41" t="s">
        <v>172</v>
      </c>
      <c r="Q305" s="41" t="s">
        <v>173</v>
      </c>
      <c r="R305" s="41" t="s">
        <v>58</v>
      </c>
      <c r="S305" s="41" t="s">
        <v>3144</v>
      </c>
    </row>
    <row r="306" spans="1:19" ht="15" customHeight="1" x14ac:dyDescent="0.2">
      <c r="A306" s="41">
        <v>305</v>
      </c>
      <c r="B306" s="41">
        <v>253</v>
      </c>
      <c r="C306" s="41" t="s">
        <v>166</v>
      </c>
      <c r="D306" s="42">
        <v>86</v>
      </c>
      <c r="E306" s="43">
        <v>139</v>
      </c>
      <c r="F306" s="41">
        <v>112.5</v>
      </c>
      <c r="G306" s="48" t="s">
        <v>168</v>
      </c>
      <c r="H306" s="41">
        <v>3.8</v>
      </c>
      <c r="I306" s="41" t="s">
        <v>3281</v>
      </c>
      <c r="J306" s="41" t="s">
        <v>2839</v>
      </c>
      <c r="K306" s="41" t="s">
        <v>2876</v>
      </c>
      <c r="L306" s="41" t="s">
        <v>20</v>
      </c>
      <c r="M306" s="41">
        <v>1995</v>
      </c>
      <c r="N306" s="41">
        <v>25</v>
      </c>
      <c r="O306" s="41" t="s">
        <v>21</v>
      </c>
      <c r="P306" s="41" t="s">
        <v>172</v>
      </c>
      <c r="Q306" s="41" t="s">
        <v>173</v>
      </c>
      <c r="R306" s="41" t="s">
        <v>58</v>
      </c>
      <c r="S306" s="41" t="s">
        <v>3144</v>
      </c>
    </row>
    <row r="307" spans="1:19" ht="15" customHeight="1" x14ac:dyDescent="0.2">
      <c r="A307" s="41">
        <v>306</v>
      </c>
      <c r="B307" s="41">
        <v>546</v>
      </c>
      <c r="C307" s="41" t="s">
        <v>14</v>
      </c>
      <c r="D307" s="42">
        <v>94</v>
      </c>
      <c r="E307" s="43">
        <v>139</v>
      </c>
      <c r="F307" s="41">
        <v>116.5</v>
      </c>
      <c r="G307" s="48" t="s">
        <v>1832</v>
      </c>
      <c r="H307" s="41">
        <v>3.6</v>
      </c>
      <c r="I307" s="41" t="s">
        <v>3282</v>
      </c>
      <c r="J307" s="41" t="s">
        <v>2826</v>
      </c>
      <c r="K307" s="41" t="s">
        <v>2828</v>
      </c>
      <c r="L307" s="41" t="s">
        <v>30</v>
      </c>
      <c r="M307" s="41">
        <v>1812</v>
      </c>
      <c r="N307" s="41">
        <v>208</v>
      </c>
      <c r="O307" s="41" t="s">
        <v>65</v>
      </c>
      <c r="P307" s="41" t="s">
        <v>283</v>
      </c>
      <c r="Q307" s="41" t="s">
        <v>73</v>
      </c>
      <c r="R307" s="41" t="s">
        <v>113</v>
      </c>
      <c r="S307" s="41" t="s">
        <v>3144</v>
      </c>
    </row>
    <row r="308" spans="1:19" ht="15" customHeight="1" x14ac:dyDescent="0.2">
      <c r="A308" s="41">
        <v>307</v>
      </c>
      <c r="B308" s="41">
        <v>40</v>
      </c>
      <c r="C308" s="41" t="s">
        <v>247</v>
      </c>
      <c r="D308" s="42">
        <v>74</v>
      </c>
      <c r="E308" s="43">
        <v>138</v>
      </c>
      <c r="F308" s="41">
        <v>106</v>
      </c>
      <c r="G308" s="48" t="s">
        <v>249</v>
      </c>
      <c r="H308" s="41">
        <v>3.5</v>
      </c>
      <c r="I308" s="41" t="s">
        <v>3283</v>
      </c>
      <c r="J308" s="41" t="s">
        <v>2826</v>
      </c>
      <c r="K308" s="41" t="s">
        <v>2828</v>
      </c>
      <c r="L308" s="41" t="s">
        <v>64</v>
      </c>
      <c r="M308" s="41">
        <v>1985</v>
      </c>
      <c r="N308" s="41">
        <v>35</v>
      </c>
      <c r="O308" s="41" t="s">
        <v>21</v>
      </c>
      <c r="P308" s="41" t="s">
        <v>155</v>
      </c>
      <c r="Q308" s="41" t="s">
        <v>156</v>
      </c>
      <c r="R308" s="41" t="s">
        <v>41</v>
      </c>
      <c r="S308" s="41" t="s">
        <v>3144</v>
      </c>
    </row>
    <row r="309" spans="1:19" ht="15" customHeight="1" x14ac:dyDescent="0.2">
      <c r="A309" s="41">
        <v>308</v>
      </c>
      <c r="B309" s="41">
        <v>288</v>
      </c>
      <c r="C309" s="41" t="s">
        <v>1174</v>
      </c>
      <c r="D309" s="42">
        <v>91</v>
      </c>
      <c r="E309" s="43">
        <v>138</v>
      </c>
      <c r="F309" s="41">
        <v>114.5</v>
      </c>
      <c r="G309" s="48" t="s">
        <v>1176</v>
      </c>
      <c r="H309" s="41">
        <v>4.7</v>
      </c>
      <c r="I309" s="41" t="s">
        <v>3284</v>
      </c>
      <c r="J309" s="41" t="s">
        <v>2826</v>
      </c>
      <c r="K309" s="41" t="s">
        <v>2868</v>
      </c>
      <c r="L309" s="41" t="s">
        <v>64</v>
      </c>
      <c r="M309" s="41">
        <v>1992</v>
      </c>
      <c r="N309" s="41">
        <v>28</v>
      </c>
      <c r="O309" s="41" t="s">
        <v>21</v>
      </c>
      <c r="P309" s="41" t="s">
        <v>79</v>
      </c>
      <c r="Q309" s="41" t="s">
        <v>40</v>
      </c>
      <c r="R309" s="41" t="s">
        <v>23</v>
      </c>
      <c r="S309" s="41" t="s">
        <v>3144</v>
      </c>
    </row>
    <row r="310" spans="1:19" ht="15" customHeight="1" x14ac:dyDescent="0.2">
      <c r="A310" s="41">
        <v>309</v>
      </c>
      <c r="B310" s="41">
        <v>16</v>
      </c>
      <c r="C310" s="41" t="s">
        <v>134</v>
      </c>
      <c r="D310" s="42">
        <v>67</v>
      </c>
      <c r="E310" s="43">
        <v>137</v>
      </c>
      <c r="F310" s="41">
        <v>102</v>
      </c>
      <c r="G310" s="48" t="s">
        <v>136</v>
      </c>
      <c r="H310" s="41">
        <v>3.9</v>
      </c>
      <c r="I310" s="41" t="s">
        <v>3285</v>
      </c>
      <c r="J310" s="41" t="s">
        <v>2828</v>
      </c>
      <c r="K310" s="41" t="s">
        <v>2864</v>
      </c>
      <c r="L310" s="41" t="s">
        <v>56</v>
      </c>
      <c r="M310" s="41">
        <v>2011</v>
      </c>
      <c r="N310" s="41">
        <v>9</v>
      </c>
      <c r="O310" s="41" t="s">
        <v>65</v>
      </c>
      <c r="P310" s="41" t="s">
        <v>124</v>
      </c>
      <c r="Q310" s="41" t="s">
        <v>124</v>
      </c>
      <c r="R310" s="41" t="s">
        <v>138</v>
      </c>
      <c r="S310" s="41" t="s">
        <v>139</v>
      </c>
    </row>
    <row r="311" spans="1:19" ht="15" customHeight="1" x14ac:dyDescent="0.2">
      <c r="A311" s="41">
        <v>310</v>
      </c>
      <c r="B311" s="41">
        <v>758</v>
      </c>
      <c r="C311" s="41" t="s">
        <v>247</v>
      </c>
      <c r="D311" s="42">
        <v>74</v>
      </c>
      <c r="E311" s="43">
        <v>137</v>
      </c>
      <c r="F311" s="41">
        <v>105.5</v>
      </c>
      <c r="G311" s="48" t="s">
        <v>2182</v>
      </c>
      <c r="H311" s="41">
        <v>3.7</v>
      </c>
      <c r="I311" s="41" t="s">
        <v>3286</v>
      </c>
      <c r="J311" s="41" t="s">
        <v>2914</v>
      </c>
      <c r="K311" s="41" t="s">
        <v>2882</v>
      </c>
      <c r="L311" s="41" t="s">
        <v>104</v>
      </c>
      <c r="M311" s="41">
        <v>-1</v>
      </c>
      <c r="N311" s="41" t="s">
        <v>3144</v>
      </c>
      <c r="O311" s="41" t="s">
        <v>65</v>
      </c>
      <c r="P311" s="41" t="s">
        <v>22</v>
      </c>
      <c r="Q311" s="41" t="s">
        <v>22</v>
      </c>
      <c r="R311" s="41" t="s">
        <v>34</v>
      </c>
      <c r="S311" s="41" t="s">
        <v>3144</v>
      </c>
    </row>
    <row r="312" spans="1:19" ht="15" customHeight="1" x14ac:dyDescent="0.2">
      <c r="A312" s="41">
        <v>311</v>
      </c>
      <c r="B312" s="41">
        <v>38</v>
      </c>
      <c r="C312" s="41" t="s">
        <v>14</v>
      </c>
      <c r="D312" s="42">
        <v>83</v>
      </c>
      <c r="E312" s="43">
        <v>137</v>
      </c>
      <c r="F312" s="41">
        <v>110</v>
      </c>
      <c r="G312" s="48" t="s">
        <v>238</v>
      </c>
      <c r="H312" s="41">
        <v>4.7</v>
      </c>
      <c r="I312" s="41" t="s">
        <v>3287</v>
      </c>
      <c r="J312" s="41" t="s">
        <v>3003</v>
      </c>
      <c r="K312" s="41" t="s">
        <v>2864</v>
      </c>
      <c r="L312" s="41" t="s">
        <v>64</v>
      </c>
      <c r="M312" s="41">
        <v>2010</v>
      </c>
      <c r="N312" s="41">
        <v>10</v>
      </c>
      <c r="O312" s="41" t="s">
        <v>21</v>
      </c>
      <c r="P312" s="41" t="s">
        <v>22</v>
      </c>
      <c r="Q312" s="41" t="s">
        <v>22</v>
      </c>
      <c r="R312" s="41" t="s">
        <v>41</v>
      </c>
      <c r="S312" s="41" t="s">
        <v>3144</v>
      </c>
    </row>
    <row r="313" spans="1:19" ht="15" customHeight="1" x14ac:dyDescent="0.2">
      <c r="A313" s="41">
        <v>312</v>
      </c>
      <c r="B313" s="41">
        <v>86</v>
      </c>
      <c r="C313" s="41" t="s">
        <v>14</v>
      </c>
      <c r="D313" s="42">
        <v>83</v>
      </c>
      <c r="E313" s="43">
        <v>137</v>
      </c>
      <c r="F313" s="41">
        <v>110</v>
      </c>
      <c r="G313" s="48" t="s">
        <v>456</v>
      </c>
      <c r="H313" s="41">
        <v>3.3</v>
      </c>
      <c r="I313" s="41" t="s">
        <v>3244</v>
      </c>
      <c r="J313" s="41" t="s">
        <v>2905</v>
      </c>
      <c r="K313" s="41" t="s">
        <v>2853</v>
      </c>
      <c r="L313" s="41" t="s">
        <v>46</v>
      </c>
      <c r="M313" s="41">
        <v>2017</v>
      </c>
      <c r="N313" s="41">
        <v>3</v>
      </c>
      <c r="O313" s="41" t="s">
        <v>21</v>
      </c>
      <c r="P313" s="41" t="s">
        <v>22</v>
      </c>
      <c r="Q313" s="41" t="s">
        <v>22</v>
      </c>
      <c r="R313" s="41" t="s">
        <v>67</v>
      </c>
      <c r="S313" s="41" t="s">
        <v>3144</v>
      </c>
    </row>
    <row r="314" spans="1:19" ht="15" customHeight="1" x14ac:dyDescent="0.2">
      <c r="A314" s="41">
        <v>313</v>
      </c>
      <c r="B314" s="41">
        <v>705</v>
      </c>
      <c r="C314" s="41" t="s">
        <v>2101</v>
      </c>
      <c r="D314" s="42">
        <v>86</v>
      </c>
      <c r="E314" s="43">
        <v>137</v>
      </c>
      <c r="F314" s="41">
        <v>111.5</v>
      </c>
      <c r="G314" s="48" t="s">
        <v>2103</v>
      </c>
      <c r="H314" s="41">
        <v>3.6</v>
      </c>
      <c r="I314" s="41" t="s">
        <v>3288</v>
      </c>
      <c r="J314" s="41" t="s">
        <v>2853</v>
      </c>
      <c r="K314" s="41" t="s">
        <v>2914</v>
      </c>
      <c r="L314" s="41" t="s">
        <v>30</v>
      </c>
      <c r="M314" s="41">
        <v>2017</v>
      </c>
      <c r="N314" s="41">
        <v>3</v>
      </c>
      <c r="O314" s="41" t="s">
        <v>65</v>
      </c>
      <c r="P314" s="41" t="s">
        <v>124</v>
      </c>
      <c r="Q314" s="41" t="s">
        <v>124</v>
      </c>
      <c r="R314" s="41" t="s">
        <v>34</v>
      </c>
      <c r="S314" s="41" t="s">
        <v>2106</v>
      </c>
    </row>
    <row r="315" spans="1:19" ht="15" customHeight="1" x14ac:dyDescent="0.2">
      <c r="A315" s="41">
        <v>314</v>
      </c>
      <c r="B315" s="41">
        <v>949</v>
      </c>
      <c r="C315" s="41" t="s">
        <v>2101</v>
      </c>
      <c r="D315" s="42">
        <v>86</v>
      </c>
      <c r="E315" s="43">
        <v>137</v>
      </c>
      <c r="F315" s="41">
        <v>111.5</v>
      </c>
      <c r="G315" s="48" t="s">
        <v>2103</v>
      </c>
      <c r="H315" s="41">
        <v>3.6</v>
      </c>
      <c r="I315" s="41" t="s">
        <v>3288</v>
      </c>
      <c r="J315" s="41" t="s">
        <v>2864</v>
      </c>
      <c r="K315" s="41" t="s">
        <v>2914</v>
      </c>
      <c r="L315" s="41" t="s">
        <v>30</v>
      </c>
      <c r="M315" s="41">
        <v>2017</v>
      </c>
      <c r="N315" s="41">
        <v>3</v>
      </c>
      <c r="O315" s="41" t="s">
        <v>65</v>
      </c>
      <c r="P315" s="41" t="s">
        <v>124</v>
      </c>
      <c r="Q315" s="41" t="s">
        <v>124</v>
      </c>
      <c r="R315" s="41" t="s">
        <v>34</v>
      </c>
      <c r="S315" s="41" t="s">
        <v>2106</v>
      </c>
    </row>
    <row r="316" spans="1:19" ht="15" customHeight="1" x14ac:dyDescent="0.2">
      <c r="A316" s="41">
        <v>315</v>
      </c>
      <c r="B316" s="41">
        <v>167</v>
      </c>
      <c r="C316" s="41" t="s">
        <v>781</v>
      </c>
      <c r="D316" s="42">
        <v>71</v>
      </c>
      <c r="E316" s="43">
        <v>136</v>
      </c>
      <c r="F316" s="41">
        <v>103.5</v>
      </c>
      <c r="G316" s="48" t="s">
        <v>783</v>
      </c>
      <c r="H316" s="41">
        <v>4.3</v>
      </c>
      <c r="I316" s="41" t="s">
        <v>3289</v>
      </c>
      <c r="J316" s="41" t="s">
        <v>2934</v>
      </c>
      <c r="K316" s="41" t="s">
        <v>2826</v>
      </c>
      <c r="L316" s="41" t="s">
        <v>56</v>
      </c>
      <c r="M316" s="41">
        <v>2013</v>
      </c>
      <c r="N316" s="41">
        <v>7</v>
      </c>
      <c r="O316" s="41" t="s">
        <v>21</v>
      </c>
      <c r="P316" s="41" t="s">
        <v>66</v>
      </c>
      <c r="Q316" s="41" t="s">
        <v>66</v>
      </c>
      <c r="R316" s="41" t="s">
        <v>58</v>
      </c>
      <c r="S316" s="41" t="s">
        <v>785</v>
      </c>
    </row>
    <row r="317" spans="1:19" ht="15" customHeight="1" x14ac:dyDescent="0.2">
      <c r="A317" s="41">
        <v>316</v>
      </c>
      <c r="B317" s="41">
        <v>174</v>
      </c>
      <c r="C317" s="41" t="s">
        <v>808</v>
      </c>
      <c r="D317" s="42">
        <v>77</v>
      </c>
      <c r="E317" s="43">
        <v>136</v>
      </c>
      <c r="F317" s="41">
        <v>106.5</v>
      </c>
      <c r="G317" s="48" t="s">
        <v>810</v>
      </c>
      <c r="H317" s="41">
        <v>3.8</v>
      </c>
      <c r="I317" s="41" t="s">
        <v>3290</v>
      </c>
      <c r="J317" s="41" t="s">
        <v>2824</v>
      </c>
      <c r="K317" s="41" t="s">
        <v>2844</v>
      </c>
      <c r="L317" s="41" t="s">
        <v>104</v>
      </c>
      <c r="M317" s="41">
        <v>1945</v>
      </c>
      <c r="N317" s="41">
        <v>75</v>
      </c>
      <c r="O317" s="41" t="s">
        <v>154</v>
      </c>
      <c r="P317" s="41" t="s">
        <v>155</v>
      </c>
      <c r="Q317" s="41" t="s">
        <v>156</v>
      </c>
      <c r="R317" s="41" t="s">
        <v>203</v>
      </c>
      <c r="S317" s="41" t="s">
        <v>3144</v>
      </c>
    </row>
    <row r="318" spans="1:19" ht="15" customHeight="1" x14ac:dyDescent="0.2">
      <c r="A318" s="41">
        <v>317</v>
      </c>
      <c r="B318" s="41">
        <v>818</v>
      </c>
      <c r="C318" s="41" t="s">
        <v>2255</v>
      </c>
      <c r="D318" s="42">
        <v>79</v>
      </c>
      <c r="E318" s="43">
        <v>136</v>
      </c>
      <c r="F318" s="41">
        <v>107.5</v>
      </c>
      <c r="G318" s="48" t="s">
        <v>2257</v>
      </c>
      <c r="H318" s="41">
        <v>3.3</v>
      </c>
      <c r="I318" s="41" t="s">
        <v>3291</v>
      </c>
      <c r="J318" s="41" t="s">
        <v>2861</v>
      </c>
      <c r="K318" s="41" t="s">
        <v>2850</v>
      </c>
      <c r="L318" s="41" t="s">
        <v>46</v>
      </c>
      <c r="M318" s="41">
        <v>1889</v>
      </c>
      <c r="N318" s="41">
        <v>131</v>
      </c>
      <c r="O318" s="41" t="s">
        <v>21</v>
      </c>
      <c r="P318" s="41" t="s">
        <v>32</v>
      </c>
      <c r="Q318" s="41" t="s">
        <v>33</v>
      </c>
      <c r="R318" s="41" t="s">
        <v>50</v>
      </c>
      <c r="S318" s="41" t="s">
        <v>2260</v>
      </c>
    </row>
    <row r="319" spans="1:19" ht="15" customHeight="1" x14ac:dyDescent="0.2">
      <c r="A319" s="41">
        <v>318</v>
      </c>
      <c r="B319" s="41">
        <v>382</v>
      </c>
      <c r="C319" s="41" t="s">
        <v>241</v>
      </c>
      <c r="D319" s="42">
        <v>84</v>
      </c>
      <c r="E319" s="43">
        <v>136</v>
      </c>
      <c r="F319" s="41">
        <v>110</v>
      </c>
      <c r="G319" s="48" t="s">
        <v>1387</v>
      </c>
      <c r="H319" s="41">
        <v>2.2000000000000002</v>
      </c>
      <c r="I319" s="41" t="s">
        <v>3292</v>
      </c>
      <c r="J319" s="41" t="s">
        <v>2831</v>
      </c>
      <c r="K319" s="41" t="s">
        <v>2882</v>
      </c>
      <c r="L319" s="41" t="s">
        <v>20</v>
      </c>
      <c r="M319" s="41">
        <v>1993</v>
      </c>
      <c r="N319" s="41">
        <v>27</v>
      </c>
      <c r="O319" s="41" t="s">
        <v>131</v>
      </c>
      <c r="P319" s="41" t="s">
        <v>57</v>
      </c>
      <c r="Q319" s="41" t="s">
        <v>40</v>
      </c>
      <c r="R319" s="41" t="s">
        <v>23</v>
      </c>
      <c r="S319" s="41" t="s">
        <v>1389</v>
      </c>
    </row>
    <row r="320" spans="1:19" ht="15" customHeight="1" x14ac:dyDescent="0.2">
      <c r="A320" s="41">
        <v>319</v>
      </c>
      <c r="B320" s="41">
        <v>411</v>
      </c>
      <c r="C320" s="41" t="s">
        <v>1452</v>
      </c>
      <c r="D320" s="42">
        <v>67</v>
      </c>
      <c r="E320" s="43">
        <v>135</v>
      </c>
      <c r="F320" s="41">
        <v>101</v>
      </c>
      <c r="G320" s="48" t="s">
        <v>1454</v>
      </c>
      <c r="H320" s="41">
        <v>3.6</v>
      </c>
      <c r="I320" s="41" t="s">
        <v>3186</v>
      </c>
      <c r="J320" s="41" t="s">
        <v>2826</v>
      </c>
      <c r="K320" s="41" t="s">
        <v>2864</v>
      </c>
      <c r="L320" s="41" t="s">
        <v>104</v>
      </c>
      <c r="M320" s="41">
        <v>1851</v>
      </c>
      <c r="N320" s="41">
        <v>169</v>
      </c>
      <c r="O320" s="41" t="s">
        <v>21</v>
      </c>
      <c r="P320" s="41" t="s">
        <v>155</v>
      </c>
      <c r="Q320" s="41" t="s">
        <v>156</v>
      </c>
      <c r="R320" s="41" t="s">
        <v>113</v>
      </c>
      <c r="S320" s="41" t="s">
        <v>3144</v>
      </c>
    </row>
    <row r="321" spans="1:19" ht="15" customHeight="1" x14ac:dyDescent="0.2">
      <c r="A321" s="41">
        <v>320</v>
      </c>
      <c r="B321" s="41">
        <v>602</v>
      </c>
      <c r="C321" s="41" t="s">
        <v>1452</v>
      </c>
      <c r="D321" s="42">
        <v>67</v>
      </c>
      <c r="E321" s="43">
        <v>135</v>
      </c>
      <c r="F321" s="41">
        <v>101</v>
      </c>
      <c r="G321" s="48" t="s">
        <v>1454</v>
      </c>
      <c r="H321" s="41">
        <v>3.6</v>
      </c>
      <c r="I321" s="41" t="s">
        <v>3186</v>
      </c>
      <c r="J321" s="41" t="s">
        <v>2826</v>
      </c>
      <c r="K321" s="41" t="s">
        <v>2864</v>
      </c>
      <c r="L321" s="41" t="s">
        <v>104</v>
      </c>
      <c r="M321" s="41">
        <v>1851</v>
      </c>
      <c r="N321" s="41">
        <v>169</v>
      </c>
      <c r="O321" s="41" t="s">
        <v>21</v>
      </c>
      <c r="P321" s="41" t="s">
        <v>155</v>
      </c>
      <c r="Q321" s="41" t="s">
        <v>156</v>
      </c>
      <c r="R321" s="41" t="s">
        <v>113</v>
      </c>
      <c r="S321" s="41" t="s">
        <v>3144</v>
      </c>
    </row>
    <row r="322" spans="1:19" ht="15" customHeight="1" x14ac:dyDescent="0.2">
      <c r="A322" s="41">
        <v>321</v>
      </c>
      <c r="B322" s="41">
        <v>827</v>
      </c>
      <c r="C322" s="41" t="s">
        <v>2284</v>
      </c>
      <c r="D322" s="42">
        <v>71</v>
      </c>
      <c r="E322" s="43">
        <v>135</v>
      </c>
      <c r="F322" s="41">
        <v>103</v>
      </c>
      <c r="G322" s="48" t="s">
        <v>2286</v>
      </c>
      <c r="H322" s="41">
        <v>2.7</v>
      </c>
      <c r="I322" s="41" t="s">
        <v>3293</v>
      </c>
      <c r="J322" s="41" t="s">
        <v>2853</v>
      </c>
      <c r="K322" s="41" t="s">
        <v>2826</v>
      </c>
      <c r="L322" s="41" t="s">
        <v>263</v>
      </c>
      <c r="M322" s="41">
        <v>2011</v>
      </c>
      <c r="N322" s="41">
        <v>9</v>
      </c>
      <c r="O322" s="41" t="s">
        <v>21</v>
      </c>
      <c r="P322" s="41" t="s">
        <v>145</v>
      </c>
      <c r="Q322" s="41" t="s">
        <v>91</v>
      </c>
      <c r="R322" s="41" t="s">
        <v>58</v>
      </c>
      <c r="S322" s="41" t="s">
        <v>3144</v>
      </c>
    </row>
    <row r="323" spans="1:19" ht="15" customHeight="1" x14ac:dyDescent="0.2">
      <c r="A323" s="41">
        <v>322</v>
      </c>
      <c r="B323" s="41">
        <v>36</v>
      </c>
      <c r="C323" s="41" t="s">
        <v>226</v>
      </c>
      <c r="D323" s="42">
        <v>77</v>
      </c>
      <c r="E323" s="43">
        <v>135</v>
      </c>
      <c r="F323" s="41">
        <v>106</v>
      </c>
      <c r="G323" s="48" t="s">
        <v>228</v>
      </c>
      <c r="H323" s="41">
        <v>4.2</v>
      </c>
      <c r="I323" s="41" t="s">
        <v>3294</v>
      </c>
      <c r="J323" s="41" t="s">
        <v>2828</v>
      </c>
      <c r="K323" s="41" t="s">
        <v>2837</v>
      </c>
      <c r="L323" s="41" t="s">
        <v>64</v>
      </c>
      <c r="M323" s="41">
        <v>2008</v>
      </c>
      <c r="N323" s="41">
        <v>12</v>
      </c>
      <c r="O323" s="41" t="s">
        <v>21</v>
      </c>
      <c r="P323" s="41" t="s">
        <v>230</v>
      </c>
      <c r="Q323" s="41" t="s">
        <v>91</v>
      </c>
      <c r="R323" s="41" t="s">
        <v>58</v>
      </c>
      <c r="S323" s="41" t="s">
        <v>3144</v>
      </c>
    </row>
    <row r="324" spans="1:19" ht="15" customHeight="1" x14ac:dyDescent="0.2">
      <c r="A324" s="41">
        <v>323</v>
      </c>
      <c r="B324" s="41">
        <v>139</v>
      </c>
      <c r="C324" s="41" t="s">
        <v>14</v>
      </c>
      <c r="D324" s="42">
        <v>80</v>
      </c>
      <c r="E324" s="43">
        <v>135</v>
      </c>
      <c r="F324" s="41">
        <v>107.5</v>
      </c>
      <c r="G324" s="48" t="s">
        <v>678</v>
      </c>
      <c r="H324" s="41">
        <v>3.5</v>
      </c>
      <c r="I324" s="41" t="s">
        <v>3295</v>
      </c>
      <c r="J324" s="41" t="s">
        <v>2828</v>
      </c>
      <c r="K324" s="41" t="s">
        <v>2868</v>
      </c>
      <c r="L324" s="41" t="s">
        <v>46</v>
      </c>
      <c r="M324" s="41">
        <v>1878</v>
      </c>
      <c r="N324" s="41">
        <v>142</v>
      </c>
      <c r="O324" s="41" t="s">
        <v>65</v>
      </c>
      <c r="P324" s="41" t="s">
        <v>680</v>
      </c>
      <c r="Q324" s="41" t="s">
        <v>133</v>
      </c>
      <c r="R324" s="41" t="s">
        <v>50</v>
      </c>
      <c r="S324" s="41" t="s">
        <v>3144</v>
      </c>
    </row>
    <row r="325" spans="1:19" ht="15" customHeight="1" x14ac:dyDescent="0.2">
      <c r="A325" s="41">
        <v>324</v>
      </c>
      <c r="B325" s="41">
        <v>328</v>
      </c>
      <c r="C325" s="41" t="s">
        <v>14</v>
      </c>
      <c r="D325" s="42">
        <v>83</v>
      </c>
      <c r="E325" s="43">
        <v>135</v>
      </c>
      <c r="F325" s="41">
        <v>109</v>
      </c>
      <c r="G325" s="48" t="s">
        <v>1270</v>
      </c>
      <c r="H325" s="41">
        <v>4</v>
      </c>
      <c r="I325" s="41" t="s">
        <v>3296</v>
      </c>
      <c r="J325" s="41" t="s">
        <v>2826</v>
      </c>
      <c r="K325" s="41" t="s">
        <v>2826</v>
      </c>
      <c r="L325" s="41" t="s">
        <v>263</v>
      </c>
      <c r="M325" s="41">
        <v>-1</v>
      </c>
      <c r="N325" s="41" t="s">
        <v>3144</v>
      </c>
      <c r="O325" s="41" t="s">
        <v>21</v>
      </c>
      <c r="P325" s="41" t="s">
        <v>230</v>
      </c>
      <c r="Q325" s="41" t="s">
        <v>91</v>
      </c>
      <c r="R325" s="41" t="s">
        <v>264</v>
      </c>
      <c r="S325" s="41" t="s">
        <v>3144</v>
      </c>
    </row>
    <row r="326" spans="1:19" ht="15" customHeight="1" x14ac:dyDescent="0.2">
      <c r="A326" s="41">
        <v>325</v>
      </c>
      <c r="B326" s="41">
        <v>741</v>
      </c>
      <c r="C326" s="41" t="s">
        <v>2157</v>
      </c>
      <c r="D326" s="42">
        <v>100</v>
      </c>
      <c r="E326" s="43">
        <v>135</v>
      </c>
      <c r="F326" s="41">
        <v>117.5</v>
      </c>
      <c r="G326" s="48" t="s">
        <v>2159</v>
      </c>
      <c r="H326" s="41" t="s">
        <v>3144</v>
      </c>
      <c r="I326" s="41" t="s">
        <v>1439</v>
      </c>
      <c r="J326" s="41" t="s">
        <v>2826</v>
      </c>
      <c r="K326" s="41"/>
      <c r="L326" s="41" t="s">
        <v>3144</v>
      </c>
      <c r="M326" s="41">
        <v>-1</v>
      </c>
      <c r="N326" s="41" t="s">
        <v>3144</v>
      </c>
      <c r="O326" s="41" t="s">
        <v>3144</v>
      </c>
      <c r="P326" s="41" t="s">
        <v>3144</v>
      </c>
      <c r="Q326" s="41" t="s">
        <v>3144</v>
      </c>
      <c r="R326" s="41" t="s">
        <v>3144</v>
      </c>
      <c r="S326" s="41" t="s">
        <v>3144</v>
      </c>
    </row>
    <row r="327" spans="1:19" ht="15" customHeight="1" x14ac:dyDescent="0.2">
      <c r="A327" s="41">
        <v>326</v>
      </c>
      <c r="B327" s="41">
        <v>458</v>
      </c>
      <c r="C327" s="41" t="s">
        <v>1546</v>
      </c>
      <c r="D327" s="42">
        <v>65</v>
      </c>
      <c r="E327" s="43">
        <v>134</v>
      </c>
      <c r="F327" s="41">
        <v>99.5</v>
      </c>
      <c r="G327" s="48" t="s">
        <v>1548</v>
      </c>
      <c r="H327" s="41">
        <v>3.1</v>
      </c>
      <c r="I327" s="41" t="s">
        <v>3241</v>
      </c>
      <c r="J327" s="41" t="s">
        <v>2826</v>
      </c>
      <c r="K327" s="41" t="s">
        <v>2914</v>
      </c>
      <c r="L327" s="41" t="s">
        <v>104</v>
      </c>
      <c r="M327" s="41">
        <v>1875</v>
      </c>
      <c r="N327" s="41">
        <v>145</v>
      </c>
      <c r="O327" s="41" t="s">
        <v>21</v>
      </c>
      <c r="P327" s="41" t="s">
        <v>273</v>
      </c>
      <c r="Q327" s="41" t="s">
        <v>185</v>
      </c>
      <c r="R327" s="41" t="s">
        <v>113</v>
      </c>
      <c r="S327" s="41" t="s">
        <v>3144</v>
      </c>
    </row>
    <row r="328" spans="1:19" ht="15" customHeight="1" x14ac:dyDescent="0.2">
      <c r="A328" s="41">
        <v>327</v>
      </c>
      <c r="B328" s="41">
        <v>683</v>
      </c>
      <c r="C328" s="41" t="s">
        <v>1546</v>
      </c>
      <c r="D328" s="42">
        <v>65</v>
      </c>
      <c r="E328" s="43">
        <v>134</v>
      </c>
      <c r="F328" s="41">
        <v>99.5</v>
      </c>
      <c r="G328" s="48" t="s">
        <v>1548</v>
      </c>
      <c r="H328" s="41">
        <v>3.1</v>
      </c>
      <c r="I328" s="41" t="s">
        <v>3241</v>
      </c>
      <c r="J328" s="41" t="s">
        <v>2826</v>
      </c>
      <c r="K328" s="41" t="s">
        <v>2914</v>
      </c>
      <c r="L328" s="41" t="s">
        <v>104</v>
      </c>
      <c r="M328" s="41">
        <v>1875</v>
      </c>
      <c r="N328" s="41">
        <v>145</v>
      </c>
      <c r="O328" s="41" t="s">
        <v>21</v>
      </c>
      <c r="P328" s="41" t="s">
        <v>273</v>
      </c>
      <c r="Q328" s="41" t="s">
        <v>185</v>
      </c>
      <c r="R328" s="41" t="s">
        <v>113</v>
      </c>
      <c r="S328" s="41" t="s">
        <v>3144</v>
      </c>
    </row>
    <row r="329" spans="1:19" ht="15" customHeight="1" x14ac:dyDescent="0.2">
      <c r="A329" s="41">
        <v>328</v>
      </c>
      <c r="B329" s="41">
        <v>926</v>
      </c>
      <c r="C329" s="41" t="s">
        <v>1546</v>
      </c>
      <c r="D329" s="42">
        <v>65</v>
      </c>
      <c r="E329" s="43">
        <v>134</v>
      </c>
      <c r="F329" s="41">
        <v>99.5</v>
      </c>
      <c r="G329" s="48" t="s">
        <v>1548</v>
      </c>
      <c r="H329" s="41">
        <v>3.1</v>
      </c>
      <c r="I329" s="41" t="s">
        <v>3241</v>
      </c>
      <c r="J329" s="41" t="s">
        <v>2828</v>
      </c>
      <c r="K329" s="41" t="s">
        <v>2914</v>
      </c>
      <c r="L329" s="41" t="s">
        <v>104</v>
      </c>
      <c r="M329" s="41">
        <v>1875</v>
      </c>
      <c r="N329" s="41">
        <v>145</v>
      </c>
      <c r="O329" s="41" t="s">
        <v>21</v>
      </c>
      <c r="P329" s="41" t="s">
        <v>273</v>
      </c>
      <c r="Q329" s="41" t="s">
        <v>185</v>
      </c>
      <c r="R329" s="41" t="s">
        <v>113</v>
      </c>
      <c r="S329" s="41" t="s">
        <v>3144</v>
      </c>
    </row>
    <row r="330" spans="1:19" ht="15" customHeight="1" x14ac:dyDescent="0.2">
      <c r="A330" s="41">
        <v>329</v>
      </c>
      <c r="B330" s="41">
        <v>362</v>
      </c>
      <c r="C330" s="41" t="s">
        <v>1340</v>
      </c>
      <c r="D330" s="42">
        <v>71</v>
      </c>
      <c r="E330" s="43">
        <v>134</v>
      </c>
      <c r="F330" s="41">
        <v>102.5</v>
      </c>
      <c r="G330" s="48" t="s">
        <v>1342</v>
      </c>
      <c r="H330" s="41">
        <v>3.7</v>
      </c>
      <c r="I330" s="41" t="s">
        <v>3184</v>
      </c>
      <c r="J330" s="41" t="s">
        <v>2828</v>
      </c>
      <c r="K330" s="41" t="s">
        <v>3061</v>
      </c>
      <c r="L330" s="41" t="s">
        <v>30</v>
      </c>
      <c r="M330" s="41">
        <v>1781</v>
      </c>
      <c r="N330" s="41">
        <v>239</v>
      </c>
      <c r="O330" s="41" t="s">
        <v>65</v>
      </c>
      <c r="P330" s="41" t="s">
        <v>124</v>
      </c>
      <c r="Q330" s="41" t="s">
        <v>124</v>
      </c>
      <c r="R330" s="41" t="s">
        <v>113</v>
      </c>
      <c r="S330" s="41" t="s">
        <v>125</v>
      </c>
    </row>
    <row r="331" spans="1:19" ht="15" customHeight="1" x14ac:dyDescent="0.2">
      <c r="A331" s="41">
        <v>330</v>
      </c>
      <c r="B331" s="41">
        <v>104</v>
      </c>
      <c r="C331" s="41" t="s">
        <v>521</v>
      </c>
      <c r="D331" s="42">
        <v>79</v>
      </c>
      <c r="E331" s="43">
        <v>134</v>
      </c>
      <c r="F331" s="41">
        <v>106.5</v>
      </c>
      <c r="G331" s="48" t="s">
        <v>523</v>
      </c>
      <c r="H331" s="41">
        <v>4.7</v>
      </c>
      <c r="I331" s="41" t="s">
        <v>3297</v>
      </c>
      <c r="J331" s="41" t="s">
        <v>2826</v>
      </c>
      <c r="K331" s="41" t="s">
        <v>2853</v>
      </c>
      <c r="L331" s="41" t="s">
        <v>56</v>
      </c>
      <c r="M331" s="41">
        <v>2003</v>
      </c>
      <c r="N331" s="41">
        <v>17</v>
      </c>
      <c r="O331" s="41" t="s">
        <v>21</v>
      </c>
      <c r="P331" s="41" t="s">
        <v>230</v>
      </c>
      <c r="Q331" s="41" t="s">
        <v>91</v>
      </c>
      <c r="R331" s="41" t="s">
        <v>179</v>
      </c>
      <c r="S331" s="41" t="s">
        <v>3144</v>
      </c>
    </row>
    <row r="332" spans="1:19" ht="15" customHeight="1" x14ac:dyDescent="0.2">
      <c r="A332" s="41">
        <v>331</v>
      </c>
      <c r="B332" s="41">
        <v>572</v>
      </c>
      <c r="C332" s="41" t="s">
        <v>14</v>
      </c>
      <c r="D332" s="42">
        <v>80</v>
      </c>
      <c r="E332" s="43">
        <v>134</v>
      </c>
      <c r="F332" s="41">
        <v>107</v>
      </c>
      <c r="G332" s="48" t="s">
        <v>238</v>
      </c>
      <c r="H332" s="41">
        <v>4.7</v>
      </c>
      <c r="I332" s="41" t="s">
        <v>3287</v>
      </c>
      <c r="J332" s="41" t="s">
        <v>2839</v>
      </c>
      <c r="K332" s="41" t="s">
        <v>2864</v>
      </c>
      <c r="L332" s="41" t="s">
        <v>64</v>
      </c>
      <c r="M332" s="41">
        <v>2010</v>
      </c>
      <c r="N332" s="41">
        <v>10</v>
      </c>
      <c r="O332" s="41" t="s">
        <v>21</v>
      </c>
      <c r="P332" s="41" t="s">
        <v>22</v>
      </c>
      <c r="Q332" s="41" t="s">
        <v>22</v>
      </c>
      <c r="R332" s="41" t="s">
        <v>41</v>
      </c>
      <c r="S332" s="41" t="s">
        <v>3144</v>
      </c>
    </row>
    <row r="333" spans="1:19" ht="15" customHeight="1" x14ac:dyDescent="0.2">
      <c r="A333" s="41">
        <v>332</v>
      </c>
      <c r="B333" s="41">
        <v>498</v>
      </c>
      <c r="C333" s="41" t="s">
        <v>1683</v>
      </c>
      <c r="D333" s="42">
        <v>81</v>
      </c>
      <c r="E333" s="43">
        <v>134</v>
      </c>
      <c r="F333" s="41">
        <v>107.5</v>
      </c>
      <c r="G333" s="48" t="s">
        <v>1685</v>
      </c>
      <c r="H333" s="41">
        <v>3.4</v>
      </c>
      <c r="I333" s="41" t="s">
        <v>3298</v>
      </c>
      <c r="J333" s="41" t="s">
        <v>2864</v>
      </c>
      <c r="K333" s="41" t="s">
        <v>3089</v>
      </c>
      <c r="L333" s="41" t="s">
        <v>46</v>
      </c>
      <c r="M333" s="41">
        <v>1943</v>
      </c>
      <c r="N333" s="41">
        <v>77</v>
      </c>
      <c r="O333" s="41" t="s">
        <v>21</v>
      </c>
      <c r="P333" s="41" t="s">
        <v>79</v>
      </c>
      <c r="Q333" s="41" t="s">
        <v>40</v>
      </c>
      <c r="R333" s="41" t="s">
        <v>41</v>
      </c>
      <c r="S333" s="41" t="s">
        <v>750</v>
      </c>
    </row>
    <row r="334" spans="1:19" ht="15" customHeight="1" x14ac:dyDescent="0.2">
      <c r="A334" s="41">
        <v>333</v>
      </c>
      <c r="B334" s="41">
        <v>749</v>
      </c>
      <c r="C334" s="41" t="s">
        <v>1683</v>
      </c>
      <c r="D334" s="42">
        <v>81</v>
      </c>
      <c r="E334" s="43">
        <v>134</v>
      </c>
      <c r="F334" s="41">
        <v>107.5</v>
      </c>
      <c r="G334" s="48" t="s">
        <v>1685</v>
      </c>
      <c r="H334" s="41">
        <v>3.4</v>
      </c>
      <c r="I334" s="41" t="s">
        <v>3298</v>
      </c>
      <c r="J334" s="41" t="s">
        <v>2826</v>
      </c>
      <c r="K334" s="41" t="s">
        <v>3089</v>
      </c>
      <c r="L334" s="41" t="s">
        <v>46</v>
      </c>
      <c r="M334" s="41">
        <v>1943</v>
      </c>
      <c r="N334" s="41">
        <v>77</v>
      </c>
      <c r="O334" s="41" t="s">
        <v>21</v>
      </c>
      <c r="P334" s="41" t="s">
        <v>79</v>
      </c>
      <c r="Q334" s="41" t="s">
        <v>40</v>
      </c>
      <c r="R334" s="41" t="s">
        <v>41</v>
      </c>
      <c r="S334" s="41" t="s">
        <v>750</v>
      </c>
    </row>
    <row r="335" spans="1:19" ht="15" customHeight="1" x14ac:dyDescent="0.2">
      <c r="A335" s="41">
        <v>334</v>
      </c>
      <c r="B335" s="41">
        <v>180</v>
      </c>
      <c r="C335" s="41" t="s">
        <v>828</v>
      </c>
      <c r="D335" s="42">
        <v>85</v>
      </c>
      <c r="E335" s="43">
        <v>134</v>
      </c>
      <c r="F335" s="41">
        <v>109.5</v>
      </c>
      <c r="G335" s="48" t="s">
        <v>830</v>
      </c>
      <c r="H335" s="41">
        <v>3.4</v>
      </c>
      <c r="I335" s="41" t="s">
        <v>3299</v>
      </c>
      <c r="J335" s="41" t="s">
        <v>2850</v>
      </c>
      <c r="K335" s="41" t="s">
        <v>2861</v>
      </c>
      <c r="L335" s="41" t="s">
        <v>46</v>
      </c>
      <c r="M335" s="41">
        <v>1846</v>
      </c>
      <c r="N335" s="41">
        <v>174</v>
      </c>
      <c r="O335" s="41" t="s">
        <v>65</v>
      </c>
      <c r="P335" s="41" t="s">
        <v>273</v>
      </c>
      <c r="Q335" s="41" t="s">
        <v>185</v>
      </c>
      <c r="R335" s="41" t="s">
        <v>34</v>
      </c>
      <c r="S335" s="41" t="s">
        <v>3144</v>
      </c>
    </row>
    <row r="336" spans="1:19" ht="15" customHeight="1" x14ac:dyDescent="0.2">
      <c r="A336" s="41">
        <v>335</v>
      </c>
      <c r="B336" s="41">
        <v>260</v>
      </c>
      <c r="C336" s="41" t="s">
        <v>828</v>
      </c>
      <c r="D336" s="42">
        <v>85</v>
      </c>
      <c r="E336" s="43">
        <v>134</v>
      </c>
      <c r="F336" s="41">
        <v>109.5</v>
      </c>
      <c r="G336" s="48" t="s">
        <v>830</v>
      </c>
      <c r="H336" s="41">
        <v>3.4</v>
      </c>
      <c r="I336" s="41" t="s">
        <v>3299</v>
      </c>
      <c r="J336" s="41" t="s">
        <v>2826</v>
      </c>
      <c r="K336" s="41" t="s">
        <v>2861</v>
      </c>
      <c r="L336" s="41" t="s">
        <v>46</v>
      </c>
      <c r="M336" s="41">
        <v>1846</v>
      </c>
      <c r="N336" s="41">
        <v>174</v>
      </c>
      <c r="O336" s="41" t="s">
        <v>65</v>
      </c>
      <c r="P336" s="41" t="s">
        <v>273</v>
      </c>
      <c r="Q336" s="41" t="s">
        <v>185</v>
      </c>
      <c r="R336" s="41" t="s">
        <v>34</v>
      </c>
      <c r="S336" s="41" t="s">
        <v>3144</v>
      </c>
    </row>
    <row r="337" spans="1:19" ht="15" customHeight="1" x14ac:dyDescent="0.2">
      <c r="A337" s="41">
        <v>336</v>
      </c>
      <c r="B337" s="41">
        <v>708</v>
      </c>
      <c r="C337" s="41" t="s">
        <v>668</v>
      </c>
      <c r="D337" s="42">
        <v>72</v>
      </c>
      <c r="E337" s="43">
        <v>133</v>
      </c>
      <c r="F337" s="41">
        <v>102.5</v>
      </c>
      <c r="G337" s="48" t="s">
        <v>2114</v>
      </c>
      <c r="H337" s="41">
        <v>4.4000000000000004</v>
      </c>
      <c r="I337" s="41" t="s">
        <v>3300</v>
      </c>
      <c r="J337" s="41" t="s">
        <v>2859</v>
      </c>
      <c r="K337" s="41" t="s">
        <v>2826</v>
      </c>
      <c r="L337" s="41" t="s">
        <v>46</v>
      </c>
      <c r="M337" s="41">
        <v>2006</v>
      </c>
      <c r="N337" s="41">
        <v>14</v>
      </c>
      <c r="O337" s="41" t="s">
        <v>65</v>
      </c>
      <c r="P337" s="41" t="s">
        <v>90</v>
      </c>
      <c r="Q337" s="41" t="s">
        <v>91</v>
      </c>
      <c r="R337" s="41" t="s">
        <v>41</v>
      </c>
      <c r="S337" s="41" t="s">
        <v>1182</v>
      </c>
    </row>
    <row r="338" spans="1:19" ht="15" customHeight="1" x14ac:dyDescent="0.2">
      <c r="A338" s="41">
        <v>337</v>
      </c>
      <c r="B338" s="41">
        <v>951</v>
      </c>
      <c r="C338" s="41" t="s">
        <v>668</v>
      </c>
      <c r="D338" s="42">
        <v>72</v>
      </c>
      <c r="E338" s="43">
        <v>133</v>
      </c>
      <c r="F338" s="41">
        <v>102.5</v>
      </c>
      <c r="G338" s="48" t="s">
        <v>2114</v>
      </c>
      <c r="H338" s="41">
        <v>4.4000000000000004</v>
      </c>
      <c r="I338" s="41" t="s">
        <v>3300</v>
      </c>
      <c r="J338" s="41" t="s">
        <v>2831</v>
      </c>
      <c r="K338" s="41" t="s">
        <v>2826</v>
      </c>
      <c r="L338" s="41" t="s">
        <v>46</v>
      </c>
      <c r="M338" s="41">
        <v>2006</v>
      </c>
      <c r="N338" s="41">
        <v>14</v>
      </c>
      <c r="O338" s="41" t="s">
        <v>65</v>
      </c>
      <c r="P338" s="41" t="s">
        <v>90</v>
      </c>
      <c r="Q338" s="41" t="s">
        <v>91</v>
      </c>
      <c r="R338" s="41" t="s">
        <v>41</v>
      </c>
      <c r="S338" s="41" t="s">
        <v>1182</v>
      </c>
    </row>
    <row r="339" spans="1:19" ht="15" customHeight="1" x14ac:dyDescent="0.2">
      <c r="A339" s="41">
        <v>338</v>
      </c>
      <c r="B339" s="41">
        <v>678</v>
      </c>
      <c r="C339" s="41" t="s">
        <v>2081</v>
      </c>
      <c r="D339" s="42">
        <v>80</v>
      </c>
      <c r="E339" s="43">
        <v>133</v>
      </c>
      <c r="F339" s="41">
        <v>106.5</v>
      </c>
      <c r="G339" s="48" t="s">
        <v>3493</v>
      </c>
      <c r="H339" s="41">
        <v>3.8</v>
      </c>
      <c r="I339" s="41" t="s">
        <v>3249</v>
      </c>
      <c r="J339" s="41" t="s">
        <v>2911</v>
      </c>
      <c r="K339" s="41" t="s">
        <v>3079</v>
      </c>
      <c r="L339" s="41" t="s">
        <v>30</v>
      </c>
      <c r="M339" s="41">
        <v>1996</v>
      </c>
      <c r="N339" s="41">
        <v>24</v>
      </c>
      <c r="O339" s="41" t="s">
        <v>65</v>
      </c>
      <c r="P339" s="41" t="s">
        <v>124</v>
      </c>
      <c r="Q339" s="41" t="s">
        <v>124</v>
      </c>
      <c r="R339" s="41" t="s">
        <v>113</v>
      </c>
      <c r="S339" s="41" t="s">
        <v>3144</v>
      </c>
    </row>
    <row r="340" spans="1:19" ht="15" customHeight="1" x14ac:dyDescent="0.2">
      <c r="A340" s="41">
        <v>339</v>
      </c>
      <c r="B340" s="41">
        <v>916</v>
      </c>
      <c r="C340" s="41" t="s">
        <v>2081</v>
      </c>
      <c r="D340" s="42">
        <v>80</v>
      </c>
      <c r="E340" s="43">
        <v>133</v>
      </c>
      <c r="F340" s="41">
        <v>106.5</v>
      </c>
      <c r="G340" s="48" t="s">
        <v>3493</v>
      </c>
      <c r="H340" s="41">
        <v>3.8</v>
      </c>
      <c r="I340" s="41" t="s">
        <v>3249</v>
      </c>
      <c r="J340" s="41" t="s">
        <v>2853</v>
      </c>
      <c r="K340" s="41" t="s">
        <v>3079</v>
      </c>
      <c r="L340" s="41" t="s">
        <v>30</v>
      </c>
      <c r="M340" s="41">
        <v>1996</v>
      </c>
      <c r="N340" s="41">
        <v>24</v>
      </c>
      <c r="O340" s="41" t="s">
        <v>65</v>
      </c>
      <c r="P340" s="41" t="s">
        <v>124</v>
      </c>
      <c r="Q340" s="41" t="s">
        <v>124</v>
      </c>
      <c r="R340" s="41" t="s">
        <v>113</v>
      </c>
      <c r="S340" s="41" t="s">
        <v>3144</v>
      </c>
    </row>
    <row r="341" spans="1:19" ht="15" customHeight="1" x14ac:dyDescent="0.2">
      <c r="A341" s="41">
        <v>340</v>
      </c>
      <c r="B341" s="41">
        <v>187</v>
      </c>
      <c r="C341" s="41" t="s">
        <v>851</v>
      </c>
      <c r="D341" s="42">
        <v>81</v>
      </c>
      <c r="E341" s="43">
        <v>133</v>
      </c>
      <c r="F341" s="41">
        <v>107</v>
      </c>
      <c r="G341" s="48" t="s">
        <v>853</v>
      </c>
      <c r="H341" s="41">
        <v>3.8</v>
      </c>
      <c r="I341" s="41" t="s">
        <v>3301</v>
      </c>
      <c r="J341" s="41" t="s">
        <v>2824</v>
      </c>
      <c r="K341" s="41" t="s">
        <v>2850</v>
      </c>
      <c r="L341" s="41" t="s">
        <v>20</v>
      </c>
      <c r="M341" s="41">
        <v>1981</v>
      </c>
      <c r="N341" s="41">
        <v>39</v>
      </c>
      <c r="O341" s="41" t="s">
        <v>21</v>
      </c>
      <c r="P341" s="41" t="s">
        <v>155</v>
      </c>
      <c r="Q341" s="41" t="s">
        <v>156</v>
      </c>
      <c r="R341" s="41" t="s">
        <v>50</v>
      </c>
      <c r="S341" s="41" t="s">
        <v>3144</v>
      </c>
    </row>
    <row r="342" spans="1:19" ht="15" customHeight="1" x14ac:dyDescent="0.2">
      <c r="A342" s="41">
        <v>341</v>
      </c>
      <c r="B342" s="41">
        <v>277</v>
      </c>
      <c r="C342" s="41" t="s">
        <v>851</v>
      </c>
      <c r="D342" s="42">
        <v>81</v>
      </c>
      <c r="E342" s="43">
        <v>133</v>
      </c>
      <c r="F342" s="41">
        <v>107</v>
      </c>
      <c r="G342" s="48" t="s">
        <v>853</v>
      </c>
      <c r="H342" s="41">
        <v>3.8</v>
      </c>
      <c r="I342" s="41" t="s">
        <v>3301</v>
      </c>
      <c r="J342" s="41" t="s">
        <v>2826</v>
      </c>
      <c r="K342" s="41" t="s">
        <v>2850</v>
      </c>
      <c r="L342" s="41" t="s">
        <v>20</v>
      </c>
      <c r="M342" s="41">
        <v>1981</v>
      </c>
      <c r="N342" s="41">
        <v>39</v>
      </c>
      <c r="O342" s="41" t="s">
        <v>21</v>
      </c>
      <c r="P342" s="41" t="s">
        <v>155</v>
      </c>
      <c r="Q342" s="41" t="s">
        <v>156</v>
      </c>
      <c r="R342" s="41" t="s">
        <v>50</v>
      </c>
      <c r="S342" s="41" t="s">
        <v>3144</v>
      </c>
    </row>
    <row r="343" spans="1:19" ht="15" customHeight="1" x14ac:dyDescent="0.2">
      <c r="A343" s="41">
        <v>342</v>
      </c>
      <c r="B343" s="41">
        <v>131</v>
      </c>
      <c r="C343" s="41" t="s">
        <v>14</v>
      </c>
      <c r="D343" s="42">
        <v>82</v>
      </c>
      <c r="E343" s="43">
        <v>133</v>
      </c>
      <c r="F343" s="41">
        <v>107.5</v>
      </c>
      <c r="G343" s="48" t="s">
        <v>641</v>
      </c>
      <c r="H343" s="41">
        <v>2.8</v>
      </c>
      <c r="I343" s="41" t="s">
        <v>3302</v>
      </c>
      <c r="J343" s="41" t="s">
        <v>2944</v>
      </c>
      <c r="K343" s="41" t="s">
        <v>2850</v>
      </c>
      <c r="L343" s="41" t="s">
        <v>64</v>
      </c>
      <c r="M343" s="41">
        <v>2000</v>
      </c>
      <c r="N343" s="41">
        <v>20</v>
      </c>
      <c r="O343" s="41" t="s">
        <v>21</v>
      </c>
      <c r="P343" s="41" t="s">
        <v>32</v>
      </c>
      <c r="Q343" s="41" t="s">
        <v>33</v>
      </c>
      <c r="R343" s="41" t="s">
        <v>58</v>
      </c>
      <c r="S343" s="41" t="s">
        <v>3144</v>
      </c>
    </row>
    <row r="344" spans="1:19" ht="15" customHeight="1" x14ac:dyDescent="0.2">
      <c r="A344" s="41">
        <v>343</v>
      </c>
      <c r="B344" s="41">
        <v>145</v>
      </c>
      <c r="C344" s="41" t="s">
        <v>14</v>
      </c>
      <c r="D344" s="42">
        <v>82</v>
      </c>
      <c r="E344" s="43">
        <v>133</v>
      </c>
      <c r="F344" s="41">
        <v>107.5</v>
      </c>
      <c r="G344" s="48" t="s">
        <v>699</v>
      </c>
      <c r="H344" s="41">
        <v>3.6</v>
      </c>
      <c r="I344" s="41" t="s">
        <v>3303</v>
      </c>
      <c r="J344" s="41" t="s">
        <v>2853</v>
      </c>
      <c r="K344" s="41" t="s">
        <v>2826</v>
      </c>
      <c r="L344" s="41" t="s">
        <v>46</v>
      </c>
      <c r="M344" s="41">
        <v>1966</v>
      </c>
      <c r="N344" s="41">
        <v>54</v>
      </c>
      <c r="O344" s="41" t="s">
        <v>21</v>
      </c>
      <c r="P344" s="41" t="s">
        <v>314</v>
      </c>
      <c r="Q344" s="41" t="s">
        <v>185</v>
      </c>
      <c r="R344" s="41" t="s">
        <v>41</v>
      </c>
      <c r="S344" s="41" t="s">
        <v>3144</v>
      </c>
    </row>
    <row r="345" spans="1:19" ht="15" customHeight="1" x14ac:dyDescent="0.2">
      <c r="A345" s="41">
        <v>344</v>
      </c>
      <c r="B345" s="41">
        <v>320</v>
      </c>
      <c r="C345" s="41" t="s">
        <v>14</v>
      </c>
      <c r="D345" s="42">
        <v>83</v>
      </c>
      <c r="E345" s="43">
        <v>133</v>
      </c>
      <c r="F345" s="41">
        <v>108</v>
      </c>
      <c r="G345" s="48" t="s">
        <v>1254</v>
      </c>
      <c r="H345" s="41">
        <v>3.9</v>
      </c>
      <c r="I345" s="41" t="s">
        <v>3304</v>
      </c>
      <c r="J345" s="41" t="s">
        <v>2826</v>
      </c>
      <c r="K345" s="41" t="s">
        <v>2826</v>
      </c>
      <c r="L345" s="41" t="s">
        <v>56</v>
      </c>
      <c r="M345" s="41">
        <v>2000</v>
      </c>
      <c r="N345" s="41">
        <v>20</v>
      </c>
      <c r="O345" s="41" t="s">
        <v>21</v>
      </c>
      <c r="P345" s="41" t="s">
        <v>155</v>
      </c>
      <c r="Q345" s="41" t="s">
        <v>156</v>
      </c>
      <c r="R345" s="41" t="s">
        <v>179</v>
      </c>
      <c r="S345" s="41" t="s">
        <v>3144</v>
      </c>
    </row>
    <row r="346" spans="1:19" ht="15" customHeight="1" x14ac:dyDescent="0.2">
      <c r="A346" s="41">
        <v>345</v>
      </c>
      <c r="B346" s="41">
        <v>332</v>
      </c>
      <c r="C346" s="41" t="s">
        <v>247</v>
      </c>
      <c r="D346" s="42">
        <v>70</v>
      </c>
      <c r="E346" s="43">
        <v>132</v>
      </c>
      <c r="F346" s="41">
        <v>101</v>
      </c>
      <c r="G346" s="48" t="s">
        <v>1280</v>
      </c>
      <c r="H346" s="41">
        <v>3.2</v>
      </c>
      <c r="I346" s="41" t="s">
        <v>3226</v>
      </c>
      <c r="J346" s="41" t="s">
        <v>2861</v>
      </c>
      <c r="K346" s="41" t="s">
        <v>2826</v>
      </c>
      <c r="L346" s="41" t="s">
        <v>46</v>
      </c>
      <c r="M346" s="41">
        <v>2008</v>
      </c>
      <c r="N346" s="41">
        <v>12</v>
      </c>
      <c r="O346" s="41" t="s">
        <v>65</v>
      </c>
      <c r="P346" s="41" t="s">
        <v>959</v>
      </c>
      <c r="Q346" s="41" t="s">
        <v>73</v>
      </c>
      <c r="R346" s="41" t="s">
        <v>50</v>
      </c>
      <c r="S346" s="41" t="s">
        <v>960</v>
      </c>
    </row>
    <row r="347" spans="1:19" ht="15" customHeight="1" x14ac:dyDescent="0.2">
      <c r="A347" s="41">
        <v>346</v>
      </c>
      <c r="B347" s="41">
        <v>651</v>
      </c>
      <c r="C347" s="41" t="s">
        <v>14</v>
      </c>
      <c r="D347" s="42">
        <v>77</v>
      </c>
      <c r="E347" s="43">
        <v>132</v>
      </c>
      <c r="F347" s="41">
        <v>104.5</v>
      </c>
      <c r="G347" s="48" t="s">
        <v>2034</v>
      </c>
      <c r="H347" s="41">
        <v>3.5</v>
      </c>
      <c r="I347" s="41" t="s">
        <v>3305</v>
      </c>
      <c r="J347" s="41" t="s">
        <v>2826</v>
      </c>
      <c r="K347" s="41" t="s">
        <v>2828</v>
      </c>
      <c r="L347" s="41" t="s">
        <v>64</v>
      </c>
      <c r="M347" s="41">
        <v>2005</v>
      </c>
      <c r="N347" s="41">
        <v>15</v>
      </c>
      <c r="O347" s="41" t="s">
        <v>65</v>
      </c>
      <c r="P347" s="41" t="s">
        <v>57</v>
      </c>
      <c r="Q347" s="41" t="s">
        <v>40</v>
      </c>
      <c r="R347" s="41" t="s">
        <v>58</v>
      </c>
      <c r="S347" s="41" t="s">
        <v>3144</v>
      </c>
    </row>
    <row r="348" spans="1:19" ht="15" customHeight="1" x14ac:dyDescent="0.2">
      <c r="A348" s="41">
        <v>347</v>
      </c>
      <c r="B348" s="41">
        <v>878</v>
      </c>
      <c r="C348" s="41" t="s">
        <v>14</v>
      </c>
      <c r="D348" s="42">
        <v>77</v>
      </c>
      <c r="E348" s="43">
        <v>132</v>
      </c>
      <c r="F348" s="41">
        <v>104.5</v>
      </c>
      <c r="G348" s="48" t="s">
        <v>2034</v>
      </c>
      <c r="H348" s="41">
        <v>3.5</v>
      </c>
      <c r="I348" s="41" t="s">
        <v>3305</v>
      </c>
      <c r="J348" s="41" t="s">
        <v>2914</v>
      </c>
      <c r="K348" s="41" t="s">
        <v>2828</v>
      </c>
      <c r="L348" s="41" t="s">
        <v>64</v>
      </c>
      <c r="M348" s="41">
        <v>2005</v>
      </c>
      <c r="N348" s="41">
        <v>15</v>
      </c>
      <c r="O348" s="41" t="s">
        <v>65</v>
      </c>
      <c r="P348" s="41" t="s">
        <v>57</v>
      </c>
      <c r="Q348" s="41" t="s">
        <v>40</v>
      </c>
      <c r="R348" s="41" t="s">
        <v>58</v>
      </c>
      <c r="S348" s="41" t="s">
        <v>3144</v>
      </c>
    </row>
    <row r="349" spans="1:19" ht="15" customHeight="1" x14ac:dyDescent="0.2">
      <c r="A349" s="41">
        <v>348</v>
      </c>
      <c r="B349" s="41">
        <v>892</v>
      </c>
      <c r="C349" s="41" t="s">
        <v>2335</v>
      </c>
      <c r="D349" s="42">
        <v>81</v>
      </c>
      <c r="E349" s="43">
        <v>132</v>
      </c>
      <c r="F349" s="41">
        <v>106.5</v>
      </c>
      <c r="G349" s="48" t="s">
        <v>2337</v>
      </c>
      <c r="H349" s="41">
        <v>3.2</v>
      </c>
      <c r="I349" s="41" t="s">
        <v>3306</v>
      </c>
      <c r="J349" s="41" t="s">
        <v>2826</v>
      </c>
      <c r="K349" s="41" t="s">
        <v>2864</v>
      </c>
      <c r="L349" s="41" t="s">
        <v>104</v>
      </c>
      <c r="M349" s="41">
        <v>1958</v>
      </c>
      <c r="N349" s="41">
        <v>62</v>
      </c>
      <c r="O349" s="41" t="s">
        <v>154</v>
      </c>
      <c r="P349" s="41" t="s">
        <v>543</v>
      </c>
      <c r="Q349" s="41" t="s">
        <v>47</v>
      </c>
      <c r="R349" s="41" t="s">
        <v>67</v>
      </c>
      <c r="S349" s="41" t="s">
        <v>544</v>
      </c>
    </row>
    <row r="350" spans="1:19" ht="15" customHeight="1" x14ac:dyDescent="0.2">
      <c r="A350" s="41">
        <v>349</v>
      </c>
      <c r="B350" s="41">
        <v>65</v>
      </c>
      <c r="C350" s="41" t="s">
        <v>241</v>
      </c>
      <c r="D350" s="42">
        <v>82</v>
      </c>
      <c r="E350" s="43">
        <v>132</v>
      </c>
      <c r="F350" s="41">
        <v>107</v>
      </c>
      <c r="G350" s="48" t="s">
        <v>361</v>
      </c>
      <c r="H350" s="41">
        <v>4.4000000000000004</v>
      </c>
      <c r="I350" s="41" t="s">
        <v>3307</v>
      </c>
      <c r="J350" s="41" t="s">
        <v>2826</v>
      </c>
      <c r="K350" s="41" t="s">
        <v>2868</v>
      </c>
      <c r="L350" s="41" t="s">
        <v>64</v>
      </c>
      <c r="M350" s="41">
        <v>1885</v>
      </c>
      <c r="N350" s="41">
        <v>135</v>
      </c>
      <c r="O350" s="41" t="s">
        <v>131</v>
      </c>
      <c r="P350" s="41" t="s">
        <v>364</v>
      </c>
      <c r="Q350" s="41" t="s">
        <v>365</v>
      </c>
      <c r="R350" s="41" t="s">
        <v>58</v>
      </c>
      <c r="S350" s="41" t="s">
        <v>3144</v>
      </c>
    </row>
    <row r="351" spans="1:19" ht="15" customHeight="1" x14ac:dyDescent="0.2">
      <c r="A351" s="41">
        <v>350</v>
      </c>
      <c r="B351" s="41">
        <v>860</v>
      </c>
      <c r="C351" s="41" t="s">
        <v>241</v>
      </c>
      <c r="D351" s="42">
        <v>82</v>
      </c>
      <c r="E351" s="43">
        <v>132</v>
      </c>
      <c r="F351" s="41">
        <v>107</v>
      </c>
      <c r="G351" s="48" t="s">
        <v>361</v>
      </c>
      <c r="H351" s="41">
        <v>4.4000000000000004</v>
      </c>
      <c r="I351" s="41" t="s">
        <v>3307</v>
      </c>
      <c r="J351" s="41" t="s">
        <v>2853</v>
      </c>
      <c r="K351" s="41" t="s">
        <v>2868</v>
      </c>
      <c r="L351" s="41" t="s">
        <v>64</v>
      </c>
      <c r="M351" s="41">
        <v>1885</v>
      </c>
      <c r="N351" s="41">
        <v>135</v>
      </c>
      <c r="O351" s="41" t="s">
        <v>131</v>
      </c>
      <c r="P351" s="41" t="s">
        <v>364</v>
      </c>
      <c r="Q351" s="41" t="s">
        <v>365</v>
      </c>
      <c r="R351" s="41" t="s">
        <v>58</v>
      </c>
      <c r="S351" s="41" t="s">
        <v>3144</v>
      </c>
    </row>
    <row r="352" spans="1:19" ht="15" customHeight="1" x14ac:dyDescent="0.2">
      <c r="A352" s="41">
        <v>351</v>
      </c>
      <c r="B352" s="41">
        <v>37</v>
      </c>
      <c r="C352" s="41" t="s">
        <v>14</v>
      </c>
      <c r="D352" s="42">
        <v>82</v>
      </c>
      <c r="E352" s="43">
        <v>132</v>
      </c>
      <c r="F352" s="41">
        <v>107</v>
      </c>
      <c r="G352" s="48" t="s">
        <v>232</v>
      </c>
      <c r="H352" s="41">
        <v>3.5</v>
      </c>
      <c r="I352" s="41" t="s">
        <v>3308</v>
      </c>
      <c r="J352" s="41" t="s">
        <v>2828</v>
      </c>
      <c r="K352" s="41" t="s">
        <v>2826</v>
      </c>
      <c r="L352" s="41" t="s">
        <v>46</v>
      </c>
      <c r="M352" s="41">
        <v>1969</v>
      </c>
      <c r="N352" s="41">
        <v>51</v>
      </c>
      <c r="O352" s="41" t="s">
        <v>21</v>
      </c>
      <c r="P352" s="41" t="s">
        <v>235</v>
      </c>
      <c r="Q352" s="41" t="s">
        <v>91</v>
      </c>
      <c r="R352" s="41" t="s">
        <v>67</v>
      </c>
      <c r="S352" s="41" t="s">
        <v>236</v>
      </c>
    </row>
    <row r="353" spans="1:19" ht="15" customHeight="1" x14ac:dyDescent="0.2">
      <c r="A353" s="41">
        <v>352</v>
      </c>
      <c r="B353" s="41">
        <v>412</v>
      </c>
      <c r="C353" s="41" t="s">
        <v>14</v>
      </c>
      <c r="D353" s="42">
        <v>82</v>
      </c>
      <c r="E353" s="43">
        <v>132</v>
      </c>
      <c r="F353" s="41">
        <v>107</v>
      </c>
      <c r="G353" s="48" t="s">
        <v>232</v>
      </c>
      <c r="H353" s="41">
        <v>3.5</v>
      </c>
      <c r="I353" s="41" t="s">
        <v>3308</v>
      </c>
      <c r="J353" s="41" t="s">
        <v>2826</v>
      </c>
      <c r="K353" s="41" t="s">
        <v>2826</v>
      </c>
      <c r="L353" s="41" t="s">
        <v>46</v>
      </c>
      <c r="M353" s="41">
        <v>1969</v>
      </c>
      <c r="N353" s="41">
        <v>51</v>
      </c>
      <c r="O353" s="41" t="s">
        <v>21</v>
      </c>
      <c r="P353" s="41" t="s">
        <v>235</v>
      </c>
      <c r="Q353" s="41" t="s">
        <v>91</v>
      </c>
      <c r="R353" s="41" t="s">
        <v>67</v>
      </c>
      <c r="S353" s="41" t="s">
        <v>236</v>
      </c>
    </row>
    <row r="354" spans="1:19" ht="15" customHeight="1" x14ac:dyDescent="0.2">
      <c r="A354" s="41">
        <v>353</v>
      </c>
      <c r="B354" s="41">
        <v>77</v>
      </c>
      <c r="C354" s="41" t="s">
        <v>412</v>
      </c>
      <c r="D354" s="42">
        <v>65</v>
      </c>
      <c r="E354" s="43">
        <v>130</v>
      </c>
      <c r="F354" s="41">
        <v>97.5</v>
      </c>
      <c r="G354" s="48" t="s">
        <v>414</v>
      </c>
      <c r="H354" s="41">
        <v>4</v>
      </c>
      <c r="I354" s="41" t="s">
        <v>3240</v>
      </c>
      <c r="J354" s="41" t="s">
        <v>2828</v>
      </c>
      <c r="K354" s="41" t="s">
        <v>2826</v>
      </c>
      <c r="L354" s="41" t="s">
        <v>30</v>
      </c>
      <c r="M354" s="41">
        <v>1939</v>
      </c>
      <c r="N354" s="41">
        <v>81</v>
      </c>
      <c r="O354" s="41" t="s">
        <v>65</v>
      </c>
      <c r="P354" s="41" t="s">
        <v>235</v>
      </c>
      <c r="Q354" s="41" t="s">
        <v>91</v>
      </c>
      <c r="R354" s="41" t="s">
        <v>58</v>
      </c>
      <c r="S354" s="41" t="s">
        <v>3144</v>
      </c>
    </row>
    <row r="355" spans="1:19" ht="15" customHeight="1" x14ac:dyDescent="0.2">
      <c r="A355" s="41">
        <v>354</v>
      </c>
      <c r="B355" s="41">
        <v>164</v>
      </c>
      <c r="C355" s="41" t="s">
        <v>765</v>
      </c>
      <c r="D355" s="42">
        <v>80</v>
      </c>
      <c r="E355" s="43">
        <v>130</v>
      </c>
      <c r="F355" s="41">
        <v>105</v>
      </c>
      <c r="G355" s="48" t="s">
        <v>767</v>
      </c>
      <c r="H355" s="41">
        <v>3.7</v>
      </c>
      <c r="I355" s="41" t="s">
        <v>3309</v>
      </c>
      <c r="J355" s="41" t="s">
        <v>2828</v>
      </c>
      <c r="K355" s="41" t="s">
        <v>2882</v>
      </c>
      <c r="L355" s="41" t="s">
        <v>64</v>
      </c>
      <c r="M355" s="41">
        <v>2011</v>
      </c>
      <c r="N355" s="41">
        <v>9</v>
      </c>
      <c r="O355" s="41" t="s">
        <v>21</v>
      </c>
      <c r="P355" s="41" t="s">
        <v>769</v>
      </c>
      <c r="Q355" s="41" t="s">
        <v>770</v>
      </c>
      <c r="R355" s="41" t="s">
        <v>58</v>
      </c>
      <c r="S355" s="41" t="s">
        <v>3144</v>
      </c>
    </row>
    <row r="356" spans="1:19" ht="15" customHeight="1" x14ac:dyDescent="0.2">
      <c r="A356" s="41">
        <v>355</v>
      </c>
      <c r="B356" s="41">
        <v>20</v>
      </c>
      <c r="C356" s="41" t="s">
        <v>14</v>
      </c>
      <c r="D356" s="42">
        <v>81</v>
      </c>
      <c r="E356" s="43">
        <v>130</v>
      </c>
      <c r="F356" s="41">
        <v>105.5</v>
      </c>
      <c r="G356" s="48" t="s">
        <v>158</v>
      </c>
      <c r="H356" s="41">
        <v>3.2</v>
      </c>
      <c r="I356" s="41" t="s">
        <v>3310</v>
      </c>
      <c r="J356" s="41" t="s">
        <v>2864</v>
      </c>
      <c r="K356" s="41" t="s">
        <v>2934</v>
      </c>
      <c r="L356" s="41" t="s">
        <v>64</v>
      </c>
      <c r="M356" s="41">
        <v>2012</v>
      </c>
      <c r="N356" s="41">
        <v>8</v>
      </c>
      <c r="O356" s="41" t="s">
        <v>21</v>
      </c>
      <c r="P356" s="41" t="s">
        <v>90</v>
      </c>
      <c r="Q356" s="41" t="s">
        <v>91</v>
      </c>
      <c r="R356" s="41" t="s">
        <v>58</v>
      </c>
      <c r="S356" s="41" t="s">
        <v>160</v>
      </c>
    </row>
    <row r="357" spans="1:19" ht="15" customHeight="1" x14ac:dyDescent="0.2">
      <c r="A357" s="41">
        <v>356</v>
      </c>
      <c r="B357" s="41">
        <v>518</v>
      </c>
      <c r="C357" s="41" t="s">
        <v>1749</v>
      </c>
      <c r="D357" s="42">
        <v>110</v>
      </c>
      <c r="E357" s="43">
        <v>130</v>
      </c>
      <c r="F357" s="41">
        <v>120</v>
      </c>
      <c r="G357" s="48" t="s">
        <v>1751</v>
      </c>
      <c r="H357" s="41" t="s">
        <v>3144</v>
      </c>
      <c r="I357" s="41" t="s">
        <v>1601</v>
      </c>
      <c r="J357" s="41" t="s">
        <v>2826</v>
      </c>
      <c r="K357" s="41" t="s">
        <v>2826</v>
      </c>
      <c r="L357" s="41" t="s">
        <v>289</v>
      </c>
      <c r="M357" s="41">
        <v>-1</v>
      </c>
      <c r="N357" s="41" t="s">
        <v>3144</v>
      </c>
      <c r="O357" s="41" t="s">
        <v>21</v>
      </c>
      <c r="P357" s="41" t="s">
        <v>3144</v>
      </c>
      <c r="Q357" s="41" t="s">
        <v>3144</v>
      </c>
      <c r="R357" s="41" t="s">
        <v>58</v>
      </c>
      <c r="S357" s="41" t="s">
        <v>3144</v>
      </c>
    </row>
    <row r="358" spans="1:19" ht="15" customHeight="1" x14ac:dyDescent="0.2">
      <c r="A358" s="41">
        <v>357</v>
      </c>
      <c r="B358" s="41">
        <v>778</v>
      </c>
      <c r="C358" s="41" t="s">
        <v>1749</v>
      </c>
      <c r="D358" s="42">
        <v>110</v>
      </c>
      <c r="E358" s="43">
        <v>130</v>
      </c>
      <c r="F358" s="41">
        <v>120</v>
      </c>
      <c r="G358" s="48" t="s">
        <v>1751</v>
      </c>
      <c r="H358" s="41" t="s">
        <v>3144</v>
      </c>
      <c r="I358" s="41" t="s">
        <v>1601</v>
      </c>
      <c r="J358" s="41" t="s">
        <v>2826</v>
      </c>
      <c r="K358" s="41" t="s">
        <v>2826</v>
      </c>
      <c r="L358" s="41" t="s">
        <v>289</v>
      </c>
      <c r="M358" s="41">
        <v>-1</v>
      </c>
      <c r="N358" s="41" t="s">
        <v>3144</v>
      </c>
      <c r="O358" s="41" t="s">
        <v>21</v>
      </c>
      <c r="P358" s="41" t="s">
        <v>3144</v>
      </c>
      <c r="Q358" s="41" t="s">
        <v>3144</v>
      </c>
      <c r="R358" s="41" t="s">
        <v>58</v>
      </c>
      <c r="S358" s="41" t="s">
        <v>3144</v>
      </c>
    </row>
    <row r="359" spans="1:19" ht="15" customHeight="1" x14ac:dyDescent="0.2">
      <c r="A359" s="41">
        <v>358</v>
      </c>
      <c r="B359" s="41">
        <v>821</v>
      </c>
      <c r="C359" s="41" t="s">
        <v>2265</v>
      </c>
      <c r="D359" s="42">
        <v>68</v>
      </c>
      <c r="E359" s="43">
        <v>129</v>
      </c>
      <c r="F359" s="41">
        <v>98.5</v>
      </c>
      <c r="G359" s="48" t="s">
        <v>2266</v>
      </c>
      <c r="H359" s="41">
        <v>3.5</v>
      </c>
      <c r="I359" s="41" t="s">
        <v>3176</v>
      </c>
      <c r="J359" s="41" t="s">
        <v>2828</v>
      </c>
      <c r="K359" s="41" t="s">
        <v>2826</v>
      </c>
      <c r="L359" s="41" t="s">
        <v>30</v>
      </c>
      <c r="M359" s="41">
        <v>1970</v>
      </c>
      <c r="N359" s="41">
        <v>50</v>
      </c>
      <c r="O359" s="41" t="s">
        <v>65</v>
      </c>
      <c r="P359" s="41" t="s">
        <v>235</v>
      </c>
      <c r="Q359" s="41" t="s">
        <v>91</v>
      </c>
      <c r="R359" s="41" t="s">
        <v>113</v>
      </c>
      <c r="S359" s="41" t="s">
        <v>860</v>
      </c>
    </row>
    <row r="360" spans="1:19" ht="15" customHeight="1" x14ac:dyDescent="0.2">
      <c r="A360" s="41">
        <v>359</v>
      </c>
      <c r="B360" s="41">
        <v>43</v>
      </c>
      <c r="C360" s="41" t="s">
        <v>247</v>
      </c>
      <c r="D360" s="42">
        <v>68</v>
      </c>
      <c r="E360" s="43">
        <v>129</v>
      </c>
      <c r="F360" s="41">
        <v>98.5</v>
      </c>
      <c r="G360" s="48" t="s">
        <v>259</v>
      </c>
      <c r="H360" s="41">
        <v>3.6</v>
      </c>
      <c r="I360" s="41" t="s">
        <v>3311</v>
      </c>
      <c r="J360" s="41" t="s">
        <v>2828</v>
      </c>
      <c r="K360" s="41" t="s">
        <v>2864</v>
      </c>
      <c r="L360" s="41" t="s">
        <v>263</v>
      </c>
      <c r="M360" s="41">
        <v>-1</v>
      </c>
      <c r="N360" s="41" t="s">
        <v>3144</v>
      </c>
      <c r="O360" s="41" t="s">
        <v>21</v>
      </c>
      <c r="P360" s="41" t="s">
        <v>3144</v>
      </c>
      <c r="Q360" s="41" t="s">
        <v>3144</v>
      </c>
      <c r="R360" s="41" t="s">
        <v>264</v>
      </c>
      <c r="S360" s="41" t="s">
        <v>3144</v>
      </c>
    </row>
    <row r="361" spans="1:19" ht="15" customHeight="1" x14ac:dyDescent="0.2">
      <c r="A361" s="41">
        <v>360</v>
      </c>
      <c r="B361" s="41">
        <v>780</v>
      </c>
      <c r="C361" s="41" t="s">
        <v>2199</v>
      </c>
      <c r="D361" s="42">
        <v>71</v>
      </c>
      <c r="E361" s="43">
        <v>129</v>
      </c>
      <c r="F361" s="41">
        <v>100</v>
      </c>
      <c r="G361" s="48" t="s">
        <v>2200</v>
      </c>
      <c r="H361" s="41">
        <v>3</v>
      </c>
      <c r="I361" s="41" t="s">
        <v>3312</v>
      </c>
      <c r="J361" s="41" t="s">
        <v>2864</v>
      </c>
      <c r="K361" s="41" t="s">
        <v>2826</v>
      </c>
      <c r="L361" s="41" t="s">
        <v>20</v>
      </c>
      <c r="M361" s="41">
        <v>1994</v>
      </c>
      <c r="N361" s="41">
        <v>26</v>
      </c>
      <c r="O361" s="41" t="s">
        <v>65</v>
      </c>
      <c r="P361" s="41" t="s">
        <v>124</v>
      </c>
      <c r="Q361" s="41" t="s">
        <v>124</v>
      </c>
      <c r="R361" s="41" t="s">
        <v>58</v>
      </c>
      <c r="S361" s="41" t="s">
        <v>2193</v>
      </c>
    </row>
    <row r="362" spans="1:19" ht="15" customHeight="1" x14ac:dyDescent="0.2">
      <c r="A362" s="41">
        <v>361</v>
      </c>
      <c r="B362" s="41">
        <v>291</v>
      </c>
      <c r="C362" s="41" t="s">
        <v>1183</v>
      </c>
      <c r="D362" s="42">
        <v>71</v>
      </c>
      <c r="E362" s="43">
        <v>129</v>
      </c>
      <c r="F362" s="41">
        <v>100</v>
      </c>
      <c r="G362" s="48" t="s">
        <v>1185</v>
      </c>
      <c r="H362" s="41">
        <v>4.0999999999999996</v>
      </c>
      <c r="I362" s="41" t="s">
        <v>3313</v>
      </c>
      <c r="J362" s="41" t="s">
        <v>2828</v>
      </c>
      <c r="K362" s="41" t="s">
        <v>2837</v>
      </c>
      <c r="L362" s="41" t="s">
        <v>20</v>
      </c>
      <c r="M362" s="41">
        <v>2001</v>
      </c>
      <c r="N362" s="41">
        <v>19</v>
      </c>
      <c r="O362" s="41" t="s">
        <v>21</v>
      </c>
      <c r="P362" s="41" t="s">
        <v>90</v>
      </c>
      <c r="Q362" s="41" t="s">
        <v>91</v>
      </c>
      <c r="R362" s="41" t="s">
        <v>41</v>
      </c>
      <c r="S362" s="41" t="s">
        <v>1187</v>
      </c>
    </row>
    <row r="363" spans="1:19" ht="15" customHeight="1" x14ac:dyDescent="0.2">
      <c r="A363" s="41">
        <v>362</v>
      </c>
      <c r="B363" s="41">
        <v>156</v>
      </c>
      <c r="C363" s="41" t="s">
        <v>496</v>
      </c>
      <c r="D363" s="42">
        <v>72</v>
      </c>
      <c r="E363" s="43">
        <v>129</v>
      </c>
      <c r="F363" s="41">
        <v>100.5</v>
      </c>
      <c r="G363" s="48" t="s">
        <v>743</v>
      </c>
      <c r="H363" s="41">
        <v>4.3</v>
      </c>
      <c r="I363" s="41" t="s">
        <v>3314</v>
      </c>
      <c r="J363" s="41" t="s">
        <v>2828</v>
      </c>
      <c r="K363" s="41" t="s">
        <v>2882</v>
      </c>
      <c r="L363" s="41" t="s">
        <v>263</v>
      </c>
      <c r="M363" s="41">
        <v>2007</v>
      </c>
      <c r="N363" s="41">
        <v>13</v>
      </c>
      <c r="O363" s="41" t="s">
        <v>21</v>
      </c>
      <c r="P363" s="41" t="s">
        <v>22</v>
      </c>
      <c r="Q363" s="41" t="s">
        <v>22</v>
      </c>
      <c r="R363" s="41" t="s">
        <v>58</v>
      </c>
      <c r="S363" s="41" t="s">
        <v>3144</v>
      </c>
    </row>
    <row r="364" spans="1:19" ht="15" customHeight="1" x14ac:dyDescent="0.2">
      <c r="A364" s="41">
        <v>363</v>
      </c>
      <c r="B364" s="41">
        <v>119</v>
      </c>
      <c r="C364" s="41" t="s">
        <v>241</v>
      </c>
      <c r="D364" s="42">
        <v>80</v>
      </c>
      <c r="E364" s="43">
        <v>129</v>
      </c>
      <c r="F364" s="41">
        <v>104.5</v>
      </c>
      <c r="G364" s="48" t="s">
        <v>594</v>
      </c>
      <c r="H364" s="41">
        <v>3.3</v>
      </c>
      <c r="I364" s="41" t="s">
        <v>3315</v>
      </c>
      <c r="J364" s="41" t="s">
        <v>2826</v>
      </c>
      <c r="K364" s="41" t="s">
        <v>2903</v>
      </c>
      <c r="L364" s="41" t="s">
        <v>30</v>
      </c>
      <c r="M364" s="41">
        <v>1994</v>
      </c>
      <c r="N364" s="41">
        <v>26</v>
      </c>
      <c r="O364" s="41" t="s">
        <v>65</v>
      </c>
      <c r="P364" s="41" t="s">
        <v>597</v>
      </c>
      <c r="Q364" s="41" t="s">
        <v>185</v>
      </c>
      <c r="R364" s="41" t="s">
        <v>203</v>
      </c>
      <c r="S364" s="41" t="s">
        <v>3144</v>
      </c>
    </row>
    <row r="365" spans="1:19" ht="15" customHeight="1" x14ac:dyDescent="0.2">
      <c r="A365" s="41">
        <v>364</v>
      </c>
      <c r="B365" s="41">
        <v>526</v>
      </c>
      <c r="C365" s="41" t="s">
        <v>1781</v>
      </c>
      <c r="D365" s="42">
        <v>82</v>
      </c>
      <c r="E365" s="43">
        <v>129</v>
      </c>
      <c r="F365" s="41">
        <v>105.5</v>
      </c>
      <c r="G365" s="48" t="s">
        <v>1783</v>
      </c>
      <c r="H365" s="41">
        <v>3.7</v>
      </c>
      <c r="I365" s="41" t="s">
        <v>3316</v>
      </c>
      <c r="J365" s="41" t="s">
        <v>3016</v>
      </c>
      <c r="K365" s="41" t="s">
        <v>2831</v>
      </c>
      <c r="L365" s="41" t="s">
        <v>20</v>
      </c>
      <c r="M365" s="41">
        <v>-1</v>
      </c>
      <c r="N365" s="41" t="s">
        <v>3144</v>
      </c>
      <c r="O365" s="41" t="s">
        <v>790</v>
      </c>
      <c r="P365" s="41" t="s">
        <v>791</v>
      </c>
      <c r="Q365" s="41" t="s">
        <v>581</v>
      </c>
      <c r="R365" s="41" t="s">
        <v>58</v>
      </c>
      <c r="S365" s="41" t="s">
        <v>3144</v>
      </c>
    </row>
    <row r="366" spans="1:19" ht="15" customHeight="1" x14ac:dyDescent="0.2">
      <c r="A366" s="41">
        <v>365</v>
      </c>
      <c r="B366" s="41">
        <v>789</v>
      </c>
      <c r="C366" s="41" t="s">
        <v>1781</v>
      </c>
      <c r="D366" s="42">
        <v>82</v>
      </c>
      <c r="E366" s="43">
        <v>129</v>
      </c>
      <c r="F366" s="41">
        <v>105.5</v>
      </c>
      <c r="G366" s="48" t="s">
        <v>1783</v>
      </c>
      <c r="H366" s="41">
        <v>3.7</v>
      </c>
      <c r="I366" s="41" t="s">
        <v>3316</v>
      </c>
      <c r="J366" s="41" t="s">
        <v>2839</v>
      </c>
      <c r="K366" s="41" t="s">
        <v>2831</v>
      </c>
      <c r="L366" s="41" t="s">
        <v>20</v>
      </c>
      <c r="M366" s="41">
        <v>-1</v>
      </c>
      <c r="N366" s="41" t="s">
        <v>3144</v>
      </c>
      <c r="O366" s="41" t="s">
        <v>790</v>
      </c>
      <c r="P366" s="41" t="s">
        <v>791</v>
      </c>
      <c r="Q366" s="41" t="s">
        <v>581</v>
      </c>
      <c r="R366" s="41" t="s">
        <v>58</v>
      </c>
      <c r="S366" s="41" t="s">
        <v>3144</v>
      </c>
    </row>
    <row r="367" spans="1:19" ht="15" customHeight="1" x14ac:dyDescent="0.2">
      <c r="A367" s="41">
        <v>366</v>
      </c>
      <c r="B367" s="41">
        <v>229</v>
      </c>
      <c r="C367" s="41" t="s">
        <v>1003</v>
      </c>
      <c r="D367" s="42">
        <v>60</v>
      </c>
      <c r="E367" s="43">
        <v>127</v>
      </c>
      <c r="F367" s="41">
        <v>93.5</v>
      </c>
      <c r="G367" s="48" t="s">
        <v>1005</v>
      </c>
      <c r="H367" s="41">
        <v>4</v>
      </c>
      <c r="I367" s="41" t="s">
        <v>3317</v>
      </c>
      <c r="J367" s="41" t="s">
        <v>2864</v>
      </c>
      <c r="K367" s="41" t="s">
        <v>2850</v>
      </c>
      <c r="L367" s="41" t="s">
        <v>56</v>
      </c>
      <c r="M367" s="41">
        <v>2002</v>
      </c>
      <c r="N367" s="41">
        <v>18</v>
      </c>
      <c r="O367" s="41" t="s">
        <v>21</v>
      </c>
      <c r="P367" s="41" t="s">
        <v>235</v>
      </c>
      <c r="Q367" s="41" t="s">
        <v>91</v>
      </c>
      <c r="R367" s="41" t="s">
        <v>411</v>
      </c>
      <c r="S367" s="41" t="s">
        <v>3144</v>
      </c>
    </row>
    <row r="368" spans="1:19" ht="15" customHeight="1" x14ac:dyDescent="0.2">
      <c r="A368" s="41">
        <v>367</v>
      </c>
      <c r="B368" s="41">
        <v>398</v>
      </c>
      <c r="C368" s="41" t="s">
        <v>1003</v>
      </c>
      <c r="D368" s="42">
        <v>60</v>
      </c>
      <c r="E368" s="43">
        <v>127</v>
      </c>
      <c r="F368" s="41">
        <v>93.5</v>
      </c>
      <c r="G368" s="48" t="s">
        <v>1005</v>
      </c>
      <c r="H368" s="41">
        <v>4</v>
      </c>
      <c r="I368" s="41" t="s">
        <v>3317</v>
      </c>
      <c r="J368" s="41" t="s">
        <v>2826</v>
      </c>
      <c r="K368" s="41" t="s">
        <v>2850</v>
      </c>
      <c r="L368" s="41" t="s">
        <v>56</v>
      </c>
      <c r="M368" s="41">
        <v>2002</v>
      </c>
      <c r="N368" s="41">
        <v>18</v>
      </c>
      <c r="O368" s="41" t="s">
        <v>21</v>
      </c>
      <c r="P368" s="41" t="s">
        <v>235</v>
      </c>
      <c r="Q368" s="41" t="s">
        <v>91</v>
      </c>
      <c r="R368" s="41" t="s">
        <v>411</v>
      </c>
      <c r="S368" s="41" t="s">
        <v>3144</v>
      </c>
    </row>
    <row r="369" spans="1:19" ht="15" customHeight="1" x14ac:dyDescent="0.2">
      <c r="A369" s="41">
        <v>368</v>
      </c>
      <c r="B369" s="41">
        <v>563</v>
      </c>
      <c r="C369" s="41" t="s">
        <v>1003</v>
      </c>
      <c r="D369" s="42">
        <v>60</v>
      </c>
      <c r="E369" s="43">
        <v>127</v>
      </c>
      <c r="F369" s="41">
        <v>93.5</v>
      </c>
      <c r="G369" s="48" t="s">
        <v>1005</v>
      </c>
      <c r="H369" s="41">
        <v>4</v>
      </c>
      <c r="I369" s="41" t="s">
        <v>3317</v>
      </c>
      <c r="J369" s="41" t="s">
        <v>2828</v>
      </c>
      <c r="K369" s="41" t="s">
        <v>2850</v>
      </c>
      <c r="L369" s="41" t="s">
        <v>56</v>
      </c>
      <c r="M369" s="41">
        <v>2002</v>
      </c>
      <c r="N369" s="41">
        <v>18</v>
      </c>
      <c r="O369" s="41" t="s">
        <v>21</v>
      </c>
      <c r="P369" s="41" t="s">
        <v>235</v>
      </c>
      <c r="Q369" s="41" t="s">
        <v>91</v>
      </c>
      <c r="R369" s="41" t="s">
        <v>411</v>
      </c>
      <c r="S369" s="41" t="s">
        <v>3144</v>
      </c>
    </row>
    <row r="370" spans="1:19" ht="15" customHeight="1" x14ac:dyDescent="0.2">
      <c r="A370" s="41">
        <v>369</v>
      </c>
      <c r="B370" s="41">
        <v>638</v>
      </c>
      <c r="C370" s="41" t="s">
        <v>2013</v>
      </c>
      <c r="D370" s="42">
        <v>63</v>
      </c>
      <c r="E370" s="43">
        <v>127</v>
      </c>
      <c r="F370" s="41">
        <v>95</v>
      </c>
      <c r="G370" s="48" t="s">
        <v>2015</v>
      </c>
      <c r="H370" s="41">
        <v>3.9</v>
      </c>
      <c r="I370" s="41" t="s">
        <v>3202</v>
      </c>
      <c r="J370" s="41" t="s">
        <v>2828</v>
      </c>
      <c r="K370" s="41" t="s">
        <v>3089</v>
      </c>
      <c r="L370" s="41" t="s">
        <v>30</v>
      </c>
      <c r="M370" s="41">
        <v>1913</v>
      </c>
      <c r="N370" s="41">
        <v>107</v>
      </c>
      <c r="O370" s="41" t="s">
        <v>65</v>
      </c>
      <c r="P370" s="41" t="s">
        <v>124</v>
      </c>
      <c r="Q370" s="41" t="s">
        <v>124</v>
      </c>
      <c r="R370" s="41" t="s">
        <v>113</v>
      </c>
      <c r="S370" s="41" t="s">
        <v>1525</v>
      </c>
    </row>
    <row r="371" spans="1:19" ht="15" customHeight="1" x14ac:dyDescent="0.2">
      <c r="A371" s="41">
        <v>370</v>
      </c>
      <c r="B371" s="41">
        <v>858</v>
      </c>
      <c r="C371" s="41" t="s">
        <v>2013</v>
      </c>
      <c r="D371" s="42">
        <v>63</v>
      </c>
      <c r="E371" s="43">
        <v>127</v>
      </c>
      <c r="F371" s="41">
        <v>95</v>
      </c>
      <c r="G371" s="48" t="s">
        <v>2015</v>
      </c>
      <c r="H371" s="41">
        <v>3.9</v>
      </c>
      <c r="I371" s="41" t="s">
        <v>3202</v>
      </c>
      <c r="J371" s="41" t="s">
        <v>2828</v>
      </c>
      <c r="K371" s="41" t="s">
        <v>3089</v>
      </c>
      <c r="L371" s="41" t="s">
        <v>30</v>
      </c>
      <c r="M371" s="41">
        <v>1913</v>
      </c>
      <c r="N371" s="41">
        <v>107</v>
      </c>
      <c r="O371" s="41" t="s">
        <v>65</v>
      </c>
      <c r="P371" s="41" t="s">
        <v>124</v>
      </c>
      <c r="Q371" s="41" t="s">
        <v>124</v>
      </c>
      <c r="R371" s="41" t="s">
        <v>113</v>
      </c>
      <c r="S371" s="41" t="s">
        <v>1525</v>
      </c>
    </row>
    <row r="372" spans="1:19" ht="15" customHeight="1" x14ac:dyDescent="0.2">
      <c r="A372" s="41">
        <v>371</v>
      </c>
      <c r="B372" s="41">
        <v>727</v>
      </c>
      <c r="C372" s="41" t="s">
        <v>668</v>
      </c>
      <c r="D372" s="42">
        <v>67</v>
      </c>
      <c r="E372" s="43">
        <v>127</v>
      </c>
      <c r="F372" s="41">
        <v>97</v>
      </c>
      <c r="G372" s="48" t="s">
        <v>2137</v>
      </c>
      <c r="H372" s="41">
        <v>4</v>
      </c>
      <c r="I372" s="41" t="s">
        <v>3201</v>
      </c>
      <c r="J372" s="41" t="s">
        <v>2853</v>
      </c>
      <c r="K372" s="41" t="s">
        <v>2853</v>
      </c>
      <c r="L372" s="41" t="s">
        <v>20</v>
      </c>
      <c r="M372" s="41">
        <v>2012</v>
      </c>
      <c r="N372" s="41">
        <v>8</v>
      </c>
      <c r="O372" s="41" t="s">
        <v>21</v>
      </c>
      <c r="P372" s="41" t="s">
        <v>145</v>
      </c>
      <c r="Q372" s="41" t="s">
        <v>91</v>
      </c>
      <c r="R372" s="41" t="s">
        <v>41</v>
      </c>
      <c r="S372" s="41" t="s">
        <v>189</v>
      </c>
    </row>
    <row r="373" spans="1:19" ht="15" customHeight="1" x14ac:dyDescent="0.2">
      <c r="A373" s="41">
        <v>372</v>
      </c>
      <c r="B373" s="41">
        <v>246</v>
      </c>
      <c r="C373" s="41" t="s">
        <v>1071</v>
      </c>
      <c r="D373" s="42">
        <v>69</v>
      </c>
      <c r="E373" s="43">
        <v>127</v>
      </c>
      <c r="F373" s="41">
        <v>98</v>
      </c>
      <c r="G373" s="48" t="s">
        <v>1073</v>
      </c>
      <c r="H373" s="41">
        <v>3</v>
      </c>
      <c r="I373" s="41" t="s">
        <v>3318</v>
      </c>
      <c r="J373" s="41" t="s">
        <v>2894</v>
      </c>
      <c r="K373" s="41" t="s">
        <v>2844</v>
      </c>
      <c r="L373" s="41" t="s">
        <v>30</v>
      </c>
      <c r="M373" s="41">
        <v>1958</v>
      </c>
      <c r="N373" s="41">
        <v>62</v>
      </c>
      <c r="O373" s="41" t="s">
        <v>21</v>
      </c>
      <c r="P373" s="41" t="s">
        <v>1076</v>
      </c>
      <c r="Q373" s="41" t="s">
        <v>98</v>
      </c>
      <c r="R373" s="41" t="s">
        <v>113</v>
      </c>
      <c r="S373" s="41" t="s">
        <v>1077</v>
      </c>
    </row>
    <row r="374" spans="1:19" ht="15" customHeight="1" x14ac:dyDescent="0.2">
      <c r="A374" s="41">
        <v>373</v>
      </c>
      <c r="B374" s="41">
        <v>443</v>
      </c>
      <c r="C374" s="41" t="s">
        <v>1071</v>
      </c>
      <c r="D374" s="42">
        <v>69</v>
      </c>
      <c r="E374" s="43">
        <v>127</v>
      </c>
      <c r="F374" s="41">
        <v>98</v>
      </c>
      <c r="G374" s="48" t="s">
        <v>1073</v>
      </c>
      <c r="H374" s="41">
        <v>3</v>
      </c>
      <c r="I374" s="41" t="s">
        <v>3318</v>
      </c>
      <c r="J374" s="41" t="s">
        <v>2864</v>
      </c>
      <c r="K374" s="41" t="s">
        <v>2844</v>
      </c>
      <c r="L374" s="41" t="s">
        <v>30</v>
      </c>
      <c r="M374" s="41">
        <v>1958</v>
      </c>
      <c r="N374" s="41">
        <v>62</v>
      </c>
      <c r="O374" s="41" t="s">
        <v>21</v>
      </c>
      <c r="P374" s="41" t="s">
        <v>1076</v>
      </c>
      <c r="Q374" s="41" t="s">
        <v>98</v>
      </c>
      <c r="R374" s="41" t="s">
        <v>113</v>
      </c>
      <c r="S374" s="41" t="s">
        <v>1077</v>
      </c>
    </row>
    <row r="375" spans="1:19" ht="15" customHeight="1" x14ac:dyDescent="0.2">
      <c r="A375" s="41">
        <v>374</v>
      </c>
      <c r="B375" s="41">
        <v>666</v>
      </c>
      <c r="C375" s="41" t="s">
        <v>1071</v>
      </c>
      <c r="D375" s="42">
        <v>69</v>
      </c>
      <c r="E375" s="43">
        <v>127</v>
      </c>
      <c r="F375" s="41">
        <v>98</v>
      </c>
      <c r="G375" s="48" t="s">
        <v>1073</v>
      </c>
      <c r="H375" s="41">
        <v>3</v>
      </c>
      <c r="I375" s="41" t="s">
        <v>3318</v>
      </c>
      <c r="J375" s="41" t="s">
        <v>2826</v>
      </c>
      <c r="K375" s="41" t="s">
        <v>2844</v>
      </c>
      <c r="L375" s="41" t="s">
        <v>30</v>
      </c>
      <c r="M375" s="41">
        <v>1958</v>
      </c>
      <c r="N375" s="41">
        <v>62</v>
      </c>
      <c r="O375" s="41" t="s">
        <v>21</v>
      </c>
      <c r="P375" s="41" t="s">
        <v>1076</v>
      </c>
      <c r="Q375" s="41" t="s">
        <v>98</v>
      </c>
      <c r="R375" s="41" t="s">
        <v>113</v>
      </c>
      <c r="S375" s="41" t="s">
        <v>1077</v>
      </c>
    </row>
    <row r="376" spans="1:19" ht="15" customHeight="1" x14ac:dyDescent="0.2">
      <c r="A376" s="41">
        <v>375</v>
      </c>
      <c r="B376" s="41">
        <v>902</v>
      </c>
      <c r="C376" s="41" t="s">
        <v>1071</v>
      </c>
      <c r="D376" s="42">
        <v>69</v>
      </c>
      <c r="E376" s="43">
        <v>127</v>
      </c>
      <c r="F376" s="41">
        <v>98</v>
      </c>
      <c r="G376" s="48" t="s">
        <v>1073</v>
      </c>
      <c r="H376" s="41">
        <v>3</v>
      </c>
      <c r="I376" s="41" t="s">
        <v>3318</v>
      </c>
      <c r="J376" s="41" t="s">
        <v>2826</v>
      </c>
      <c r="K376" s="41" t="s">
        <v>2844</v>
      </c>
      <c r="L376" s="41" t="s">
        <v>30</v>
      </c>
      <c r="M376" s="41">
        <v>1958</v>
      </c>
      <c r="N376" s="41">
        <v>62</v>
      </c>
      <c r="O376" s="41" t="s">
        <v>21</v>
      </c>
      <c r="P376" s="41" t="s">
        <v>1076</v>
      </c>
      <c r="Q376" s="41" t="s">
        <v>98</v>
      </c>
      <c r="R376" s="41" t="s">
        <v>113</v>
      </c>
      <c r="S376" s="41" t="s">
        <v>1077</v>
      </c>
    </row>
    <row r="377" spans="1:19" ht="15" customHeight="1" x14ac:dyDescent="0.2">
      <c r="A377" s="41">
        <v>376</v>
      </c>
      <c r="B377" s="41">
        <v>542</v>
      </c>
      <c r="C377" s="41" t="s">
        <v>14</v>
      </c>
      <c r="D377" s="42">
        <v>75</v>
      </c>
      <c r="E377" s="43">
        <v>127</v>
      </c>
      <c r="F377" s="41">
        <v>101</v>
      </c>
      <c r="G377" s="48" t="s">
        <v>1828</v>
      </c>
      <c r="H377" s="41">
        <v>5</v>
      </c>
      <c r="I377" s="41" t="s">
        <v>3319</v>
      </c>
      <c r="J377" s="41" t="s">
        <v>2934</v>
      </c>
      <c r="K377" s="41" t="s">
        <v>2853</v>
      </c>
      <c r="L377" s="41" t="s">
        <v>56</v>
      </c>
      <c r="M377" s="41">
        <v>2014</v>
      </c>
      <c r="N377" s="41">
        <v>6</v>
      </c>
      <c r="O377" s="41" t="s">
        <v>21</v>
      </c>
      <c r="P377" s="41" t="s">
        <v>22</v>
      </c>
      <c r="Q377" s="41" t="s">
        <v>22</v>
      </c>
      <c r="R377" s="41" t="s">
        <v>179</v>
      </c>
      <c r="S377" s="41" t="s">
        <v>3144</v>
      </c>
    </row>
    <row r="378" spans="1:19" ht="15" customHeight="1" x14ac:dyDescent="0.2">
      <c r="A378" s="41">
        <v>377</v>
      </c>
      <c r="B378" s="41">
        <v>579</v>
      </c>
      <c r="C378" s="41" t="s">
        <v>14</v>
      </c>
      <c r="D378" s="42">
        <v>76</v>
      </c>
      <c r="E378" s="43">
        <v>127</v>
      </c>
      <c r="F378" s="41">
        <v>101.5</v>
      </c>
      <c r="G378" s="48" t="s">
        <v>1896</v>
      </c>
      <c r="H378" s="41">
        <v>3.4</v>
      </c>
      <c r="I378" s="41" t="s">
        <v>3320</v>
      </c>
      <c r="J378" s="41" t="s">
        <v>2828</v>
      </c>
      <c r="K378" s="41" t="s">
        <v>2853</v>
      </c>
      <c r="L378" s="41" t="s">
        <v>30</v>
      </c>
      <c r="M378" s="41">
        <v>1969</v>
      </c>
      <c r="N378" s="41">
        <v>51</v>
      </c>
      <c r="O378" s="41" t="s">
        <v>65</v>
      </c>
      <c r="P378" s="41" t="s">
        <v>22</v>
      </c>
      <c r="Q378" s="41" t="s">
        <v>22</v>
      </c>
      <c r="R378" s="41" t="s">
        <v>113</v>
      </c>
      <c r="S378" s="41" t="s">
        <v>3144</v>
      </c>
    </row>
    <row r="379" spans="1:19" ht="15" customHeight="1" x14ac:dyDescent="0.2">
      <c r="A379" s="41">
        <v>378</v>
      </c>
      <c r="B379" s="41">
        <v>884</v>
      </c>
      <c r="C379" s="41" t="s">
        <v>2322</v>
      </c>
      <c r="D379" s="42">
        <v>79</v>
      </c>
      <c r="E379" s="43">
        <v>127</v>
      </c>
      <c r="F379" s="41">
        <v>103</v>
      </c>
      <c r="G379" s="48" t="s">
        <v>2324</v>
      </c>
      <c r="H379" s="41">
        <v>3.8</v>
      </c>
      <c r="I379" s="41" t="s">
        <v>3321</v>
      </c>
      <c r="J379" s="41" t="s">
        <v>2837</v>
      </c>
      <c r="K379" s="41" t="s">
        <v>3103</v>
      </c>
      <c r="L379" s="41" t="s">
        <v>64</v>
      </c>
      <c r="M379" s="41">
        <v>2005</v>
      </c>
      <c r="N379" s="41">
        <v>15</v>
      </c>
      <c r="O379" s="41" t="s">
        <v>131</v>
      </c>
      <c r="P379" s="41" t="s">
        <v>273</v>
      </c>
      <c r="Q379" s="41" t="s">
        <v>185</v>
      </c>
      <c r="R379" s="41" t="s">
        <v>80</v>
      </c>
      <c r="S379" s="41" t="s">
        <v>3144</v>
      </c>
    </row>
    <row r="380" spans="1:19" ht="15" customHeight="1" x14ac:dyDescent="0.2">
      <c r="A380" s="41">
        <v>379</v>
      </c>
      <c r="B380" s="41">
        <v>711</v>
      </c>
      <c r="C380" s="41" t="s">
        <v>2115</v>
      </c>
      <c r="D380" s="42">
        <v>61</v>
      </c>
      <c r="E380" s="43">
        <v>126</v>
      </c>
      <c r="F380" s="41">
        <v>93.5</v>
      </c>
      <c r="G380" s="48" t="s">
        <v>2117</v>
      </c>
      <c r="H380" s="41">
        <v>3.6</v>
      </c>
      <c r="I380" s="41" t="s">
        <v>3322</v>
      </c>
      <c r="J380" s="41" t="s">
        <v>2826</v>
      </c>
      <c r="K380" s="41" t="s">
        <v>2853</v>
      </c>
      <c r="L380" s="41" t="s">
        <v>20</v>
      </c>
      <c r="M380" s="41">
        <v>1967</v>
      </c>
      <c r="N380" s="41">
        <v>53</v>
      </c>
      <c r="O380" s="41" t="s">
        <v>154</v>
      </c>
      <c r="P380" s="41" t="s">
        <v>543</v>
      </c>
      <c r="Q380" s="41" t="s">
        <v>47</v>
      </c>
      <c r="R380" s="41" t="s">
        <v>23</v>
      </c>
      <c r="S380" s="41" t="s">
        <v>3144</v>
      </c>
    </row>
    <row r="381" spans="1:19" ht="15" customHeight="1" x14ac:dyDescent="0.2">
      <c r="A381" s="41">
        <v>380</v>
      </c>
      <c r="B381" s="41">
        <v>955</v>
      </c>
      <c r="C381" s="41" t="s">
        <v>2115</v>
      </c>
      <c r="D381" s="42">
        <v>61</v>
      </c>
      <c r="E381" s="43">
        <v>126</v>
      </c>
      <c r="F381" s="41">
        <v>93.5</v>
      </c>
      <c r="G381" s="48" t="s">
        <v>2117</v>
      </c>
      <c r="H381" s="41">
        <v>3.6</v>
      </c>
      <c r="I381" s="41" t="s">
        <v>3322</v>
      </c>
      <c r="J381" s="41" t="s">
        <v>2828</v>
      </c>
      <c r="K381" s="41" t="s">
        <v>2853</v>
      </c>
      <c r="L381" s="41" t="s">
        <v>20</v>
      </c>
      <c r="M381" s="41">
        <v>1967</v>
      </c>
      <c r="N381" s="41">
        <v>53</v>
      </c>
      <c r="O381" s="41" t="s">
        <v>154</v>
      </c>
      <c r="P381" s="41" t="s">
        <v>543</v>
      </c>
      <c r="Q381" s="41" t="s">
        <v>47</v>
      </c>
      <c r="R381" s="41" t="s">
        <v>23</v>
      </c>
      <c r="S381" s="41" t="s">
        <v>3144</v>
      </c>
    </row>
    <row r="382" spans="1:19" ht="15" customHeight="1" x14ac:dyDescent="0.2">
      <c r="A382" s="41">
        <v>381</v>
      </c>
      <c r="B382" s="41">
        <v>784</v>
      </c>
      <c r="C382" s="41" t="s">
        <v>247</v>
      </c>
      <c r="D382" s="42">
        <v>65</v>
      </c>
      <c r="E382" s="43">
        <v>126</v>
      </c>
      <c r="F382" s="41">
        <v>95.5</v>
      </c>
      <c r="G382" s="48" t="s">
        <v>2205</v>
      </c>
      <c r="H382" s="41">
        <v>3.5</v>
      </c>
      <c r="I382" s="41" t="s">
        <v>3323</v>
      </c>
      <c r="J382" s="41" t="s">
        <v>2888</v>
      </c>
      <c r="K382" s="41" t="s">
        <v>2837</v>
      </c>
      <c r="L382" s="41" t="s">
        <v>64</v>
      </c>
      <c r="M382" s="41">
        <v>1995</v>
      </c>
      <c r="N382" s="41">
        <v>25</v>
      </c>
      <c r="O382" s="41" t="s">
        <v>21</v>
      </c>
      <c r="P382" s="41" t="s">
        <v>79</v>
      </c>
      <c r="Q382" s="41" t="s">
        <v>40</v>
      </c>
      <c r="R382" s="41" t="s">
        <v>23</v>
      </c>
      <c r="S382" s="41" t="s">
        <v>3144</v>
      </c>
    </row>
    <row r="383" spans="1:19" ht="15" customHeight="1" x14ac:dyDescent="0.2">
      <c r="A383" s="41">
        <v>382</v>
      </c>
      <c r="B383" s="41">
        <v>305</v>
      </c>
      <c r="C383" s="41" t="s">
        <v>1221</v>
      </c>
      <c r="D383" s="42">
        <v>74</v>
      </c>
      <c r="E383" s="43">
        <v>126</v>
      </c>
      <c r="F383" s="41">
        <v>100</v>
      </c>
      <c r="G383" s="48" t="s">
        <v>1223</v>
      </c>
      <c r="H383" s="41">
        <v>3.4</v>
      </c>
      <c r="I383" s="41" t="s">
        <v>3324</v>
      </c>
      <c r="J383" s="41" t="s">
        <v>2831</v>
      </c>
      <c r="K383" s="41" t="s">
        <v>2907</v>
      </c>
      <c r="L383" s="41" t="s">
        <v>20</v>
      </c>
      <c r="M383" s="41">
        <v>1939</v>
      </c>
      <c r="N383" s="41">
        <v>81</v>
      </c>
      <c r="O383" s="41" t="s">
        <v>154</v>
      </c>
      <c r="P383" s="41" t="s">
        <v>155</v>
      </c>
      <c r="Q383" s="41" t="s">
        <v>156</v>
      </c>
      <c r="R383" s="41" t="s">
        <v>58</v>
      </c>
      <c r="S383" s="41" t="s">
        <v>1226</v>
      </c>
    </row>
    <row r="384" spans="1:19" ht="15" customHeight="1" x14ac:dyDescent="0.2">
      <c r="A384" s="41">
        <v>383</v>
      </c>
      <c r="B384" s="41">
        <v>589</v>
      </c>
      <c r="C384" s="41" t="s">
        <v>14</v>
      </c>
      <c r="D384" s="42">
        <v>75</v>
      </c>
      <c r="E384" s="43">
        <v>126</v>
      </c>
      <c r="F384" s="41">
        <v>100.5</v>
      </c>
      <c r="G384" s="48" t="s">
        <v>1926</v>
      </c>
      <c r="H384" s="41">
        <v>4.2</v>
      </c>
      <c r="I384" s="41" t="s">
        <v>3325</v>
      </c>
      <c r="J384" s="41" t="s">
        <v>2828</v>
      </c>
      <c r="K384" s="41" t="s">
        <v>2864</v>
      </c>
      <c r="L384" s="41" t="s">
        <v>64</v>
      </c>
      <c r="M384" s="41">
        <v>1885</v>
      </c>
      <c r="N384" s="41">
        <v>135</v>
      </c>
      <c r="O384" s="41" t="s">
        <v>21</v>
      </c>
      <c r="P384" s="41" t="s">
        <v>72</v>
      </c>
      <c r="Q384" s="41" t="s">
        <v>73</v>
      </c>
      <c r="R384" s="41" t="s">
        <v>23</v>
      </c>
      <c r="S384" s="41" t="s">
        <v>3144</v>
      </c>
    </row>
    <row r="385" spans="1:19" ht="15" customHeight="1" x14ac:dyDescent="0.2">
      <c r="A385" s="41">
        <v>384</v>
      </c>
      <c r="B385" s="41">
        <v>350</v>
      </c>
      <c r="C385" s="41" t="s">
        <v>14</v>
      </c>
      <c r="D385" s="42">
        <v>76</v>
      </c>
      <c r="E385" s="43">
        <v>126</v>
      </c>
      <c r="F385" s="41">
        <v>101</v>
      </c>
      <c r="G385" s="48" t="s">
        <v>1315</v>
      </c>
      <c r="H385" s="41">
        <v>2.2999999999999998</v>
      </c>
      <c r="I385" s="41" t="s">
        <v>3326</v>
      </c>
      <c r="J385" s="41" t="s">
        <v>2917</v>
      </c>
      <c r="K385" s="41" t="s">
        <v>2911</v>
      </c>
      <c r="L385" s="41" t="s">
        <v>64</v>
      </c>
      <c r="M385" s="41">
        <v>2003</v>
      </c>
      <c r="N385" s="41">
        <v>17</v>
      </c>
      <c r="O385" s="41" t="s">
        <v>65</v>
      </c>
      <c r="P385" s="41" t="s">
        <v>124</v>
      </c>
      <c r="Q385" s="41" t="s">
        <v>124</v>
      </c>
      <c r="R385" s="41" t="s">
        <v>41</v>
      </c>
      <c r="S385" s="41" t="s">
        <v>3144</v>
      </c>
    </row>
    <row r="386" spans="1:19" ht="15" customHeight="1" x14ac:dyDescent="0.2">
      <c r="A386" s="41">
        <v>385</v>
      </c>
      <c r="B386" s="41">
        <v>312</v>
      </c>
      <c r="C386" s="41" t="s">
        <v>14</v>
      </c>
      <c r="D386" s="42">
        <v>78</v>
      </c>
      <c r="E386" s="43">
        <v>126</v>
      </c>
      <c r="F386" s="41">
        <v>102</v>
      </c>
      <c r="G386" s="48" t="s">
        <v>1243</v>
      </c>
      <c r="H386" s="41">
        <v>3.7</v>
      </c>
      <c r="I386" s="41" t="s">
        <v>3327</v>
      </c>
      <c r="J386" s="41" t="s">
        <v>2864</v>
      </c>
      <c r="K386" s="41" t="s">
        <v>2853</v>
      </c>
      <c r="L386" s="41" t="s">
        <v>46</v>
      </c>
      <c r="M386" s="41">
        <v>2004</v>
      </c>
      <c r="N386" s="41">
        <v>16</v>
      </c>
      <c r="O386" s="41" t="s">
        <v>65</v>
      </c>
      <c r="P386" s="41" t="s">
        <v>155</v>
      </c>
      <c r="Q386" s="41" t="s">
        <v>156</v>
      </c>
      <c r="R386" s="41" t="s">
        <v>203</v>
      </c>
      <c r="S386" s="41" t="s">
        <v>1246</v>
      </c>
    </row>
    <row r="387" spans="1:19" ht="15" customHeight="1" x14ac:dyDescent="0.2">
      <c r="A387" s="41">
        <v>386</v>
      </c>
      <c r="B387" s="41">
        <v>928</v>
      </c>
      <c r="C387" s="41" t="s">
        <v>2373</v>
      </c>
      <c r="D387" s="42">
        <v>59</v>
      </c>
      <c r="E387" s="43">
        <v>125</v>
      </c>
      <c r="F387" s="41">
        <v>92</v>
      </c>
      <c r="G387" s="48" t="s">
        <v>2375</v>
      </c>
      <c r="H387" s="41">
        <v>4</v>
      </c>
      <c r="I387" s="41" t="s">
        <v>3328</v>
      </c>
      <c r="J387" s="41" t="s">
        <v>2826</v>
      </c>
      <c r="K387" s="41" t="s">
        <v>2826</v>
      </c>
      <c r="L387" s="41" t="s">
        <v>20</v>
      </c>
      <c r="M387" s="41">
        <v>2006</v>
      </c>
      <c r="N387" s="41">
        <v>14</v>
      </c>
      <c r="O387" s="41" t="s">
        <v>21</v>
      </c>
      <c r="P387" s="41" t="s">
        <v>124</v>
      </c>
      <c r="Q387" s="41" t="s">
        <v>124</v>
      </c>
      <c r="R387" s="41" t="s">
        <v>58</v>
      </c>
      <c r="S387" s="41" t="s">
        <v>2377</v>
      </c>
    </row>
    <row r="388" spans="1:19" ht="15" customHeight="1" x14ac:dyDescent="0.2">
      <c r="A388" s="41">
        <v>387</v>
      </c>
      <c r="B388" s="41">
        <v>132</v>
      </c>
      <c r="C388" s="41" t="s">
        <v>247</v>
      </c>
      <c r="D388" s="42">
        <v>65</v>
      </c>
      <c r="E388" s="43">
        <v>125</v>
      </c>
      <c r="F388" s="41">
        <v>95</v>
      </c>
      <c r="G388" s="48" t="s">
        <v>645</v>
      </c>
      <c r="H388" s="41">
        <v>4.7</v>
      </c>
      <c r="I388" s="41" t="s">
        <v>3329</v>
      </c>
      <c r="J388" s="41" t="s">
        <v>2828</v>
      </c>
      <c r="K388" s="41" t="s">
        <v>2897</v>
      </c>
      <c r="L388" s="41" t="s">
        <v>56</v>
      </c>
      <c r="M388" s="41">
        <v>1996</v>
      </c>
      <c r="N388" s="41">
        <v>24</v>
      </c>
      <c r="O388" s="41" t="s">
        <v>21</v>
      </c>
      <c r="P388" s="41" t="s">
        <v>79</v>
      </c>
      <c r="Q388" s="41" t="s">
        <v>40</v>
      </c>
      <c r="R388" s="41" t="s">
        <v>80</v>
      </c>
      <c r="S388" s="41" t="s">
        <v>648</v>
      </c>
    </row>
    <row r="389" spans="1:19" ht="15" customHeight="1" x14ac:dyDescent="0.2">
      <c r="A389" s="41">
        <v>388</v>
      </c>
      <c r="B389" s="41">
        <v>825</v>
      </c>
      <c r="C389" s="41" t="s">
        <v>2278</v>
      </c>
      <c r="D389" s="42">
        <v>68</v>
      </c>
      <c r="E389" s="43">
        <v>125</v>
      </c>
      <c r="F389" s="41">
        <v>96.5</v>
      </c>
      <c r="G389" s="48" t="s">
        <v>2280</v>
      </c>
      <c r="H389" s="41">
        <v>3.8</v>
      </c>
      <c r="I389" s="41" t="s">
        <v>3238</v>
      </c>
      <c r="J389" s="41" t="s">
        <v>2826</v>
      </c>
      <c r="K389" s="41" t="s">
        <v>2864</v>
      </c>
      <c r="L389" s="41" t="s">
        <v>20</v>
      </c>
      <c r="M389" s="41">
        <v>2008</v>
      </c>
      <c r="N389" s="41">
        <v>12</v>
      </c>
      <c r="O389" s="41" t="s">
        <v>65</v>
      </c>
      <c r="P389" s="41" t="s">
        <v>124</v>
      </c>
      <c r="Q389" s="41" t="s">
        <v>124</v>
      </c>
      <c r="R389" s="41" t="s">
        <v>23</v>
      </c>
      <c r="S389" s="41" t="s">
        <v>3144</v>
      </c>
    </row>
    <row r="390" spans="1:19" ht="15" customHeight="1" x14ac:dyDescent="0.2">
      <c r="A390" s="41">
        <v>389</v>
      </c>
      <c r="B390" s="41">
        <v>172</v>
      </c>
      <c r="C390" s="41" t="s">
        <v>290</v>
      </c>
      <c r="D390" s="42">
        <v>75</v>
      </c>
      <c r="E390" s="43">
        <v>125</v>
      </c>
      <c r="F390" s="41">
        <v>100</v>
      </c>
      <c r="G390" s="48" t="s">
        <v>800</v>
      </c>
      <c r="H390" s="41">
        <v>3.8</v>
      </c>
      <c r="I390" s="41" t="s">
        <v>3330</v>
      </c>
      <c r="J390" s="41" t="s">
        <v>2826</v>
      </c>
      <c r="K390" s="41" t="s">
        <v>2868</v>
      </c>
      <c r="L390" s="41" t="s">
        <v>64</v>
      </c>
      <c r="M390" s="41">
        <v>1987</v>
      </c>
      <c r="N390" s="41">
        <v>33</v>
      </c>
      <c r="O390" s="41" t="s">
        <v>21</v>
      </c>
      <c r="P390" s="41" t="s">
        <v>57</v>
      </c>
      <c r="Q390" s="41" t="s">
        <v>40</v>
      </c>
      <c r="R390" s="41" t="s">
        <v>41</v>
      </c>
      <c r="S390" s="41" t="s">
        <v>802</v>
      </c>
    </row>
    <row r="391" spans="1:19" ht="15" customHeight="1" x14ac:dyDescent="0.2">
      <c r="A391" s="41">
        <v>390</v>
      </c>
      <c r="B391" s="41">
        <v>255</v>
      </c>
      <c r="C391" s="41" t="s">
        <v>1101</v>
      </c>
      <c r="D391" s="42">
        <v>76</v>
      </c>
      <c r="E391" s="43">
        <v>125</v>
      </c>
      <c r="F391" s="41">
        <v>100.5</v>
      </c>
      <c r="G391" s="48" t="s">
        <v>1103</v>
      </c>
      <c r="H391" s="41">
        <v>4.8</v>
      </c>
      <c r="I391" s="41" t="s">
        <v>3331</v>
      </c>
      <c r="J391" s="41" t="s">
        <v>2828</v>
      </c>
      <c r="K391" s="41" t="s">
        <v>2848</v>
      </c>
      <c r="L391" s="41" t="s">
        <v>46</v>
      </c>
      <c r="M391" s="41">
        <v>1925</v>
      </c>
      <c r="N391" s="41">
        <v>95</v>
      </c>
      <c r="O391" s="41" t="s">
        <v>21</v>
      </c>
      <c r="P391" s="41" t="s">
        <v>155</v>
      </c>
      <c r="Q391" s="41" t="s">
        <v>156</v>
      </c>
      <c r="R391" s="41" t="s">
        <v>67</v>
      </c>
      <c r="S391" s="41" t="s">
        <v>3144</v>
      </c>
    </row>
    <row r="392" spans="1:19" ht="15" customHeight="1" x14ac:dyDescent="0.2">
      <c r="A392" s="41">
        <v>391</v>
      </c>
      <c r="B392" s="41">
        <v>421</v>
      </c>
      <c r="C392" s="41" t="s">
        <v>247</v>
      </c>
      <c r="D392" s="42">
        <v>65</v>
      </c>
      <c r="E392" s="43">
        <v>124</v>
      </c>
      <c r="F392" s="41">
        <v>94.5</v>
      </c>
      <c r="G392" s="48" t="s">
        <v>1476</v>
      </c>
      <c r="H392" s="41">
        <v>3.5</v>
      </c>
      <c r="I392" s="41" t="s">
        <v>3332</v>
      </c>
      <c r="J392" s="41" t="s">
        <v>2859</v>
      </c>
      <c r="K392" s="41" t="s">
        <v>2826</v>
      </c>
      <c r="L392" s="41" t="s">
        <v>20</v>
      </c>
      <c r="M392" s="41">
        <v>2013</v>
      </c>
      <c r="N392" s="41">
        <v>7</v>
      </c>
      <c r="O392" s="41" t="s">
        <v>21</v>
      </c>
      <c r="P392" s="41" t="s">
        <v>32</v>
      </c>
      <c r="Q392" s="41" t="s">
        <v>33</v>
      </c>
      <c r="R392" s="41" t="s">
        <v>58</v>
      </c>
      <c r="S392" s="41" t="s">
        <v>3144</v>
      </c>
    </row>
    <row r="393" spans="1:19" ht="15" customHeight="1" x14ac:dyDescent="0.2">
      <c r="A393" s="41">
        <v>392</v>
      </c>
      <c r="B393" s="41">
        <v>617</v>
      </c>
      <c r="C393" s="41" t="s">
        <v>247</v>
      </c>
      <c r="D393" s="42">
        <v>65</v>
      </c>
      <c r="E393" s="43">
        <v>124</v>
      </c>
      <c r="F393" s="41">
        <v>94.5</v>
      </c>
      <c r="G393" s="48" t="s">
        <v>1476</v>
      </c>
      <c r="H393" s="41">
        <v>3.5</v>
      </c>
      <c r="I393" s="41" t="s">
        <v>3332</v>
      </c>
      <c r="J393" s="41" t="s">
        <v>2828</v>
      </c>
      <c r="K393" s="41" t="s">
        <v>2826</v>
      </c>
      <c r="L393" s="41" t="s">
        <v>20</v>
      </c>
      <c r="M393" s="41">
        <v>2013</v>
      </c>
      <c r="N393" s="41">
        <v>7</v>
      </c>
      <c r="O393" s="41" t="s">
        <v>21</v>
      </c>
      <c r="P393" s="41" t="s">
        <v>32</v>
      </c>
      <c r="Q393" s="41" t="s">
        <v>33</v>
      </c>
      <c r="R393" s="41" t="s">
        <v>58</v>
      </c>
      <c r="S393" s="41" t="s">
        <v>3144</v>
      </c>
    </row>
    <row r="394" spans="1:19" ht="15" customHeight="1" x14ac:dyDescent="0.2">
      <c r="A394" s="41">
        <v>393</v>
      </c>
      <c r="B394" s="41">
        <v>836</v>
      </c>
      <c r="C394" s="41" t="s">
        <v>247</v>
      </c>
      <c r="D394" s="42">
        <v>65</v>
      </c>
      <c r="E394" s="43">
        <v>124</v>
      </c>
      <c r="F394" s="41">
        <v>94.5</v>
      </c>
      <c r="G394" s="48" t="s">
        <v>1476</v>
      </c>
      <c r="H394" s="41">
        <v>3.5</v>
      </c>
      <c r="I394" s="41" t="s">
        <v>3332</v>
      </c>
      <c r="J394" s="41" t="s">
        <v>2853</v>
      </c>
      <c r="K394" s="41" t="s">
        <v>2826</v>
      </c>
      <c r="L394" s="41" t="s">
        <v>20</v>
      </c>
      <c r="M394" s="41">
        <v>2013</v>
      </c>
      <c r="N394" s="41">
        <v>7</v>
      </c>
      <c r="O394" s="41" t="s">
        <v>21</v>
      </c>
      <c r="P394" s="41" t="s">
        <v>32</v>
      </c>
      <c r="Q394" s="41" t="s">
        <v>33</v>
      </c>
      <c r="R394" s="41" t="s">
        <v>58</v>
      </c>
      <c r="S394" s="41" t="s">
        <v>3144</v>
      </c>
    </row>
    <row r="395" spans="1:19" ht="15" customHeight="1" x14ac:dyDescent="0.2">
      <c r="A395" s="41">
        <v>394</v>
      </c>
      <c r="B395" s="41">
        <v>643</v>
      </c>
      <c r="C395" s="41" t="s">
        <v>14</v>
      </c>
      <c r="D395" s="42">
        <v>71</v>
      </c>
      <c r="E395" s="43">
        <v>124</v>
      </c>
      <c r="F395" s="41">
        <v>97.5</v>
      </c>
      <c r="G395" s="48" t="s">
        <v>2020</v>
      </c>
      <c r="H395" s="41">
        <v>4</v>
      </c>
      <c r="I395" s="41" t="s">
        <v>3333</v>
      </c>
      <c r="J395" s="41" t="s">
        <v>2850</v>
      </c>
      <c r="K395" s="41" t="s">
        <v>2828</v>
      </c>
      <c r="L395" s="41" t="s">
        <v>20</v>
      </c>
      <c r="M395" s="41">
        <v>2007</v>
      </c>
      <c r="N395" s="41">
        <v>13</v>
      </c>
      <c r="O395" s="41" t="s">
        <v>21</v>
      </c>
      <c r="P395" s="41" t="s">
        <v>2022</v>
      </c>
      <c r="Q395" s="41" t="s">
        <v>1916</v>
      </c>
      <c r="R395" s="41" t="s">
        <v>58</v>
      </c>
      <c r="S395" s="41" t="s">
        <v>2023</v>
      </c>
    </row>
    <row r="396" spans="1:19" ht="15" customHeight="1" x14ac:dyDescent="0.2">
      <c r="A396" s="41">
        <v>395</v>
      </c>
      <c r="B396" s="41">
        <v>868</v>
      </c>
      <c r="C396" s="41" t="s">
        <v>14</v>
      </c>
      <c r="D396" s="42">
        <v>71</v>
      </c>
      <c r="E396" s="43">
        <v>124</v>
      </c>
      <c r="F396" s="41">
        <v>97.5</v>
      </c>
      <c r="G396" s="48" t="s">
        <v>2020</v>
      </c>
      <c r="H396" s="41">
        <v>4</v>
      </c>
      <c r="I396" s="41" t="s">
        <v>3333</v>
      </c>
      <c r="J396" s="41" t="s">
        <v>2850</v>
      </c>
      <c r="K396" s="41" t="s">
        <v>2828</v>
      </c>
      <c r="L396" s="41" t="s">
        <v>20</v>
      </c>
      <c r="M396" s="41">
        <v>2007</v>
      </c>
      <c r="N396" s="41">
        <v>13</v>
      </c>
      <c r="O396" s="41" t="s">
        <v>21</v>
      </c>
      <c r="P396" s="41" t="s">
        <v>2022</v>
      </c>
      <c r="Q396" s="41" t="s">
        <v>1916</v>
      </c>
      <c r="R396" s="41" t="s">
        <v>58</v>
      </c>
      <c r="S396" s="41" t="s">
        <v>2023</v>
      </c>
    </row>
    <row r="397" spans="1:19" ht="15" customHeight="1" x14ac:dyDescent="0.2">
      <c r="A397" s="41">
        <v>396</v>
      </c>
      <c r="B397" s="41">
        <v>207</v>
      </c>
      <c r="C397" s="41" t="s">
        <v>241</v>
      </c>
      <c r="D397" s="42">
        <v>73</v>
      </c>
      <c r="E397" s="43">
        <v>124</v>
      </c>
      <c r="F397" s="41">
        <v>98.5</v>
      </c>
      <c r="G397" s="48" t="s">
        <v>923</v>
      </c>
      <c r="H397" s="41">
        <v>3.3</v>
      </c>
      <c r="I397" s="41" t="s">
        <v>3334</v>
      </c>
      <c r="J397" s="41" t="s">
        <v>2826</v>
      </c>
      <c r="K397" s="41" t="s">
        <v>2864</v>
      </c>
      <c r="L397" s="41" t="s">
        <v>46</v>
      </c>
      <c r="M397" s="41">
        <v>1982</v>
      </c>
      <c r="N397" s="41">
        <v>38</v>
      </c>
      <c r="O397" s="41" t="s">
        <v>21</v>
      </c>
      <c r="P397" s="41" t="s">
        <v>155</v>
      </c>
      <c r="Q397" s="41" t="s">
        <v>156</v>
      </c>
      <c r="R397" s="41" t="s">
        <v>179</v>
      </c>
      <c r="S397" s="41" t="s">
        <v>926</v>
      </c>
    </row>
    <row r="398" spans="1:19" ht="15" customHeight="1" x14ac:dyDescent="0.2">
      <c r="A398" s="41">
        <v>397</v>
      </c>
      <c r="B398" s="41">
        <v>333</v>
      </c>
      <c r="C398" s="41" t="s">
        <v>241</v>
      </c>
      <c r="D398" s="42">
        <v>73</v>
      </c>
      <c r="E398" s="43">
        <v>124</v>
      </c>
      <c r="F398" s="41">
        <v>98.5</v>
      </c>
      <c r="G398" s="48" t="s">
        <v>923</v>
      </c>
      <c r="H398" s="41">
        <v>3.3</v>
      </c>
      <c r="I398" s="41" t="s">
        <v>3334</v>
      </c>
      <c r="J398" s="41" t="s">
        <v>2828</v>
      </c>
      <c r="K398" s="41" t="s">
        <v>2864</v>
      </c>
      <c r="L398" s="41" t="s">
        <v>46</v>
      </c>
      <c r="M398" s="41">
        <v>1982</v>
      </c>
      <c r="N398" s="41">
        <v>38</v>
      </c>
      <c r="O398" s="41" t="s">
        <v>21</v>
      </c>
      <c r="P398" s="41" t="s">
        <v>155</v>
      </c>
      <c r="Q398" s="41" t="s">
        <v>156</v>
      </c>
      <c r="R398" s="41" t="s">
        <v>179</v>
      </c>
      <c r="S398" s="41" t="s">
        <v>926</v>
      </c>
    </row>
    <row r="399" spans="1:19" ht="15" customHeight="1" x14ac:dyDescent="0.2">
      <c r="A399" s="41">
        <v>398</v>
      </c>
      <c r="B399" s="41">
        <v>824</v>
      </c>
      <c r="C399" s="41" t="s">
        <v>2275</v>
      </c>
      <c r="D399" s="42">
        <v>74</v>
      </c>
      <c r="E399" s="43">
        <v>124</v>
      </c>
      <c r="F399" s="41">
        <v>99</v>
      </c>
      <c r="G399" s="48" t="s">
        <v>2276</v>
      </c>
      <c r="H399" s="41">
        <v>3.7</v>
      </c>
      <c r="I399" s="41" t="s">
        <v>3335</v>
      </c>
      <c r="J399" s="41" t="s">
        <v>2864</v>
      </c>
      <c r="K399" s="41" t="s">
        <v>2864</v>
      </c>
      <c r="L399" s="41" t="s">
        <v>30</v>
      </c>
      <c r="M399" s="41">
        <v>1922</v>
      </c>
      <c r="N399" s="41">
        <v>98</v>
      </c>
      <c r="O399" s="41" t="s">
        <v>65</v>
      </c>
      <c r="P399" s="41" t="s">
        <v>22</v>
      </c>
      <c r="Q399" s="41" t="s">
        <v>22</v>
      </c>
      <c r="R399" s="41" t="s">
        <v>113</v>
      </c>
      <c r="S399" s="41" t="s">
        <v>3144</v>
      </c>
    </row>
    <row r="400" spans="1:19" ht="15" customHeight="1" x14ac:dyDescent="0.2">
      <c r="A400" s="41">
        <v>399</v>
      </c>
      <c r="B400" s="41">
        <v>108</v>
      </c>
      <c r="C400" s="41" t="s">
        <v>14</v>
      </c>
      <c r="D400" s="42">
        <v>74</v>
      </c>
      <c r="E400" s="43">
        <v>124</v>
      </c>
      <c r="F400" s="41">
        <v>99</v>
      </c>
      <c r="G400" s="48" t="s">
        <v>546</v>
      </c>
      <c r="H400" s="41">
        <v>3.9</v>
      </c>
      <c r="I400" s="41" t="s">
        <v>3280</v>
      </c>
      <c r="J400" s="41" t="s">
        <v>2826</v>
      </c>
      <c r="K400" s="41" t="s">
        <v>2853</v>
      </c>
      <c r="L400" s="41" t="s">
        <v>20</v>
      </c>
      <c r="M400" s="41">
        <v>2010</v>
      </c>
      <c r="N400" s="41">
        <v>10</v>
      </c>
      <c r="O400" s="41" t="s">
        <v>21</v>
      </c>
      <c r="P400" s="41" t="s">
        <v>230</v>
      </c>
      <c r="Q400" s="41" t="s">
        <v>91</v>
      </c>
      <c r="R400" s="41" t="s">
        <v>41</v>
      </c>
      <c r="S400" s="41" t="s">
        <v>439</v>
      </c>
    </row>
    <row r="401" spans="1:19" ht="15" customHeight="1" x14ac:dyDescent="0.2">
      <c r="A401" s="41">
        <v>400</v>
      </c>
      <c r="B401" s="41">
        <v>447</v>
      </c>
      <c r="C401" s="41" t="s">
        <v>247</v>
      </c>
      <c r="D401" s="42">
        <v>74</v>
      </c>
      <c r="E401" s="43">
        <v>124</v>
      </c>
      <c r="F401" s="41">
        <v>99</v>
      </c>
      <c r="G401" s="48" t="s">
        <v>1526</v>
      </c>
      <c r="H401" s="41">
        <v>4</v>
      </c>
      <c r="I401" s="41" t="s">
        <v>3336</v>
      </c>
      <c r="J401" s="41" t="s">
        <v>2974</v>
      </c>
      <c r="K401" s="41" t="s">
        <v>2882</v>
      </c>
      <c r="L401" s="41" t="s">
        <v>20</v>
      </c>
      <c r="M401" s="41">
        <v>1915</v>
      </c>
      <c r="N401" s="41">
        <v>105</v>
      </c>
      <c r="O401" s="41" t="s">
        <v>154</v>
      </c>
      <c r="P401" s="41" t="s">
        <v>155</v>
      </c>
      <c r="Q401" s="41" t="s">
        <v>156</v>
      </c>
      <c r="R401" s="41" t="s">
        <v>50</v>
      </c>
      <c r="S401" s="41" t="s">
        <v>3144</v>
      </c>
    </row>
    <row r="402" spans="1:19" ht="15" customHeight="1" x14ac:dyDescent="0.2">
      <c r="A402" s="41">
        <v>401</v>
      </c>
      <c r="B402" s="41">
        <v>670</v>
      </c>
      <c r="C402" s="41" t="s">
        <v>247</v>
      </c>
      <c r="D402" s="42">
        <v>74</v>
      </c>
      <c r="E402" s="43">
        <v>124</v>
      </c>
      <c r="F402" s="41">
        <v>99</v>
      </c>
      <c r="G402" s="48" t="s">
        <v>1526</v>
      </c>
      <c r="H402" s="41">
        <v>4</v>
      </c>
      <c r="I402" s="41" t="s">
        <v>3336</v>
      </c>
      <c r="J402" s="41" t="s">
        <v>2826</v>
      </c>
      <c r="K402" s="41" t="s">
        <v>2882</v>
      </c>
      <c r="L402" s="41" t="s">
        <v>20</v>
      </c>
      <c r="M402" s="41">
        <v>1915</v>
      </c>
      <c r="N402" s="41">
        <v>105</v>
      </c>
      <c r="O402" s="41" t="s">
        <v>154</v>
      </c>
      <c r="P402" s="41" t="s">
        <v>155</v>
      </c>
      <c r="Q402" s="41" t="s">
        <v>156</v>
      </c>
      <c r="R402" s="41" t="s">
        <v>50</v>
      </c>
      <c r="S402" s="41" t="s">
        <v>3144</v>
      </c>
    </row>
    <row r="403" spans="1:19" ht="15" customHeight="1" x14ac:dyDescent="0.2">
      <c r="A403" s="41">
        <v>402</v>
      </c>
      <c r="B403" s="41">
        <v>907</v>
      </c>
      <c r="C403" s="41" t="s">
        <v>247</v>
      </c>
      <c r="D403" s="42">
        <v>74</v>
      </c>
      <c r="E403" s="43">
        <v>124</v>
      </c>
      <c r="F403" s="41">
        <v>99</v>
      </c>
      <c r="G403" s="48" t="s">
        <v>1526</v>
      </c>
      <c r="H403" s="41">
        <v>4</v>
      </c>
      <c r="I403" s="41" t="s">
        <v>3336</v>
      </c>
      <c r="J403" s="41" t="s">
        <v>2831</v>
      </c>
      <c r="K403" s="41" t="s">
        <v>2882</v>
      </c>
      <c r="L403" s="41" t="s">
        <v>20</v>
      </c>
      <c r="M403" s="41">
        <v>1915</v>
      </c>
      <c r="N403" s="41">
        <v>105</v>
      </c>
      <c r="O403" s="41" t="s">
        <v>154</v>
      </c>
      <c r="P403" s="41" t="s">
        <v>155</v>
      </c>
      <c r="Q403" s="41" t="s">
        <v>156</v>
      </c>
      <c r="R403" s="41" t="s">
        <v>50</v>
      </c>
      <c r="S403" s="41" t="s">
        <v>3144</v>
      </c>
    </row>
    <row r="404" spans="1:19" ht="15" customHeight="1" x14ac:dyDescent="0.2">
      <c r="A404" s="41">
        <v>403</v>
      </c>
      <c r="B404" s="41">
        <v>27</v>
      </c>
      <c r="C404" s="41" t="s">
        <v>14</v>
      </c>
      <c r="D404" s="42">
        <v>75</v>
      </c>
      <c r="E404" s="43">
        <v>124</v>
      </c>
      <c r="F404" s="41">
        <v>99.5</v>
      </c>
      <c r="G404" s="48" t="s">
        <v>195</v>
      </c>
      <c r="H404" s="41">
        <v>3.5</v>
      </c>
      <c r="I404" s="41" t="s">
        <v>3337</v>
      </c>
      <c r="J404" s="41" t="s">
        <v>2831</v>
      </c>
      <c r="K404" s="41" t="s">
        <v>2826</v>
      </c>
      <c r="L404" s="41" t="s">
        <v>46</v>
      </c>
      <c r="M404" s="41">
        <v>1952</v>
      </c>
      <c r="N404" s="41">
        <v>68</v>
      </c>
      <c r="O404" s="41" t="s">
        <v>21</v>
      </c>
      <c r="P404" s="41" t="s">
        <v>72</v>
      </c>
      <c r="Q404" s="41" t="s">
        <v>73</v>
      </c>
      <c r="R404" s="41" t="s">
        <v>41</v>
      </c>
      <c r="S404" s="41" t="s">
        <v>3144</v>
      </c>
    </row>
    <row r="405" spans="1:19" ht="15" customHeight="1" x14ac:dyDescent="0.2">
      <c r="A405" s="41">
        <v>404</v>
      </c>
      <c r="B405" s="41">
        <v>348</v>
      </c>
      <c r="C405" s="41" t="s">
        <v>14</v>
      </c>
      <c r="D405" s="42">
        <v>75</v>
      </c>
      <c r="E405" s="43">
        <v>124</v>
      </c>
      <c r="F405" s="41">
        <v>99.5</v>
      </c>
      <c r="G405" s="48" t="s">
        <v>195</v>
      </c>
      <c r="H405" s="41">
        <v>3.5</v>
      </c>
      <c r="I405" s="41" t="s">
        <v>3337</v>
      </c>
      <c r="J405" s="41" t="s">
        <v>2837</v>
      </c>
      <c r="K405" s="41" t="s">
        <v>2826</v>
      </c>
      <c r="L405" s="41" t="s">
        <v>46</v>
      </c>
      <c r="M405" s="41">
        <v>1952</v>
      </c>
      <c r="N405" s="41">
        <v>68</v>
      </c>
      <c r="O405" s="41" t="s">
        <v>21</v>
      </c>
      <c r="P405" s="41" t="s">
        <v>72</v>
      </c>
      <c r="Q405" s="41" t="s">
        <v>73</v>
      </c>
      <c r="R405" s="41" t="s">
        <v>41</v>
      </c>
      <c r="S405" s="41" t="s">
        <v>3144</v>
      </c>
    </row>
    <row r="406" spans="1:19" ht="15" customHeight="1" x14ac:dyDescent="0.2">
      <c r="A406" s="41">
        <v>405</v>
      </c>
      <c r="B406" s="41">
        <v>138</v>
      </c>
      <c r="C406" s="41" t="s">
        <v>14</v>
      </c>
      <c r="D406" s="42">
        <v>77</v>
      </c>
      <c r="E406" s="43">
        <v>124</v>
      </c>
      <c r="F406" s="41">
        <v>100.5</v>
      </c>
      <c r="G406" s="48" t="s">
        <v>675</v>
      </c>
      <c r="H406" s="41">
        <v>4.4000000000000004</v>
      </c>
      <c r="I406" s="41" t="s">
        <v>3338</v>
      </c>
      <c r="J406" s="41" t="s">
        <v>2826</v>
      </c>
      <c r="K406" s="41" t="s">
        <v>2864</v>
      </c>
      <c r="L406" s="41" t="s">
        <v>64</v>
      </c>
      <c r="M406" s="41">
        <v>1999</v>
      </c>
      <c r="N406" s="41">
        <v>21</v>
      </c>
      <c r="O406" s="41" t="s">
        <v>21</v>
      </c>
      <c r="P406" s="41" t="s">
        <v>145</v>
      </c>
      <c r="Q406" s="41" t="s">
        <v>91</v>
      </c>
      <c r="R406" s="41" t="s">
        <v>58</v>
      </c>
      <c r="S406" s="41" t="s">
        <v>3144</v>
      </c>
    </row>
    <row r="407" spans="1:19" ht="15" customHeight="1" x14ac:dyDescent="0.2">
      <c r="A407" s="41">
        <v>406</v>
      </c>
      <c r="B407" s="41">
        <v>223</v>
      </c>
      <c r="C407" s="41" t="s">
        <v>981</v>
      </c>
      <c r="D407" s="42">
        <v>60</v>
      </c>
      <c r="E407" s="43">
        <v>123</v>
      </c>
      <c r="F407" s="41">
        <v>91.5</v>
      </c>
      <c r="G407" s="48" t="s">
        <v>983</v>
      </c>
      <c r="H407" s="41">
        <v>2.9</v>
      </c>
      <c r="I407" s="41" t="s">
        <v>3339</v>
      </c>
      <c r="J407" s="41" t="s">
        <v>2944</v>
      </c>
      <c r="K407" s="41" t="s">
        <v>2864</v>
      </c>
      <c r="L407" s="41" t="s">
        <v>64</v>
      </c>
      <c r="M407" s="41">
        <v>-1</v>
      </c>
      <c r="N407" s="41" t="s">
        <v>3144</v>
      </c>
      <c r="O407" s="41" t="s">
        <v>65</v>
      </c>
      <c r="P407" s="41" t="s">
        <v>124</v>
      </c>
      <c r="Q407" s="41" t="s">
        <v>124</v>
      </c>
      <c r="R407" s="41" t="s">
        <v>58</v>
      </c>
      <c r="S407" s="41" t="s">
        <v>3144</v>
      </c>
    </row>
    <row r="408" spans="1:19" ht="15" customHeight="1" x14ac:dyDescent="0.2">
      <c r="A408" s="41">
        <v>407</v>
      </c>
      <c r="B408" s="41">
        <v>383</v>
      </c>
      <c r="C408" s="41" t="s">
        <v>981</v>
      </c>
      <c r="D408" s="42">
        <v>60</v>
      </c>
      <c r="E408" s="43">
        <v>123</v>
      </c>
      <c r="F408" s="41">
        <v>91.5</v>
      </c>
      <c r="G408" s="48" t="s">
        <v>983</v>
      </c>
      <c r="H408" s="41">
        <v>2.9</v>
      </c>
      <c r="I408" s="41" t="s">
        <v>3339</v>
      </c>
      <c r="J408" s="41" t="s">
        <v>2828</v>
      </c>
      <c r="K408" s="41" t="s">
        <v>2864</v>
      </c>
      <c r="L408" s="41" t="s">
        <v>64</v>
      </c>
      <c r="M408" s="41">
        <v>-1</v>
      </c>
      <c r="N408" s="41" t="s">
        <v>3144</v>
      </c>
      <c r="O408" s="41" t="s">
        <v>65</v>
      </c>
      <c r="P408" s="41" t="s">
        <v>124</v>
      </c>
      <c r="Q408" s="41" t="s">
        <v>124</v>
      </c>
      <c r="R408" s="41" t="s">
        <v>58</v>
      </c>
      <c r="S408" s="41" t="s">
        <v>3144</v>
      </c>
    </row>
    <row r="409" spans="1:19" ht="15" customHeight="1" x14ac:dyDescent="0.2">
      <c r="A409" s="41">
        <v>408</v>
      </c>
      <c r="B409" s="41">
        <v>831</v>
      </c>
      <c r="C409" s="41" t="s">
        <v>2288</v>
      </c>
      <c r="D409" s="42">
        <v>61</v>
      </c>
      <c r="E409" s="43">
        <v>123</v>
      </c>
      <c r="F409" s="41">
        <v>92</v>
      </c>
      <c r="G409" s="48" t="s">
        <v>2290</v>
      </c>
      <c r="H409" s="41">
        <v>3.9</v>
      </c>
      <c r="I409" s="41" t="s">
        <v>3202</v>
      </c>
      <c r="J409" s="41" t="s">
        <v>2864</v>
      </c>
      <c r="K409" s="41" t="s">
        <v>3089</v>
      </c>
      <c r="L409" s="41" t="s">
        <v>30</v>
      </c>
      <c r="M409" s="41">
        <v>1913</v>
      </c>
      <c r="N409" s="41">
        <v>107</v>
      </c>
      <c r="O409" s="41" t="s">
        <v>65</v>
      </c>
      <c r="P409" s="41" t="s">
        <v>124</v>
      </c>
      <c r="Q409" s="41" t="s">
        <v>124</v>
      </c>
      <c r="R409" s="41" t="s">
        <v>113</v>
      </c>
      <c r="S409" s="41" t="s">
        <v>1525</v>
      </c>
    </row>
    <row r="410" spans="1:19" ht="15" customHeight="1" x14ac:dyDescent="0.2">
      <c r="A410" s="41">
        <v>409</v>
      </c>
      <c r="B410" s="41">
        <v>520</v>
      </c>
      <c r="C410" s="41" t="s">
        <v>1757</v>
      </c>
      <c r="D410" s="42">
        <v>66</v>
      </c>
      <c r="E410" s="43">
        <v>123</v>
      </c>
      <c r="F410" s="41">
        <v>94.5</v>
      </c>
      <c r="G410" s="48" t="s">
        <v>1759</v>
      </c>
      <c r="H410" s="41">
        <v>4.7</v>
      </c>
      <c r="I410" s="41" t="s">
        <v>3340</v>
      </c>
      <c r="J410" s="41" t="s">
        <v>2850</v>
      </c>
      <c r="K410" s="41" t="s">
        <v>2826</v>
      </c>
      <c r="L410" s="41" t="s">
        <v>56</v>
      </c>
      <c r="M410" s="41">
        <v>2006</v>
      </c>
      <c r="N410" s="41">
        <v>14</v>
      </c>
      <c r="O410" s="41" t="s">
        <v>21</v>
      </c>
      <c r="P410" s="41" t="s">
        <v>320</v>
      </c>
      <c r="Q410" s="41" t="s">
        <v>40</v>
      </c>
      <c r="R410" s="41" t="s">
        <v>138</v>
      </c>
      <c r="S410" s="41" t="s">
        <v>3144</v>
      </c>
    </row>
    <row r="411" spans="1:19" ht="15" customHeight="1" x14ac:dyDescent="0.2">
      <c r="A411" s="41">
        <v>410</v>
      </c>
      <c r="B411" s="41">
        <v>781</v>
      </c>
      <c r="C411" s="41" t="s">
        <v>1757</v>
      </c>
      <c r="D411" s="42">
        <v>66</v>
      </c>
      <c r="E411" s="43">
        <v>123</v>
      </c>
      <c r="F411" s="41">
        <v>94.5</v>
      </c>
      <c r="G411" s="48" t="s">
        <v>1759</v>
      </c>
      <c r="H411" s="41">
        <v>4.7</v>
      </c>
      <c r="I411" s="41" t="s">
        <v>3340</v>
      </c>
      <c r="J411" s="41" t="s">
        <v>2864</v>
      </c>
      <c r="K411" s="41" t="s">
        <v>2826</v>
      </c>
      <c r="L411" s="41" t="s">
        <v>56</v>
      </c>
      <c r="M411" s="41">
        <v>2006</v>
      </c>
      <c r="N411" s="41">
        <v>14</v>
      </c>
      <c r="O411" s="41" t="s">
        <v>21</v>
      </c>
      <c r="P411" s="41" t="s">
        <v>320</v>
      </c>
      <c r="Q411" s="41" t="s">
        <v>40</v>
      </c>
      <c r="R411" s="41" t="s">
        <v>138</v>
      </c>
      <c r="S411" s="41" t="s">
        <v>3144</v>
      </c>
    </row>
    <row r="412" spans="1:19" ht="15" customHeight="1" x14ac:dyDescent="0.2">
      <c r="A412" s="41">
        <v>411</v>
      </c>
      <c r="B412" s="41">
        <v>118</v>
      </c>
      <c r="C412" s="41" t="s">
        <v>247</v>
      </c>
      <c r="D412" s="42">
        <v>68</v>
      </c>
      <c r="E412" s="43">
        <v>123</v>
      </c>
      <c r="F412" s="41">
        <v>95.5</v>
      </c>
      <c r="G412" s="48" t="s">
        <v>588</v>
      </c>
      <c r="H412" s="41">
        <v>3.9</v>
      </c>
      <c r="I412" s="41" t="s">
        <v>3341</v>
      </c>
      <c r="J412" s="41" t="s">
        <v>2828</v>
      </c>
      <c r="K412" s="41" t="s">
        <v>2853</v>
      </c>
      <c r="L412" s="41" t="s">
        <v>46</v>
      </c>
      <c r="M412" s="41">
        <v>1997</v>
      </c>
      <c r="N412" s="41">
        <v>23</v>
      </c>
      <c r="O412" s="41" t="s">
        <v>21</v>
      </c>
      <c r="P412" s="41" t="s">
        <v>230</v>
      </c>
      <c r="Q412" s="41" t="s">
        <v>91</v>
      </c>
      <c r="R412" s="41" t="s">
        <v>41</v>
      </c>
      <c r="S412" s="41" t="s">
        <v>592</v>
      </c>
    </row>
    <row r="413" spans="1:19" ht="15" customHeight="1" x14ac:dyDescent="0.2">
      <c r="A413" s="41">
        <v>412</v>
      </c>
      <c r="B413" s="41">
        <v>157</v>
      </c>
      <c r="C413" s="41" t="s">
        <v>746</v>
      </c>
      <c r="D413" s="42">
        <v>71</v>
      </c>
      <c r="E413" s="43">
        <v>123</v>
      </c>
      <c r="F413" s="41">
        <v>97</v>
      </c>
      <c r="G413" s="48" t="s">
        <v>748</v>
      </c>
      <c r="H413" s="41">
        <v>3.4</v>
      </c>
      <c r="I413" s="41" t="s">
        <v>3298</v>
      </c>
      <c r="J413" s="41" t="s">
        <v>2826</v>
      </c>
      <c r="K413" s="41" t="s">
        <v>3089</v>
      </c>
      <c r="L413" s="41" t="s">
        <v>46</v>
      </c>
      <c r="M413" s="41">
        <v>1943</v>
      </c>
      <c r="N413" s="41">
        <v>77</v>
      </c>
      <c r="O413" s="41" t="s">
        <v>21</v>
      </c>
      <c r="P413" s="41" t="s">
        <v>79</v>
      </c>
      <c r="Q413" s="41" t="s">
        <v>40</v>
      </c>
      <c r="R413" s="41" t="s">
        <v>41</v>
      </c>
      <c r="S413" s="41" t="s">
        <v>750</v>
      </c>
    </row>
    <row r="414" spans="1:19" ht="15" customHeight="1" x14ac:dyDescent="0.2">
      <c r="A414" s="41">
        <v>413</v>
      </c>
      <c r="B414" s="41">
        <v>107</v>
      </c>
      <c r="C414" s="41" t="s">
        <v>14</v>
      </c>
      <c r="D414" s="42">
        <v>72</v>
      </c>
      <c r="E414" s="43">
        <v>123</v>
      </c>
      <c r="F414" s="41">
        <v>97.5</v>
      </c>
      <c r="G414" s="48" t="s">
        <v>539</v>
      </c>
      <c r="H414" s="41">
        <v>3.2</v>
      </c>
      <c r="I414" s="41" t="s">
        <v>3306</v>
      </c>
      <c r="J414" s="41" t="s">
        <v>2826</v>
      </c>
      <c r="K414" s="41" t="s">
        <v>2864</v>
      </c>
      <c r="L414" s="41" t="s">
        <v>104</v>
      </c>
      <c r="M414" s="41">
        <v>1958</v>
      </c>
      <c r="N414" s="41">
        <v>62</v>
      </c>
      <c r="O414" s="41" t="s">
        <v>154</v>
      </c>
      <c r="P414" s="41" t="s">
        <v>543</v>
      </c>
      <c r="Q414" s="41" t="s">
        <v>47</v>
      </c>
      <c r="R414" s="41" t="s">
        <v>67</v>
      </c>
      <c r="S414" s="41" t="s">
        <v>544</v>
      </c>
    </row>
    <row r="415" spans="1:19" ht="15" customHeight="1" x14ac:dyDescent="0.2">
      <c r="A415" s="41">
        <v>414</v>
      </c>
      <c r="B415" s="41">
        <v>175</v>
      </c>
      <c r="C415" s="41" t="s">
        <v>813</v>
      </c>
      <c r="D415" s="42">
        <v>74</v>
      </c>
      <c r="E415" s="43">
        <v>123</v>
      </c>
      <c r="F415" s="41">
        <v>98.5</v>
      </c>
      <c r="G415" s="48" t="s">
        <v>815</v>
      </c>
      <c r="H415" s="41">
        <v>3.8</v>
      </c>
      <c r="I415" s="41" t="s">
        <v>3262</v>
      </c>
      <c r="J415" s="41" t="s">
        <v>2828</v>
      </c>
      <c r="K415" s="41" t="s">
        <v>2934</v>
      </c>
      <c r="L415" s="41" t="s">
        <v>46</v>
      </c>
      <c r="M415" s="41">
        <v>1965</v>
      </c>
      <c r="N415" s="41">
        <v>55</v>
      </c>
      <c r="O415" s="41" t="s">
        <v>47</v>
      </c>
      <c r="P415" s="41" t="s">
        <v>48</v>
      </c>
      <c r="Q415" s="41" t="s">
        <v>49</v>
      </c>
      <c r="R415" s="41" t="s">
        <v>50</v>
      </c>
      <c r="S415" s="41" t="s">
        <v>51</v>
      </c>
    </row>
    <row r="416" spans="1:19" ht="15" customHeight="1" x14ac:dyDescent="0.2">
      <c r="A416" s="41">
        <v>415</v>
      </c>
      <c r="B416" s="41">
        <v>330</v>
      </c>
      <c r="C416" s="41" t="s">
        <v>14</v>
      </c>
      <c r="D416" s="42">
        <v>70</v>
      </c>
      <c r="E416" s="43">
        <v>122</v>
      </c>
      <c r="F416" s="41">
        <v>96</v>
      </c>
      <c r="G416" s="48" t="s">
        <v>1275</v>
      </c>
      <c r="H416" s="41">
        <v>3.5</v>
      </c>
      <c r="I416" s="41" t="s">
        <v>3342</v>
      </c>
      <c r="J416" s="41" t="s">
        <v>2864</v>
      </c>
      <c r="K416" s="41" t="s">
        <v>2853</v>
      </c>
      <c r="L416" s="41" t="s">
        <v>104</v>
      </c>
      <c r="M416" s="41">
        <v>1850</v>
      </c>
      <c r="N416" s="41">
        <v>170</v>
      </c>
      <c r="O416" s="41" t="s">
        <v>65</v>
      </c>
      <c r="P416" s="41" t="s">
        <v>22</v>
      </c>
      <c r="Q416" s="41" t="s">
        <v>22</v>
      </c>
      <c r="R416" s="41" t="s">
        <v>50</v>
      </c>
      <c r="S416" s="41" t="s">
        <v>3144</v>
      </c>
    </row>
    <row r="417" spans="1:19" ht="15" customHeight="1" x14ac:dyDescent="0.2">
      <c r="A417" s="41">
        <v>416</v>
      </c>
      <c r="B417" s="41">
        <v>82</v>
      </c>
      <c r="C417" s="41" t="s">
        <v>14</v>
      </c>
      <c r="D417" s="42">
        <v>74</v>
      </c>
      <c r="E417" s="43">
        <v>122</v>
      </c>
      <c r="F417" s="41">
        <v>98</v>
      </c>
      <c r="G417" s="48" t="s">
        <v>441</v>
      </c>
      <c r="H417" s="41">
        <v>3.1</v>
      </c>
      <c r="I417" s="41" t="s">
        <v>3343</v>
      </c>
      <c r="J417" s="41" t="s">
        <v>2839</v>
      </c>
      <c r="K417" s="41" t="s">
        <v>3147</v>
      </c>
      <c r="L417" s="41" t="s">
        <v>46</v>
      </c>
      <c r="M417" s="41">
        <v>1860</v>
      </c>
      <c r="N417" s="41">
        <v>160</v>
      </c>
      <c r="O417" s="41" t="s">
        <v>21</v>
      </c>
      <c r="P417" s="41" t="s">
        <v>445</v>
      </c>
      <c r="Q417" s="41" t="s">
        <v>365</v>
      </c>
      <c r="R417" s="41" t="s">
        <v>67</v>
      </c>
      <c r="S417" s="41" t="s">
        <v>446</v>
      </c>
    </row>
    <row r="418" spans="1:19" ht="15" customHeight="1" x14ac:dyDescent="0.2">
      <c r="A418" s="41">
        <v>417</v>
      </c>
      <c r="B418" s="41">
        <v>646</v>
      </c>
      <c r="C418" s="41" t="s">
        <v>14</v>
      </c>
      <c r="D418" s="42">
        <v>69</v>
      </c>
      <c r="E418" s="43">
        <v>121</v>
      </c>
      <c r="F418" s="41">
        <v>95</v>
      </c>
      <c r="G418" s="48" t="s">
        <v>2025</v>
      </c>
      <c r="H418" s="41">
        <v>3.4</v>
      </c>
      <c r="I418" s="41" t="s">
        <v>3344</v>
      </c>
      <c r="J418" s="41" t="s">
        <v>2828</v>
      </c>
      <c r="K418" s="41" t="s">
        <v>2917</v>
      </c>
      <c r="L418" s="41" t="s">
        <v>64</v>
      </c>
      <c r="M418" s="41">
        <v>2011</v>
      </c>
      <c r="N418" s="41">
        <v>9</v>
      </c>
      <c r="O418" s="41" t="s">
        <v>21</v>
      </c>
      <c r="P418" s="41" t="s">
        <v>32</v>
      </c>
      <c r="Q418" s="41" t="s">
        <v>33</v>
      </c>
      <c r="R418" s="41" t="s">
        <v>58</v>
      </c>
      <c r="S418" s="41" t="s">
        <v>2028</v>
      </c>
    </row>
    <row r="419" spans="1:19" ht="15" customHeight="1" x14ac:dyDescent="0.2">
      <c r="A419" s="41">
        <v>418</v>
      </c>
      <c r="B419" s="41">
        <v>867</v>
      </c>
      <c r="C419" s="41" t="s">
        <v>14</v>
      </c>
      <c r="D419" s="42">
        <v>69</v>
      </c>
      <c r="E419" s="43">
        <v>121</v>
      </c>
      <c r="F419" s="41">
        <v>95</v>
      </c>
      <c r="G419" s="48" t="s">
        <v>2025</v>
      </c>
      <c r="H419" s="41">
        <v>3.4</v>
      </c>
      <c r="I419" s="41" t="s">
        <v>3344</v>
      </c>
      <c r="J419" s="41" t="s">
        <v>2837</v>
      </c>
      <c r="K419" s="41" t="s">
        <v>2917</v>
      </c>
      <c r="L419" s="41" t="s">
        <v>64</v>
      </c>
      <c r="M419" s="41">
        <v>2011</v>
      </c>
      <c r="N419" s="41">
        <v>9</v>
      </c>
      <c r="O419" s="41" t="s">
        <v>21</v>
      </c>
      <c r="P419" s="41" t="s">
        <v>32</v>
      </c>
      <c r="Q419" s="41" t="s">
        <v>33</v>
      </c>
      <c r="R419" s="41" t="s">
        <v>58</v>
      </c>
      <c r="S419" s="41" t="s">
        <v>2028</v>
      </c>
    </row>
    <row r="420" spans="1:19" ht="15" customHeight="1" x14ac:dyDescent="0.2">
      <c r="A420" s="41">
        <v>419</v>
      </c>
      <c r="B420" s="41">
        <v>839</v>
      </c>
      <c r="C420" s="41" t="s">
        <v>14</v>
      </c>
      <c r="D420" s="42">
        <v>71</v>
      </c>
      <c r="E420" s="43">
        <v>121</v>
      </c>
      <c r="F420" s="41">
        <v>96</v>
      </c>
      <c r="G420" s="48" t="s">
        <v>2294</v>
      </c>
      <c r="H420" s="41">
        <v>3.5</v>
      </c>
      <c r="I420" s="41" t="s">
        <v>3345</v>
      </c>
      <c r="J420" s="41" t="s">
        <v>2826</v>
      </c>
      <c r="K420" s="41" t="s">
        <v>2824</v>
      </c>
      <c r="L420" s="41" t="s">
        <v>263</v>
      </c>
      <c r="M420" s="41">
        <v>-1</v>
      </c>
      <c r="N420" s="41" t="s">
        <v>3144</v>
      </c>
      <c r="O420" s="41" t="s">
        <v>1969</v>
      </c>
      <c r="P420" s="41" t="s">
        <v>3150</v>
      </c>
      <c r="Q420" s="41" t="s">
        <v>581</v>
      </c>
      <c r="R420" s="41" t="s">
        <v>411</v>
      </c>
      <c r="S420" s="41" t="s">
        <v>3144</v>
      </c>
    </row>
    <row r="421" spans="1:19" ht="15" customHeight="1" x14ac:dyDescent="0.2">
      <c r="A421" s="41">
        <v>420</v>
      </c>
      <c r="B421" s="41">
        <v>863</v>
      </c>
      <c r="C421" s="41" t="s">
        <v>14</v>
      </c>
      <c r="D421" s="42">
        <v>72</v>
      </c>
      <c r="E421" s="43">
        <v>121</v>
      </c>
      <c r="F421" s="41">
        <v>96.5</v>
      </c>
      <c r="G421" s="48" t="s">
        <v>2308</v>
      </c>
      <c r="H421" s="41">
        <v>3.4</v>
      </c>
      <c r="I421" s="41" t="s">
        <v>3346</v>
      </c>
      <c r="J421" s="41" t="s">
        <v>2844</v>
      </c>
      <c r="K421" s="41" t="s">
        <v>2831</v>
      </c>
      <c r="L421" s="41" t="s">
        <v>56</v>
      </c>
      <c r="M421" s="41">
        <v>1997</v>
      </c>
      <c r="N421" s="41">
        <v>23</v>
      </c>
      <c r="O421" s="41" t="s">
        <v>21</v>
      </c>
      <c r="P421" s="41" t="s">
        <v>79</v>
      </c>
      <c r="Q421" s="41" t="s">
        <v>40</v>
      </c>
      <c r="R421" s="41" t="s">
        <v>179</v>
      </c>
      <c r="S421" s="41" t="s">
        <v>3144</v>
      </c>
    </row>
    <row r="422" spans="1:19" ht="15" customHeight="1" x14ac:dyDescent="0.2">
      <c r="A422" s="41">
        <v>421</v>
      </c>
      <c r="B422" s="41">
        <v>560</v>
      </c>
      <c r="C422" s="41" t="s">
        <v>247</v>
      </c>
      <c r="D422" s="42">
        <v>63</v>
      </c>
      <c r="E422" s="43">
        <v>120</v>
      </c>
      <c r="F422" s="41">
        <v>91.5</v>
      </c>
      <c r="G422" s="48" t="s">
        <v>1868</v>
      </c>
      <c r="H422" s="41">
        <v>3.2</v>
      </c>
      <c r="I422" s="41" t="s">
        <v>3193</v>
      </c>
      <c r="J422" s="41" t="s">
        <v>2841</v>
      </c>
      <c r="K422" s="41" t="s">
        <v>2839</v>
      </c>
      <c r="L422" s="41" t="s">
        <v>263</v>
      </c>
      <c r="M422" s="41">
        <v>-1</v>
      </c>
      <c r="N422" s="41" t="s">
        <v>3144</v>
      </c>
      <c r="O422" s="41" t="s">
        <v>21</v>
      </c>
      <c r="P422" s="41" t="s">
        <v>320</v>
      </c>
      <c r="Q422" s="41" t="s">
        <v>40</v>
      </c>
      <c r="R422" s="41" t="s">
        <v>411</v>
      </c>
      <c r="S422" s="41" t="s">
        <v>3144</v>
      </c>
    </row>
    <row r="423" spans="1:19" ht="15" customHeight="1" x14ac:dyDescent="0.2">
      <c r="A423" s="41">
        <v>422</v>
      </c>
      <c r="B423" s="41">
        <v>264</v>
      </c>
      <c r="C423" s="41" t="s">
        <v>115</v>
      </c>
      <c r="D423" s="42">
        <v>65</v>
      </c>
      <c r="E423" s="43">
        <v>120</v>
      </c>
      <c r="F423" s="41">
        <v>92.5</v>
      </c>
      <c r="G423" s="48" t="s">
        <v>1124</v>
      </c>
      <c r="H423" s="41">
        <v>3.1</v>
      </c>
      <c r="I423" s="41" t="s">
        <v>3259</v>
      </c>
      <c r="J423" s="41" t="s">
        <v>2828</v>
      </c>
      <c r="K423" s="41" t="s">
        <v>3058</v>
      </c>
      <c r="L423" s="41" t="s">
        <v>46</v>
      </c>
      <c r="M423" s="41">
        <v>1997</v>
      </c>
      <c r="N423" s="41">
        <v>23</v>
      </c>
      <c r="O423" s="41" t="s">
        <v>65</v>
      </c>
      <c r="P423" s="41" t="s">
        <v>1053</v>
      </c>
      <c r="Q423" s="41" t="s">
        <v>133</v>
      </c>
      <c r="R423" s="41" t="s">
        <v>113</v>
      </c>
      <c r="S423" s="41" t="s">
        <v>1128</v>
      </c>
    </row>
    <row r="424" spans="1:19" ht="15" customHeight="1" x14ac:dyDescent="0.2">
      <c r="A424" s="41">
        <v>423</v>
      </c>
      <c r="B424" s="41">
        <v>32</v>
      </c>
      <c r="C424" s="41" t="s">
        <v>14</v>
      </c>
      <c r="D424" s="42">
        <v>72</v>
      </c>
      <c r="E424" s="43">
        <v>120</v>
      </c>
      <c r="F424" s="41">
        <v>96</v>
      </c>
      <c r="G424" s="48" t="s">
        <v>208</v>
      </c>
      <c r="H424" s="41">
        <v>3.6</v>
      </c>
      <c r="I424" s="41" t="s">
        <v>3347</v>
      </c>
      <c r="J424" s="41" t="s">
        <v>2882</v>
      </c>
      <c r="K424" s="41" t="s">
        <v>2903</v>
      </c>
      <c r="L424" s="41" t="s">
        <v>46</v>
      </c>
      <c r="M424" s="41">
        <v>1997</v>
      </c>
      <c r="N424" s="41">
        <v>23</v>
      </c>
      <c r="O424" s="41" t="s">
        <v>21</v>
      </c>
      <c r="P424" s="41" t="s">
        <v>66</v>
      </c>
      <c r="Q424" s="41" t="s">
        <v>66</v>
      </c>
      <c r="R424" s="41" t="s">
        <v>50</v>
      </c>
      <c r="S424" s="41" t="s">
        <v>3144</v>
      </c>
    </row>
    <row r="425" spans="1:19" ht="15" customHeight="1" x14ac:dyDescent="0.2">
      <c r="A425" s="41">
        <v>424</v>
      </c>
      <c r="B425" s="41">
        <v>349</v>
      </c>
      <c r="C425" s="41" t="s">
        <v>14</v>
      </c>
      <c r="D425" s="42">
        <v>72</v>
      </c>
      <c r="E425" s="43">
        <v>120</v>
      </c>
      <c r="F425" s="41">
        <v>96</v>
      </c>
      <c r="G425" s="48" t="s">
        <v>208</v>
      </c>
      <c r="H425" s="41">
        <v>3.6</v>
      </c>
      <c r="I425" s="41" t="s">
        <v>3347</v>
      </c>
      <c r="J425" s="41" t="s">
        <v>2914</v>
      </c>
      <c r="K425" s="41" t="s">
        <v>2903</v>
      </c>
      <c r="L425" s="41" t="s">
        <v>46</v>
      </c>
      <c r="M425" s="41">
        <v>1997</v>
      </c>
      <c r="N425" s="41">
        <v>23</v>
      </c>
      <c r="O425" s="41" t="s">
        <v>21</v>
      </c>
      <c r="P425" s="41" t="s">
        <v>66</v>
      </c>
      <c r="Q425" s="41" t="s">
        <v>66</v>
      </c>
      <c r="R425" s="41" t="s">
        <v>50</v>
      </c>
      <c r="S425" s="41" t="s">
        <v>3144</v>
      </c>
    </row>
    <row r="426" spans="1:19" ht="15" customHeight="1" x14ac:dyDescent="0.2">
      <c r="A426" s="41">
        <v>425</v>
      </c>
      <c r="B426" s="41">
        <v>162</v>
      </c>
      <c r="C426" s="41" t="s">
        <v>247</v>
      </c>
      <c r="D426" s="42">
        <v>80</v>
      </c>
      <c r="E426" s="43">
        <v>120</v>
      </c>
      <c r="F426" s="41">
        <v>100</v>
      </c>
      <c r="G426" s="48" t="s">
        <v>760</v>
      </c>
      <c r="H426" s="41">
        <v>4.3</v>
      </c>
      <c r="I426" s="41" t="s">
        <v>3348</v>
      </c>
      <c r="J426" s="41" t="s">
        <v>2824</v>
      </c>
      <c r="K426" s="41" t="s">
        <v>2837</v>
      </c>
      <c r="L426" s="41" t="s">
        <v>56</v>
      </c>
      <c r="M426" s="41">
        <v>2008</v>
      </c>
      <c r="N426" s="41">
        <v>12</v>
      </c>
      <c r="O426" s="41" t="s">
        <v>21</v>
      </c>
      <c r="P426" s="41" t="s">
        <v>235</v>
      </c>
      <c r="Q426" s="41" t="s">
        <v>91</v>
      </c>
      <c r="R426" s="41" t="s">
        <v>179</v>
      </c>
      <c r="S426" s="41" t="s">
        <v>479</v>
      </c>
    </row>
    <row r="427" spans="1:19" ht="15" customHeight="1" x14ac:dyDescent="0.2">
      <c r="A427" s="41">
        <v>426</v>
      </c>
      <c r="B427" s="41">
        <v>471</v>
      </c>
      <c r="C427" s="41" t="s">
        <v>1593</v>
      </c>
      <c r="D427" s="42">
        <v>61</v>
      </c>
      <c r="E427" s="43">
        <v>119</v>
      </c>
      <c r="F427" s="41">
        <v>90</v>
      </c>
      <c r="G427" s="48" t="s">
        <v>1595</v>
      </c>
      <c r="H427" s="41">
        <v>3.4</v>
      </c>
      <c r="I427" s="41" t="s">
        <v>3349</v>
      </c>
      <c r="J427" s="41" t="s">
        <v>2826</v>
      </c>
      <c r="K427" s="41" t="s">
        <v>2864</v>
      </c>
      <c r="L427" s="41" t="s">
        <v>46</v>
      </c>
      <c r="M427" s="41">
        <v>1988</v>
      </c>
      <c r="N427" s="41">
        <v>32</v>
      </c>
      <c r="O427" s="41" t="s">
        <v>21</v>
      </c>
      <c r="P427" s="41" t="s">
        <v>155</v>
      </c>
      <c r="Q427" s="41" t="s">
        <v>156</v>
      </c>
      <c r="R427" s="41" t="s">
        <v>41</v>
      </c>
      <c r="S427" s="41" t="s">
        <v>3144</v>
      </c>
    </row>
    <row r="428" spans="1:19" ht="15" customHeight="1" x14ac:dyDescent="0.2">
      <c r="A428" s="41">
        <v>427</v>
      </c>
      <c r="B428" s="41">
        <v>702</v>
      </c>
      <c r="C428" s="41" t="s">
        <v>1593</v>
      </c>
      <c r="D428" s="42">
        <v>61</v>
      </c>
      <c r="E428" s="43">
        <v>119</v>
      </c>
      <c r="F428" s="41">
        <v>90</v>
      </c>
      <c r="G428" s="48" t="s">
        <v>1595</v>
      </c>
      <c r="H428" s="41">
        <v>3.4</v>
      </c>
      <c r="I428" s="41" t="s">
        <v>3349</v>
      </c>
      <c r="J428" s="41" t="s">
        <v>2853</v>
      </c>
      <c r="K428" s="41" t="s">
        <v>2864</v>
      </c>
      <c r="L428" s="41" t="s">
        <v>46</v>
      </c>
      <c r="M428" s="41">
        <v>1988</v>
      </c>
      <c r="N428" s="41">
        <v>32</v>
      </c>
      <c r="O428" s="41" t="s">
        <v>21</v>
      </c>
      <c r="P428" s="41" t="s">
        <v>155</v>
      </c>
      <c r="Q428" s="41" t="s">
        <v>156</v>
      </c>
      <c r="R428" s="41" t="s">
        <v>41</v>
      </c>
      <c r="S428" s="41" t="s">
        <v>3144</v>
      </c>
    </row>
    <row r="429" spans="1:19" ht="15" customHeight="1" x14ac:dyDescent="0.2">
      <c r="A429" s="41">
        <v>428</v>
      </c>
      <c r="B429" s="41">
        <v>944</v>
      </c>
      <c r="C429" s="41" t="s">
        <v>1593</v>
      </c>
      <c r="D429" s="42">
        <v>61</v>
      </c>
      <c r="E429" s="43">
        <v>119</v>
      </c>
      <c r="F429" s="41">
        <v>90</v>
      </c>
      <c r="G429" s="48" t="s">
        <v>1595</v>
      </c>
      <c r="H429" s="41">
        <v>3.4</v>
      </c>
      <c r="I429" s="41" t="s">
        <v>3349</v>
      </c>
      <c r="J429" s="41" t="s">
        <v>2828</v>
      </c>
      <c r="K429" s="41" t="s">
        <v>2864</v>
      </c>
      <c r="L429" s="41" t="s">
        <v>46</v>
      </c>
      <c r="M429" s="41">
        <v>1988</v>
      </c>
      <c r="N429" s="41">
        <v>32</v>
      </c>
      <c r="O429" s="41" t="s">
        <v>21</v>
      </c>
      <c r="P429" s="41" t="s">
        <v>155</v>
      </c>
      <c r="Q429" s="41" t="s">
        <v>156</v>
      </c>
      <c r="R429" s="41" t="s">
        <v>41</v>
      </c>
      <c r="S429" s="41" t="s">
        <v>3144</v>
      </c>
    </row>
    <row r="430" spans="1:19" ht="15" customHeight="1" x14ac:dyDescent="0.2">
      <c r="A430" s="41">
        <v>429</v>
      </c>
      <c r="B430" s="41">
        <v>658</v>
      </c>
      <c r="C430" s="41" t="s">
        <v>2045</v>
      </c>
      <c r="D430" s="42">
        <v>62</v>
      </c>
      <c r="E430" s="43">
        <v>119</v>
      </c>
      <c r="F430" s="41">
        <v>90.5</v>
      </c>
      <c r="G430" s="48" t="s">
        <v>2046</v>
      </c>
      <c r="H430" s="41">
        <v>3.9</v>
      </c>
      <c r="I430" s="41" t="s">
        <v>3350</v>
      </c>
      <c r="J430" s="41" t="s">
        <v>2864</v>
      </c>
      <c r="K430" s="41" t="s">
        <v>3089</v>
      </c>
      <c r="L430" s="41" t="s">
        <v>30</v>
      </c>
      <c r="M430" s="41">
        <v>1830</v>
      </c>
      <c r="N430" s="41">
        <v>190</v>
      </c>
      <c r="O430" s="41" t="s">
        <v>65</v>
      </c>
      <c r="P430" s="41" t="s">
        <v>124</v>
      </c>
      <c r="Q430" s="41" t="s">
        <v>124</v>
      </c>
      <c r="R430" s="41" t="s">
        <v>113</v>
      </c>
      <c r="S430" s="41" t="s">
        <v>2049</v>
      </c>
    </row>
    <row r="431" spans="1:19" ht="15" customHeight="1" x14ac:dyDescent="0.2">
      <c r="A431" s="41">
        <v>430</v>
      </c>
      <c r="B431" s="41">
        <v>886</v>
      </c>
      <c r="C431" s="41" t="s">
        <v>2045</v>
      </c>
      <c r="D431" s="42">
        <v>62</v>
      </c>
      <c r="E431" s="43">
        <v>119</v>
      </c>
      <c r="F431" s="41">
        <v>90.5</v>
      </c>
      <c r="G431" s="48" t="s">
        <v>2046</v>
      </c>
      <c r="H431" s="41">
        <v>3.9</v>
      </c>
      <c r="I431" s="41" t="s">
        <v>3350</v>
      </c>
      <c r="J431" s="41" t="s">
        <v>2864</v>
      </c>
      <c r="K431" s="41" t="s">
        <v>3089</v>
      </c>
      <c r="L431" s="41" t="s">
        <v>30</v>
      </c>
      <c r="M431" s="41">
        <v>1830</v>
      </c>
      <c r="N431" s="41">
        <v>190</v>
      </c>
      <c r="O431" s="41" t="s">
        <v>65</v>
      </c>
      <c r="P431" s="41" t="s">
        <v>124</v>
      </c>
      <c r="Q431" s="41" t="s">
        <v>124</v>
      </c>
      <c r="R431" s="41" t="s">
        <v>113</v>
      </c>
      <c r="S431" s="41" t="s">
        <v>2049</v>
      </c>
    </row>
    <row r="432" spans="1:19" ht="15" customHeight="1" x14ac:dyDescent="0.2">
      <c r="A432" s="41">
        <v>431</v>
      </c>
      <c r="B432" s="41">
        <v>379</v>
      </c>
      <c r="C432" s="41" t="s">
        <v>1383</v>
      </c>
      <c r="D432" s="42">
        <v>62</v>
      </c>
      <c r="E432" s="43">
        <v>119</v>
      </c>
      <c r="F432" s="41">
        <v>90.5</v>
      </c>
      <c r="G432" s="48" t="s">
        <v>1385</v>
      </c>
      <c r="H432" s="41">
        <v>4.4000000000000004</v>
      </c>
      <c r="I432" s="41" t="s">
        <v>3266</v>
      </c>
      <c r="J432" s="41" t="s">
        <v>2826</v>
      </c>
      <c r="K432" s="41" t="s">
        <v>2826</v>
      </c>
      <c r="L432" s="41" t="s">
        <v>263</v>
      </c>
      <c r="M432" s="41">
        <v>2015</v>
      </c>
      <c r="N432" s="41">
        <v>5</v>
      </c>
      <c r="O432" s="41" t="s">
        <v>21</v>
      </c>
      <c r="P432" s="41" t="s">
        <v>145</v>
      </c>
      <c r="Q432" s="41" t="s">
        <v>91</v>
      </c>
      <c r="R432" s="41" t="s">
        <v>58</v>
      </c>
      <c r="S432" s="41" t="s">
        <v>3144</v>
      </c>
    </row>
    <row r="433" spans="1:19" ht="15" customHeight="1" x14ac:dyDescent="0.2">
      <c r="A433" s="41">
        <v>432</v>
      </c>
      <c r="B433" s="41">
        <v>388</v>
      </c>
      <c r="C433" s="41" t="s">
        <v>247</v>
      </c>
      <c r="D433" s="42">
        <v>65</v>
      </c>
      <c r="E433" s="43">
        <v>119</v>
      </c>
      <c r="F433" s="41">
        <v>92</v>
      </c>
      <c r="G433" s="48" t="s">
        <v>1401</v>
      </c>
      <c r="H433" s="41">
        <v>3.6</v>
      </c>
      <c r="I433" s="41" t="s">
        <v>3186</v>
      </c>
      <c r="J433" s="41" t="s">
        <v>2826</v>
      </c>
      <c r="K433" s="41" t="s">
        <v>2864</v>
      </c>
      <c r="L433" s="41" t="s">
        <v>104</v>
      </c>
      <c r="M433" s="41">
        <v>1851</v>
      </c>
      <c r="N433" s="41">
        <v>169</v>
      </c>
      <c r="O433" s="41" t="s">
        <v>21</v>
      </c>
      <c r="P433" s="41" t="s">
        <v>155</v>
      </c>
      <c r="Q433" s="41" t="s">
        <v>156</v>
      </c>
      <c r="R433" s="41" t="s">
        <v>113</v>
      </c>
      <c r="S433" s="41" t="s">
        <v>3144</v>
      </c>
    </row>
    <row r="434" spans="1:19" ht="15" customHeight="1" x14ac:dyDescent="0.2">
      <c r="A434" s="41">
        <v>433</v>
      </c>
      <c r="B434" s="41">
        <v>543</v>
      </c>
      <c r="C434" s="41" t="s">
        <v>247</v>
      </c>
      <c r="D434" s="42">
        <v>65</v>
      </c>
      <c r="E434" s="43">
        <v>119</v>
      </c>
      <c r="F434" s="41">
        <v>92</v>
      </c>
      <c r="G434" s="48" t="s">
        <v>1401</v>
      </c>
      <c r="H434" s="41">
        <v>3.6</v>
      </c>
      <c r="I434" s="41" t="s">
        <v>3186</v>
      </c>
      <c r="J434" s="41" t="s">
        <v>2828</v>
      </c>
      <c r="K434" s="41" t="s">
        <v>2864</v>
      </c>
      <c r="L434" s="41" t="s">
        <v>104</v>
      </c>
      <c r="M434" s="41">
        <v>1851</v>
      </c>
      <c r="N434" s="41">
        <v>169</v>
      </c>
      <c r="O434" s="41" t="s">
        <v>21</v>
      </c>
      <c r="P434" s="41" t="s">
        <v>155</v>
      </c>
      <c r="Q434" s="41" t="s">
        <v>156</v>
      </c>
      <c r="R434" s="41" t="s">
        <v>113</v>
      </c>
      <c r="S434" s="41" t="s">
        <v>3144</v>
      </c>
    </row>
    <row r="435" spans="1:19" ht="15" customHeight="1" x14ac:dyDescent="0.2">
      <c r="A435" s="41">
        <v>434</v>
      </c>
      <c r="B435" s="41">
        <v>309</v>
      </c>
      <c r="C435" s="41" t="s">
        <v>1235</v>
      </c>
      <c r="D435" s="42">
        <v>67</v>
      </c>
      <c r="E435" s="43">
        <v>119</v>
      </c>
      <c r="F435" s="41">
        <v>93</v>
      </c>
      <c r="G435" s="48" t="s">
        <v>1237</v>
      </c>
      <c r="H435" s="41">
        <v>3.4</v>
      </c>
      <c r="I435" s="41" t="s">
        <v>3351</v>
      </c>
      <c r="J435" s="41" t="s">
        <v>2826</v>
      </c>
      <c r="K435" s="41" t="s">
        <v>2853</v>
      </c>
      <c r="L435" s="41" t="s">
        <v>64</v>
      </c>
      <c r="M435" s="41">
        <v>2006</v>
      </c>
      <c r="N435" s="41">
        <v>14</v>
      </c>
      <c r="O435" s="41" t="s">
        <v>21</v>
      </c>
      <c r="P435" s="41" t="s">
        <v>79</v>
      </c>
      <c r="Q435" s="41" t="s">
        <v>40</v>
      </c>
      <c r="R435" s="41" t="s">
        <v>23</v>
      </c>
      <c r="S435" s="41" t="s">
        <v>3144</v>
      </c>
    </row>
    <row r="436" spans="1:19" ht="15" customHeight="1" x14ac:dyDescent="0.2">
      <c r="A436" s="41">
        <v>435</v>
      </c>
      <c r="B436" s="41">
        <v>725</v>
      </c>
      <c r="C436" s="41" t="s">
        <v>608</v>
      </c>
      <c r="D436" s="42">
        <v>69</v>
      </c>
      <c r="E436" s="43">
        <v>119</v>
      </c>
      <c r="F436" s="41">
        <v>94</v>
      </c>
      <c r="G436" s="48" t="s">
        <v>2135</v>
      </c>
      <c r="H436" s="41">
        <v>4</v>
      </c>
      <c r="I436" s="41" t="s">
        <v>3201</v>
      </c>
      <c r="J436" s="41" t="s">
        <v>2826</v>
      </c>
      <c r="K436" s="41" t="s">
        <v>2853</v>
      </c>
      <c r="L436" s="41" t="s">
        <v>20</v>
      </c>
      <c r="M436" s="41">
        <v>2012</v>
      </c>
      <c r="N436" s="41">
        <v>8</v>
      </c>
      <c r="O436" s="41" t="s">
        <v>21</v>
      </c>
      <c r="P436" s="41" t="s">
        <v>145</v>
      </c>
      <c r="Q436" s="41" t="s">
        <v>91</v>
      </c>
      <c r="R436" s="41" t="s">
        <v>41</v>
      </c>
      <c r="S436" s="41" t="s">
        <v>189</v>
      </c>
    </row>
    <row r="437" spans="1:19" ht="15" customHeight="1" x14ac:dyDescent="0.2">
      <c r="A437" s="41">
        <v>436</v>
      </c>
      <c r="B437" s="41">
        <v>5</v>
      </c>
      <c r="C437" s="41" t="s">
        <v>14</v>
      </c>
      <c r="D437" s="42">
        <v>71</v>
      </c>
      <c r="E437" s="43">
        <v>119</v>
      </c>
      <c r="F437" s="41">
        <v>95</v>
      </c>
      <c r="G437" s="48" t="s">
        <v>61</v>
      </c>
      <c r="H437" s="41">
        <v>3.4</v>
      </c>
      <c r="I437" s="41" t="s">
        <v>3352</v>
      </c>
      <c r="J437" s="41" t="s">
        <v>2828</v>
      </c>
      <c r="K437" s="41" t="s">
        <v>2831</v>
      </c>
      <c r="L437" s="41" t="s">
        <v>64</v>
      </c>
      <c r="M437" s="41">
        <v>2000</v>
      </c>
      <c r="N437" s="41">
        <v>20</v>
      </c>
      <c r="O437" s="41" t="s">
        <v>65</v>
      </c>
      <c r="P437" s="41" t="s">
        <v>66</v>
      </c>
      <c r="Q437" s="41" t="s">
        <v>66</v>
      </c>
      <c r="R437" s="41" t="s">
        <v>67</v>
      </c>
      <c r="S437" s="41" t="s">
        <v>68</v>
      </c>
    </row>
    <row r="438" spans="1:19" ht="15" customHeight="1" x14ac:dyDescent="0.2">
      <c r="A438" s="41">
        <v>437</v>
      </c>
      <c r="B438" s="41">
        <v>63</v>
      </c>
      <c r="C438" s="41" t="s">
        <v>14</v>
      </c>
      <c r="D438" s="42">
        <v>71</v>
      </c>
      <c r="E438" s="43">
        <v>119</v>
      </c>
      <c r="F438" s="41">
        <v>95</v>
      </c>
      <c r="G438" s="48" t="s">
        <v>61</v>
      </c>
      <c r="H438" s="41">
        <v>3.4</v>
      </c>
      <c r="I438" s="41" t="s">
        <v>3352</v>
      </c>
      <c r="J438" s="41" t="s">
        <v>2844</v>
      </c>
      <c r="K438" s="41" t="s">
        <v>2831</v>
      </c>
      <c r="L438" s="41" t="s">
        <v>64</v>
      </c>
      <c r="M438" s="41">
        <v>2000</v>
      </c>
      <c r="N438" s="41">
        <v>20</v>
      </c>
      <c r="O438" s="41" t="s">
        <v>65</v>
      </c>
      <c r="P438" s="41" t="s">
        <v>66</v>
      </c>
      <c r="Q438" s="41" t="s">
        <v>66</v>
      </c>
      <c r="R438" s="41" t="s">
        <v>67</v>
      </c>
      <c r="S438" s="41" t="s">
        <v>68</v>
      </c>
    </row>
    <row r="439" spans="1:19" ht="15" customHeight="1" x14ac:dyDescent="0.2">
      <c r="A439" s="41">
        <v>438</v>
      </c>
      <c r="B439" s="41">
        <v>21</v>
      </c>
      <c r="C439" s="41" t="s">
        <v>161</v>
      </c>
      <c r="D439" s="42">
        <v>73</v>
      </c>
      <c r="E439" s="43">
        <v>119</v>
      </c>
      <c r="F439" s="41">
        <v>96</v>
      </c>
      <c r="G439" s="48" t="s">
        <v>163</v>
      </c>
      <c r="H439" s="41">
        <v>3.9</v>
      </c>
      <c r="I439" s="41" t="s">
        <v>3353</v>
      </c>
      <c r="J439" s="41" t="s">
        <v>2844</v>
      </c>
      <c r="K439" s="41" t="s">
        <v>2826</v>
      </c>
      <c r="L439" s="41" t="s">
        <v>64</v>
      </c>
      <c r="M439" s="41">
        <v>2013</v>
      </c>
      <c r="N439" s="41">
        <v>7</v>
      </c>
      <c r="O439" s="41" t="s">
        <v>21</v>
      </c>
      <c r="P439" s="41" t="s">
        <v>165</v>
      </c>
      <c r="Q439" s="41" t="s">
        <v>156</v>
      </c>
      <c r="R439" s="41" t="s">
        <v>58</v>
      </c>
      <c r="S439" s="41" t="s">
        <v>3144</v>
      </c>
    </row>
    <row r="440" spans="1:19" ht="15" customHeight="1" x14ac:dyDescent="0.2">
      <c r="A440" s="41">
        <v>439</v>
      </c>
      <c r="B440" s="41">
        <v>190</v>
      </c>
      <c r="C440" s="41" t="s">
        <v>161</v>
      </c>
      <c r="D440" s="42">
        <v>73</v>
      </c>
      <c r="E440" s="43">
        <v>119</v>
      </c>
      <c r="F440" s="41">
        <v>96</v>
      </c>
      <c r="G440" s="48" t="s">
        <v>163</v>
      </c>
      <c r="H440" s="41">
        <v>3.9</v>
      </c>
      <c r="I440" s="41" t="s">
        <v>3353</v>
      </c>
      <c r="J440" s="41" t="s">
        <v>2828</v>
      </c>
      <c r="K440" s="41" t="s">
        <v>2826</v>
      </c>
      <c r="L440" s="41" t="s">
        <v>64</v>
      </c>
      <c r="M440" s="41">
        <v>2013</v>
      </c>
      <c r="N440" s="41">
        <v>7</v>
      </c>
      <c r="O440" s="41" t="s">
        <v>21</v>
      </c>
      <c r="P440" s="41" t="s">
        <v>165</v>
      </c>
      <c r="Q440" s="41" t="s">
        <v>156</v>
      </c>
      <c r="R440" s="41" t="s">
        <v>58</v>
      </c>
      <c r="S440" s="41" t="s">
        <v>3144</v>
      </c>
    </row>
    <row r="441" spans="1:19" ht="15" customHeight="1" x14ac:dyDescent="0.2">
      <c r="A441" s="41">
        <v>440</v>
      </c>
      <c r="B441" s="41">
        <v>293</v>
      </c>
      <c r="C441" s="41" t="s">
        <v>14</v>
      </c>
      <c r="D441" s="42">
        <v>74</v>
      </c>
      <c r="E441" s="43">
        <v>119</v>
      </c>
      <c r="F441" s="41">
        <v>96.5</v>
      </c>
      <c r="G441" s="48" t="s">
        <v>1189</v>
      </c>
      <c r="H441" s="41">
        <v>2.5</v>
      </c>
      <c r="I441" s="41" t="s">
        <v>3354</v>
      </c>
      <c r="J441" s="41" t="s">
        <v>2882</v>
      </c>
      <c r="K441" s="41" t="s">
        <v>2853</v>
      </c>
      <c r="L441" s="41" t="s">
        <v>46</v>
      </c>
      <c r="M441" s="41">
        <v>1999</v>
      </c>
      <c r="N441" s="41">
        <v>21</v>
      </c>
      <c r="O441" s="41" t="s">
        <v>65</v>
      </c>
      <c r="P441" s="41" t="s">
        <v>57</v>
      </c>
      <c r="Q441" s="41" t="s">
        <v>40</v>
      </c>
      <c r="R441" s="41" t="s">
        <v>67</v>
      </c>
      <c r="S441" s="41" t="s">
        <v>1192</v>
      </c>
    </row>
    <row r="442" spans="1:19" ht="15" customHeight="1" x14ac:dyDescent="0.2">
      <c r="A442" s="41">
        <v>441</v>
      </c>
      <c r="B442" s="41">
        <v>85</v>
      </c>
      <c r="C442" s="41" t="s">
        <v>81</v>
      </c>
      <c r="D442" s="42">
        <v>57</v>
      </c>
      <c r="E442" s="43">
        <v>118</v>
      </c>
      <c r="F442" s="41">
        <v>87.5</v>
      </c>
      <c r="G442" s="48" t="s">
        <v>454</v>
      </c>
      <c r="H442" s="41">
        <v>1.9</v>
      </c>
      <c r="I442" s="41" t="s">
        <v>3355</v>
      </c>
      <c r="J442" s="41" t="s">
        <v>2882</v>
      </c>
      <c r="K442" s="41" t="s">
        <v>2864</v>
      </c>
      <c r="L442" s="41" t="s">
        <v>56</v>
      </c>
      <c r="M442" s="41">
        <v>2000</v>
      </c>
      <c r="N442" s="41">
        <v>20</v>
      </c>
      <c r="O442" s="41" t="s">
        <v>21</v>
      </c>
      <c r="P442" s="41" t="s">
        <v>124</v>
      </c>
      <c r="Q442" s="41" t="s">
        <v>124</v>
      </c>
      <c r="R442" s="41" t="s">
        <v>179</v>
      </c>
      <c r="S442" s="41" t="s">
        <v>3144</v>
      </c>
    </row>
    <row r="443" spans="1:19" ht="15" customHeight="1" x14ac:dyDescent="0.2">
      <c r="A443" s="41">
        <v>442</v>
      </c>
      <c r="B443" s="41">
        <v>147</v>
      </c>
      <c r="C443" s="41" t="s">
        <v>708</v>
      </c>
      <c r="D443" s="42">
        <v>61</v>
      </c>
      <c r="E443" s="43">
        <v>118</v>
      </c>
      <c r="F443" s="41">
        <v>89.5</v>
      </c>
      <c r="G443" s="48" t="s">
        <v>710</v>
      </c>
      <c r="H443" s="41">
        <v>3.7</v>
      </c>
      <c r="I443" s="41" t="s">
        <v>3178</v>
      </c>
      <c r="J443" s="41" t="s">
        <v>2848</v>
      </c>
      <c r="K443" s="41" t="s">
        <v>2826</v>
      </c>
      <c r="L443" s="41" t="s">
        <v>30</v>
      </c>
      <c r="M443" s="41">
        <v>1958</v>
      </c>
      <c r="N443" s="41">
        <v>62</v>
      </c>
      <c r="O443" s="41" t="s">
        <v>65</v>
      </c>
      <c r="P443" s="41" t="s">
        <v>230</v>
      </c>
      <c r="Q443" s="41" t="s">
        <v>91</v>
      </c>
      <c r="R443" s="41" t="s">
        <v>113</v>
      </c>
      <c r="S443" s="41" t="s">
        <v>296</v>
      </c>
    </row>
    <row r="444" spans="1:19" ht="15" customHeight="1" x14ac:dyDescent="0.2">
      <c r="A444" s="41">
        <v>443</v>
      </c>
      <c r="B444" s="41">
        <v>595</v>
      </c>
      <c r="C444" s="41" t="s">
        <v>14</v>
      </c>
      <c r="D444" s="42">
        <v>70</v>
      </c>
      <c r="E444" s="43">
        <v>118</v>
      </c>
      <c r="F444" s="41">
        <v>94</v>
      </c>
      <c r="G444" s="48" t="s">
        <v>1948</v>
      </c>
      <c r="H444" s="41">
        <v>4.5999999999999996</v>
      </c>
      <c r="I444" s="41" t="s">
        <v>3356</v>
      </c>
      <c r="J444" s="41" t="s">
        <v>2844</v>
      </c>
      <c r="K444" s="41" t="s">
        <v>2844</v>
      </c>
      <c r="L444" s="41" t="s">
        <v>56</v>
      </c>
      <c r="M444" s="41">
        <v>-1</v>
      </c>
      <c r="N444" s="41" t="s">
        <v>3144</v>
      </c>
      <c r="O444" s="41" t="s">
        <v>21</v>
      </c>
      <c r="P444" s="41" t="s">
        <v>79</v>
      </c>
      <c r="Q444" s="41" t="s">
        <v>40</v>
      </c>
      <c r="R444" s="41" t="s">
        <v>411</v>
      </c>
      <c r="S444" s="41" t="s">
        <v>3144</v>
      </c>
    </row>
    <row r="445" spans="1:19" ht="15" customHeight="1" x14ac:dyDescent="0.2">
      <c r="A445" s="41">
        <v>444</v>
      </c>
      <c r="B445" s="41">
        <v>51</v>
      </c>
      <c r="C445" s="41" t="s">
        <v>302</v>
      </c>
      <c r="D445" s="42">
        <v>56</v>
      </c>
      <c r="E445" s="43">
        <v>117</v>
      </c>
      <c r="F445" s="41">
        <v>86.5</v>
      </c>
      <c r="G445" s="48" t="s">
        <v>304</v>
      </c>
      <c r="H445" s="41">
        <v>4.7</v>
      </c>
      <c r="I445" s="41" t="s">
        <v>3357</v>
      </c>
      <c r="J445" s="41" t="s">
        <v>2850</v>
      </c>
      <c r="K445" s="41" t="s">
        <v>2853</v>
      </c>
      <c r="L445" s="41" t="s">
        <v>20</v>
      </c>
      <c r="M445" s="41">
        <v>1999</v>
      </c>
      <c r="N445" s="41">
        <v>21</v>
      </c>
      <c r="O445" s="41" t="s">
        <v>21</v>
      </c>
      <c r="P445" s="41" t="s">
        <v>22</v>
      </c>
      <c r="Q445" s="41" t="s">
        <v>22</v>
      </c>
      <c r="R445" s="41" t="s">
        <v>41</v>
      </c>
      <c r="S445" s="41" t="s">
        <v>307</v>
      </c>
    </row>
    <row r="446" spans="1:19" ht="15" customHeight="1" x14ac:dyDescent="0.2">
      <c r="A446" s="41">
        <v>445</v>
      </c>
      <c r="B446" s="41">
        <v>730</v>
      </c>
      <c r="C446" s="41" t="s">
        <v>2141</v>
      </c>
      <c r="D446" s="42">
        <v>66</v>
      </c>
      <c r="E446" s="43">
        <v>117</v>
      </c>
      <c r="F446" s="41">
        <v>91.5</v>
      </c>
      <c r="G446" s="48" t="s">
        <v>2143</v>
      </c>
      <c r="H446" s="41">
        <v>3.6</v>
      </c>
      <c r="I446" s="41" t="s">
        <v>3186</v>
      </c>
      <c r="J446" s="41" t="s">
        <v>2864</v>
      </c>
      <c r="K446" s="41" t="s">
        <v>2864</v>
      </c>
      <c r="L446" s="41" t="s">
        <v>104</v>
      </c>
      <c r="M446" s="41">
        <v>1851</v>
      </c>
      <c r="N446" s="41">
        <v>169</v>
      </c>
      <c r="O446" s="41" t="s">
        <v>21</v>
      </c>
      <c r="P446" s="41" t="s">
        <v>155</v>
      </c>
      <c r="Q446" s="41" t="s">
        <v>156</v>
      </c>
      <c r="R446" s="41" t="s">
        <v>113</v>
      </c>
      <c r="S446" s="41" t="s">
        <v>3144</v>
      </c>
    </row>
    <row r="447" spans="1:19" ht="15" customHeight="1" x14ac:dyDescent="0.2">
      <c r="A447" s="41">
        <v>446</v>
      </c>
      <c r="B447" s="41">
        <v>371</v>
      </c>
      <c r="C447" s="41" t="s">
        <v>247</v>
      </c>
      <c r="D447" s="42">
        <v>67</v>
      </c>
      <c r="E447" s="43">
        <v>117</v>
      </c>
      <c r="F447" s="41">
        <v>92</v>
      </c>
      <c r="G447" s="48" t="s">
        <v>1358</v>
      </c>
      <c r="H447" s="41">
        <v>4.0999999999999996</v>
      </c>
      <c r="I447" s="41" t="s">
        <v>3358</v>
      </c>
      <c r="J447" s="41" t="s">
        <v>2837</v>
      </c>
      <c r="K447" s="41" t="s">
        <v>2853</v>
      </c>
      <c r="L447" s="41" t="s">
        <v>104</v>
      </c>
      <c r="M447" s="41">
        <v>1968</v>
      </c>
      <c r="N447" s="41">
        <v>52</v>
      </c>
      <c r="O447" s="41" t="s">
        <v>65</v>
      </c>
      <c r="P447" s="41" t="s">
        <v>105</v>
      </c>
      <c r="Q447" s="41" t="s">
        <v>40</v>
      </c>
      <c r="R447" s="41" t="s">
        <v>67</v>
      </c>
      <c r="S447" s="41" t="s">
        <v>3144</v>
      </c>
    </row>
    <row r="448" spans="1:19" ht="15" customHeight="1" x14ac:dyDescent="0.2">
      <c r="A448" s="41">
        <v>447</v>
      </c>
      <c r="B448" s="41">
        <v>310</v>
      </c>
      <c r="C448" s="41" t="s">
        <v>14</v>
      </c>
      <c r="D448" s="42">
        <v>72</v>
      </c>
      <c r="E448" s="43">
        <v>117</v>
      </c>
      <c r="F448" s="41">
        <v>94.5</v>
      </c>
      <c r="G448" s="48" t="s">
        <v>1240</v>
      </c>
      <c r="H448" s="41">
        <v>3</v>
      </c>
      <c r="I448" s="41" t="s">
        <v>3359</v>
      </c>
      <c r="J448" s="41" t="s">
        <v>2828</v>
      </c>
      <c r="K448" s="41" t="s">
        <v>2890</v>
      </c>
      <c r="L448" s="41" t="s">
        <v>46</v>
      </c>
      <c r="M448" s="41">
        <v>1887</v>
      </c>
      <c r="N448" s="41">
        <v>133</v>
      </c>
      <c r="O448" s="41" t="s">
        <v>21</v>
      </c>
      <c r="P448" s="41" t="s">
        <v>165</v>
      </c>
      <c r="Q448" s="41" t="s">
        <v>156</v>
      </c>
      <c r="R448" s="41" t="s">
        <v>34</v>
      </c>
      <c r="S448" s="41" t="s">
        <v>3144</v>
      </c>
    </row>
    <row r="449" spans="1:19" ht="15" customHeight="1" x14ac:dyDescent="0.2">
      <c r="A449" s="41">
        <v>448</v>
      </c>
      <c r="B449" s="41">
        <v>106</v>
      </c>
      <c r="C449" s="41" t="s">
        <v>267</v>
      </c>
      <c r="D449" s="42">
        <v>55</v>
      </c>
      <c r="E449" s="43">
        <v>116</v>
      </c>
      <c r="F449" s="41">
        <v>85.5</v>
      </c>
      <c r="G449" s="48" t="s">
        <v>533</v>
      </c>
      <c r="H449" s="41">
        <v>3.4</v>
      </c>
      <c r="I449" s="41" t="s">
        <v>3360</v>
      </c>
      <c r="J449" s="41" t="s">
        <v>2828</v>
      </c>
      <c r="K449" s="41" t="s">
        <v>2853</v>
      </c>
      <c r="L449" s="41" t="s">
        <v>30</v>
      </c>
      <c r="M449" s="41">
        <v>1996</v>
      </c>
      <c r="N449" s="41">
        <v>24</v>
      </c>
      <c r="O449" s="41" t="s">
        <v>131</v>
      </c>
      <c r="P449" s="41" t="s">
        <v>230</v>
      </c>
      <c r="Q449" s="41" t="s">
        <v>91</v>
      </c>
      <c r="R449" s="41" t="s">
        <v>113</v>
      </c>
      <c r="S449" s="41" t="s">
        <v>537</v>
      </c>
    </row>
    <row r="450" spans="1:19" ht="15" customHeight="1" x14ac:dyDescent="0.2">
      <c r="A450" s="41">
        <v>449</v>
      </c>
      <c r="B450" s="41">
        <v>768</v>
      </c>
      <c r="C450" s="41" t="s">
        <v>2189</v>
      </c>
      <c r="D450" s="42">
        <v>59</v>
      </c>
      <c r="E450" s="43">
        <v>116</v>
      </c>
      <c r="F450" s="41">
        <v>87.5</v>
      </c>
      <c r="G450" s="48" t="s">
        <v>2190</v>
      </c>
      <c r="H450" s="41">
        <v>3</v>
      </c>
      <c r="I450" s="41" t="s">
        <v>3312</v>
      </c>
      <c r="J450" s="41" t="s">
        <v>2864</v>
      </c>
      <c r="K450" s="41" t="s">
        <v>2826</v>
      </c>
      <c r="L450" s="41" t="s">
        <v>20</v>
      </c>
      <c r="M450" s="41">
        <v>1994</v>
      </c>
      <c r="N450" s="41">
        <v>26</v>
      </c>
      <c r="O450" s="41" t="s">
        <v>65</v>
      </c>
      <c r="P450" s="41" t="s">
        <v>124</v>
      </c>
      <c r="Q450" s="41" t="s">
        <v>124</v>
      </c>
      <c r="R450" s="41" t="s">
        <v>58</v>
      </c>
      <c r="S450" s="41" t="s">
        <v>2193</v>
      </c>
    </row>
    <row r="451" spans="1:19" ht="15" customHeight="1" x14ac:dyDescent="0.2">
      <c r="A451" s="41">
        <v>450</v>
      </c>
      <c r="B451" s="41">
        <v>201</v>
      </c>
      <c r="C451" s="41" t="s">
        <v>899</v>
      </c>
      <c r="D451" s="42">
        <v>59</v>
      </c>
      <c r="E451" s="43">
        <v>116</v>
      </c>
      <c r="F451" s="41">
        <v>87.5</v>
      </c>
      <c r="G451" s="48" t="s">
        <v>901</v>
      </c>
      <c r="H451" s="41">
        <v>4.3</v>
      </c>
      <c r="I451" s="41" t="s">
        <v>3361</v>
      </c>
      <c r="J451" s="41" t="s">
        <v>2826</v>
      </c>
      <c r="K451" s="41" t="s">
        <v>2903</v>
      </c>
      <c r="L451" s="41" t="s">
        <v>64</v>
      </c>
      <c r="M451" s="41">
        <v>1967</v>
      </c>
      <c r="N451" s="41">
        <v>53</v>
      </c>
      <c r="O451" s="41" t="s">
        <v>21</v>
      </c>
      <c r="P451" s="41" t="s">
        <v>57</v>
      </c>
      <c r="Q451" s="41" t="s">
        <v>40</v>
      </c>
      <c r="R451" s="41" t="s">
        <v>58</v>
      </c>
      <c r="S451" s="41" t="s">
        <v>3144</v>
      </c>
    </row>
    <row r="452" spans="1:19" ht="15" customHeight="1" x14ac:dyDescent="0.2">
      <c r="A452" s="41">
        <v>451</v>
      </c>
      <c r="B452" s="41">
        <v>314</v>
      </c>
      <c r="C452" s="41" t="s">
        <v>899</v>
      </c>
      <c r="D452" s="42">
        <v>59</v>
      </c>
      <c r="E452" s="43">
        <v>116</v>
      </c>
      <c r="F452" s="41">
        <v>87.5</v>
      </c>
      <c r="G452" s="48" t="s">
        <v>901</v>
      </c>
      <c r="H452" s="41">
        <v>4.3</v>
      </c>
      <c r="I452" s="41" t="s">
        <v>3361</v>
      </c>
      <c r="J452" s="41" t="s">
        <v>2826</v>
      </c>
      <c r="K452" s="41" t="s">
        <v>2903</v>
      </c>
      <c r="L452" s="41" t="s">
        <v>64</v>
      </c>
      <c r="M452" s="41">
        <v>1967</v>
      </c>
      <c r="N452" s="41">
        <v>53</v>
      </c>
      <c r="O452" s="41" t="s">
        <v>21</v>
      </c>
      <c r="P452" s="41" t="s">
        <v>57</v>
      </c>
      <c r="Q452" s="41" t="s">
        <v>40</v>
      </c>
      <c r="R452" s="41" t="s">
        <v>58</v>
      </c>
      <c r="S452" s="41" t="s">
        <v>3144</v>
      </c>
    </row>
    <row r="453" spans="1:19" ht="15" customHeight="1" x14ac:dyDescent="0.2">
      <c r="A453" s="41">
        <v>452</v>
      </c>
      <c r="B453" s="41">
        <v>234</v>
      </c>
      <c r="C453" s="41" t="s">
        <v>1022</v>
      </c>
      <c r="D453" s="42">
        <v>54</v>
      </c>
      <c r="E453" s="43">
        <v>115</v>
      </c>
      <c r="F453" s="41">
        <v>84.5</v>
      </c>
      <c r="G453" s="48" t="s">
        <v>1023</v>
      </c>
      <c r="H453" s="41">
        <v>3.3</v>
      </c>
      <c r="I453" s="41" t="s">
        <v>3362</v>
      </c>
      <c r="J453" s="41" t="s">
        <v>2850</v>
      </c>
      <c r="K453" s="41" t="s">
        <v>2828</v>
      </c>
      <c r="L453" s="41" t="s">
        <v>30</v>
      </c>
      <c r="M453" s="41">
        <v>2014</v>
      </c>
      <c r="N453" s="41">
        <v>6</v>
      </c>
      <c r="O453" s="41" t="s">
        <v>86</v>
      </c>
      <c r="P453" s="41" t="s">
        <v>32</v>
      </c>
      <c r="Q453" s="41" t="s">
        <v>33</v>
      </c>
      <c r="R453" s="41" t="s">
        <v>50</v>
      </c>
      <c r="S453" s="41" t="s">
        <v>3144</v>
      </c>
    </row>
    <row r="454" spans="1:19" ht="15" customHeight="1" x14ac:dyDescent="0.2">
      <c r="A454" s="41">
        <v>453</v>
      </c>
      <c r="B454" s="41">
        <v>409</v>
      </c>
      <c r="C454" s="41" t="s">
        <v>1022</v>
      </c>
      <c r="D454" s="42">
        <v>54</v>
      </c>
      <c r="E454" s="43">
        <v>115</v>
      </c>
      <c r="F454" s="41">
        <v>84.5</v>
      </c>
      <c r="G454" s="48" t="s">
        <v>1023</v>
      </c>
      <c r="H454" s="41">
        <v>3.3</v>
      </c>
      <c r="I454" s="41" t="s">
        <v>3362</v>
      </c>
      <c r="J454" s="41" t="s">
        <v>2846</v>
      </c>
      <c r="K454" s="41" t="s">
        <v>2828</v>
      </c>
      <c r="L454" s="41" t="s">
        <v>30</v>
      </c>
      <c r="M454" s="41">
        <v>2014</v>
      </c>
      <c r="N454" s="41">
        <v>6</v>
      </c>
      <c r="O454" s="41" t="s">
        <v>86</v>
      </c>
      <c r="P454" s="41" t="s">
        <v>32</v>
      </c>
      <c r="Q454" s="41" t="s">
        <v>33</v>
      </c>
      <c r="R454" s="41" t="s">
        <v>50</v>
      </c>
      <c r="S454" s="41" t="s">
        <v>3144</v>
      </c>
    </row>
    <row r="455" spans="1:19" ht="15" customHeight="1" x14ac:dyDescent="0.2">
      <c r="A455" s="41">
        <v>454</v>
      </c>
      <c r="B455" s="41">
        <v>599</v>
      </c>
      <c r="C455" s="41" t="s">
        <v>1022</v>
      </c>
      <c r="D455" s="42">
        <v>54</v>
      </c>
      <c r="E455" s="43">
        <v>115</v>
      </c>
      <c r="F455" s="41">
        <v>84.5</v>
      </c>
      <c r="G455" s="48" t="s">
        <v>1023</v>
      </c>
      <c r="H455" s="41">
        <v>3.3</v>
      </c>
      <c r="I455" s="41" t="s">
        <v>3362</v>
      </c>
      <c r="J455" s="41" t="s">
        <v>2914</v>
      </c>
      <c r="K455" s="41" t="s">
        <v>2828</v>
      </c>
      <c r="L455" s="41" t="s">
        <v>30</v>
      </c>
      <c r="M455" s="41">
        <v>2014</v>
      </c>
      <c r="N455" s="41">
        <v>6</v>
      </c>
      <c r="O455" s="41" t="s">
        <v>86</v>
      </c>
      <c r="P455" s="41" t="s">
        <v>32</v>
      </c>
      <c r="Q455" s="41" t="s">
        <v>33</v>
      </c>
      <c r="R455" s="41" t="s">
        <v>50</v>
      </c>
      <c r="S455" s="41" t="s">
        <v>3144</v>
      </c>
    </row>
    <row r="456" spans="1:19" ht="15" customHeight="1" x14ac:dyDescent="0.2">
      <c r="A456" s="41">
        <v>455</v>
      </c>
      <c r="B456" s="41">
        <v>228</v>
      </c>
      <c r="C456" s="41" t="s">
        <v>1000</v>
      </c>
      <c r="D456" s="42">
        <v>54</v>
      </c>
      <c r="E456" s="43">
        <v>115</v>
      </c>
      <c r="F456" s="41">
        <v>84.5</v>
      </c>
      <c r="G456" s="48" t="s">
        <v>1002</v>
      </c>
      <c r="H456" s="41">
        <v>3.3</v>
      </c>
      <c r="I456" s="41" t="s">
        <v>3362</v>
      </c>
      <c r="J456" s="41" t="s">
        <v>2824</v>
      </c>
      <c r="K456" s="41" t="s">
        <v>2828</v>
      </c>
      <c r="L456" s="41" t="s">
        <v>30</v>
      </c>
      <c r="M456" s="41">
        <v>2014</v>
      </c>
      <c r="N456" s="41">
        <v>6</v>
      </c>
      <c r="O456" s="41" t="s">
        <v>86</v>
      </c>
      <c r="P456" s="41" t="s">
        <v>32</v>
      </c>
      <c r="Q456" s="41" t="s">
        <v>33</v>
      </c>
      <c r="R456" s="41" t="s">
        <v>50</v>
      </c>
      <c r="S456" s="41" t="s">
        <v>3144</v>
      </c>
    </row>
    <row r="457" spans="1:19" ht="15" customHeight="1" x14ac:dyDescent="0.2">
      <c r="A457" s="41">
        <v>456</v>
      </c>
      <c r="B457" s="41">
        <v>392</v>
      </c>
      <c r="C457" s="41" t="s">
        <v>1000</v>
      </c>
      <c r="D457" s="42">
        <v>54</v>
      </c>
      <c r="E457" s="43">
        <v>115</v>
      </c>
      <c r="F457" s="41">
        <v>84.5</v>
      </c>
      <c r="G457" s="48" t="s">
        <v>1002</v>
      </c>
      <c r="H457" s="41">
        <v>3.3</v>
      </c>
      <c r="I457" s="41" t="s">
        <v>3362</v>
      </c>
      <c r="J457" s="41" t="s">
        <v>2868</v>
      </c>
      <c r="K457" s="41" t="s">
        <v>2828</v>
      </c>
      <c r="L457" s="41" t="s">
        <v>30</v>
      </c>
      <c r="M457" s="41">
        <v>2014</v>
      </c>
      <c r="N457" s="41">
        <v>6</v>
      </c>
      <c r="O457" s="41" t="s">
        <v>86</v>
      </c>
      <c r="P457" s="41" t="s">
        <v>32</v>
      </c>
      <c r="Q457" s="41" t="s">
        <v>33</v>
      </c>
      <c r="R457" s="41" t="s">
        <v>50</v>
      </c>
      <c r="S457" s="41" t="s">
        <v>3144</v>
      </c>
    </row>
    <row r="458" spans="1:19" ht="15" customHeight="1" x14ac:dyDescent="0.2">
      <c r="A458" s="41">
        <v>457</v>
      </c>
      <c r="B458" s="41">
        <v>552</v>
      </c>
      <c r="C458" s="41" t="s">
        <v>1000</v>
      </c>
      <c r="D458" s="42">
        <v>54</v>
      </c>
      <c r="E458" s="43">
        <v>115</v>
      </c>
      <c r="F458" s="41">
        <v>84.5</v>
      </c>
      <c r="G458" s="48" t="s">
        <v>1002</v>
      </c>
      <c r="H458" s="41">
        <v>3.3</v>
      </c>
      <c r="I458" s="41" t="s">
        <v>3362</v>
      </c>
      <c r="J458" s="41" t="s">
        <v>2864</v>
      </c>
      <c r="K458" s="41" t="s">
        <v>2828</v>
      </c>
      <c r="L458" s="41" t="s">
        <v>30</v>
      </c>
      <c r="M458" s="41">
        <v>2014</v>
      </c>
      <c r="N458" s="41">
        <v>6</v>
      </c>
      <c r="O458" s="41" t="s">
        <v>86</v>
      </c>
      <c r="P458" s="41" t="s">
        <v>32</v>
      </c>
      <c r="Q458" s="41" t="s">
        <v>33</v>
      </c>
      <c r="R458" s="41" t="s">
        <v>50</v>
      </c>
      <c r="S458" s="41" t="s">
        <v>3144</v>
      </c>
    </row>
    <row r="459" spans="1:19" ht="15" customHeight="1" x14ac:dyDescent="0.2">
      <c r="A459" s="41">
        <v>458</v>
      </c>
      <c r="B459" s="41">
        <v>166</v>
      </c>
      <c r="C459" s="41" t="s">
        <v>773</v>
      </c>
      <c r="D459" s="42">
        <v>59</v>
      </c>
      <c r="E459" s="43">
        <v>115</v>
      </c>
      <c r="F459" s="41">
        <v>87</v>
      </c>
      <c r="G459" s="48" t="s">
        <v>775</v>
      </c>
      <c r="H459" s="41">
        <v>4.2</v>
      </c>
      <c r="I459" s="41" t="s">
        <v>3274</v>
      </c>
      <c r="J459" s="41" t="s">
        <v>2864</v>
      </c>
      <c r="K459" s="41" t="s">
        <v>2824</v>
      </c>
      <c r="L459" s="41" t="s">
        <v>30</v>
      </c>
      <c r="M459" s="41">
        <v>-1</v>
      </c>
      <c r="N459" s="41" t="s">
        <v>3144</v>
      </c>
      <c r="O459" s="41" t="s">
        <v>154</v>
      </c>
      <c r="P459" s="41" t="s">
        <v>779</v>
      </c>
      <c r="Q459" s="41" t="s">
        <v>780</v>
      </c>
      <c r="R459" s="41" t="s">
        <v>58</v>
      </c>
      <c r="S459" s="41" t="s">
        <v>3144</v>
      </c>
    </row>
    <row r="460" spans="1:19" ht="15" customHeight="1" x14ac:dyDescent="0.2">
      <c r="A460" s="41">
        <v>459</v>
      </c>
      <c r="B460" s="41">
        <v>92</v>
      </c>
      <c r="C460" s="41" t="s">
        <v>247</v>
      </c>
      <c r="D460" s="42">
        <v>60</v>
      </c>
      <c r="E460" s="43">
        <v>114</v>
      </c>
      <c r="F460" s="41">
        <v>87</v>
      </c>
      <c r="G460" s="48" t="s">
        <v>481</v>
      </c>
      <c r="H460" s="41">
        <v>4</v>
      </c>
      <c r="I460" s="41" t="s">
        <v>3363</v>
      </c>
      <c r="J460" s="41" t="s">
        <v>2884</v>
      </c>
      <c r="K460" s="41" t="s">
        <v>2853</v>
      </c>
      <c r="L460" s="41" t="s">
        <v>64</v>
      </c>
      <c r="M460" s="41">
        <v>2002</v>
      </c>
      <c r="N460" s="41">
        <v>18</v>
      </c>
      <c r="O460" s="41" t="s">
        <v>21</v>
      </c>
      <c r="P460" s="41" t="s">
        <v>79</v>
      </c>
      <c r="Q460" s="41" t="s">
        <v>40</v>
      </c>
      <c r="R460" s="41" t="s">
        <v>23</v>
      </c>
      <c r="S460" s="41" t="s">
        <v>3144</v>
      </c>
    </row>
    <row r="461" spans="1:19" ht="15" customHeight="1" x14ac:dyDescent="0.2">
      <c r="A461" s="41">
        <v>460</v>
      </c>
      <c r="B461" s="41">
        <v>170</v>
      </c>
      <c r="C461" s="41" t="s">
        <v>247</v>
      </c>
      <c r="D461" s="42">
        <v>60</v>
      </c>
      <c r="E461" s="43">
        <v>114</v>
      </c>
      <c r="F461" s="41">
        <v>87</v>
      </c>
      <c r="G461" s="48" t="s">
        <v>794</v>
      </c>
      <c r="H461" s="41">
        <v>3.9</v>
      </c>
      <c r="I461" s="41" t="s">
        <v>3364</v>
      </c>
      <c r="J461" s="41" t="s">
        <v>2859</v>
      </c>
      <c r="K461" s="41" t="s">
        <v>2934</v>
      </c>
      <c r="L461" s="41" t="s">
        <v>30</v>
      </c>
      <c r="M461" s="41">
        <v>2000</v>
      </c>
      <c r="N461" s="41">
        <v>20</v>
      </c>
      <c r="O461" s="41" t="s">
        <v>21</v>
      </c>
      <c r="P461" s="41" t="s">
        <v>230</v>
      </c>
      <c r="Q461" s="41" t="s">
        <v>91</v>
      </c>
      <c r="R461" s="41" t="s">
        <v>34</v>
      </c>
      <c r="S461" s="41" t="s">
        <v>796</v>
      </c>
    </row>
    <row r="462" spans="1:19" ht="15" customHeight="1" x14ac:dyDescent="0.2">
      <c r="A462" s="41">
        <v>461</v>
      </c>
      <c r="B462" s="41">
        <v>290</v>
      </c>
      <c r="C462" s="41" t="s">
        <v>247</v>
      </c>
      <c r="D462" s="42">
        <v>62</v>
      </c>
      <c r="E462" s="43">
        <v>114</v>
      </c>
      <c r="F462" s="41">
        <v>88</v>
      </c>
      <c r="G462" s="48" t="s">
        <v>1179</v>
      </c>
      <c r="H462" s="41">
        <v>4.4000000000000004</v>
      </c>
      <c r="I462" s="41" t="s">
        <v>3300</v>
      </c>
      <c r="J462" s="41" t="s">
        <v>2828</v>
      </c>
      <c r="K462" s="41" t="s">
        <v>2826</v>
      </c>
      <c r="L462" s="41" t="s">
        <v>46</v>
      </c>
      <c r="M462" s="41">
        <v>2006</v>
      </c>
      <c r="N462" s="41">
        <v>14</v>
      </c>
      <c r="O462" s="41" t="s">
        <v>65</v>
      </c>
      <c r="P462" s="41" t="s">
        <v>90</v>
      </c>
      <c r="Q462" s="41" t="s">
        <v>91</v>
      </c>
      <c r="R462" s="41" t="s">
        <v>41</v>
      </c>
      <c r="S462" s="41" t="s">
        <v>1182</v>
      </c>
    </row>
    <row r="463" spans="1:19" ht="15" customHeight="1" x14ac:dyDescent="0.2">
      <c r="A463" s="41">
        <v>462</v>
      </c>
      <c r="B463" s="41">
        <v>54</v>
      </c>
      <c r="C463" s="41" t="s">
        <v>14</v>
      </c>
      <c r="D463" s="42">
        <v>68</v>
      </c>
      <c r="E463" s="43">
        <v>114</v>
      </c>
      <c r="F463" s="41">
        <v>91</v>
      </c>
      <c r="G463" s="48" t="s">
        <v>322</v>
      </c>
      <c r="H463" s="41">
        <v>3.8</v>
      </c>
      <c r="I463" s="41" t="s">
        <v>3365</v>
      </c>
      <c r="J463" s="41" t="s">
        <v>2837</v>
      </c>
      <c r="K463" s="41" t="s">
        <v>2859</v>
      </c>
      <c r="L463" s="41" t="s">
        <v>20</v>
      </c>
      <c r="M463" s="41">
        <v>1984</v>
      </c>
      <c r="N463" s="41">
        <v>36</v>
      </c>
      <c r="O463" s="41" t="s">
        <v>131</v>
      </c>
      <c r="P463" s="41" t="s">
        <v>57</v>
      </c>
      <c r="Q463" s="41" t="s">
        <v>40</v>
      </c>
      <c r="R463" s="41" t="s">
        <v>58</v>
      </c>
      <c r="S463" s="41" t="s">
        <v>3144</v>
      </c>
    </row>
    <row r="464" spans="1:19" ht="15" customHeight="1" x14ac:dyDescent="0.2">
      <c r="A464" s="41">
        <v>463</v>
      </c>
      <c r="B464" s="41">
        <v>476</v>
      </c>
      <c r="C464" s="41" t="s">
        <v>14</v>
      </c>
      <c r="D464" s="42">
        <v>68</v>
      </c>
      <c r="E464" s="43">
        <v>114</v>
      </c>
      <c r="F464" s="41">
        <v>91</v>
      </c>
      <c r="G464" s="48" t="s">
        <v>322</v>
      </c>
      <c r="H464" s="41">
        <v>3.8</v>
      </c>
      <c r="I464" s="41" t="s">
        <v>3365</v>
      </c>
      <c r="J464" s="41" t="s">
        <v>2853</v>
      </c>
      <c r="K464" s="41" t="s">
        <v>2859</v>
      </c>
      <c r="L464" s="41" t="s">
        <v>20</v>
      </c>
      <c r="M464" s="41">
        <v>1984</v>
      </c>
      <c r="N464" s="41">
        <v>36</v>
      </c>
      <c r="O464" s="41" t="s">
        <v>131</v>
      </c>
      <c r="P464" s="41" t="s">
        <v>57</v>
      </c>
      <c r="Q464" s="41" t="s">
        <v>40</v>
      </c>
      <c r="R464" s="41" t="s">
        <v>58</v>
      </c>
      <c r="S464" s="41" t="s">
        <v>3144</v>
      </c>
    </row>
    <row r="465" spans="1:19" ht="15" customHeight="1" x14ac:dyDescent="0.2">
      <c r="A465" s="41">
        <v>464</v>
      </c>
      <c r="B465" s="41">
        <v>822</v>
      </c>
      <c r="C465" s="41" t="s">
        <v>2267</v>
      </c>
      <c r="D465" s="42">
        <v>48</v>
      </c>
      <c r="E465" s="43">
        <v>113</v>
      </c>
      <c r="F465" s="41">
        <v>80.5</v>
      </c>
      <c r="G465" s="48" t="s">
        <v>2269</v>
      </c>
      <c r="H465" s="41">
        <v>2.7</v>
      </c>
      <c r="I465" s="41" t="s">
        <v>3366</v>
      </c>
      <c r="J465" s="41" t="s">
        <v>2826</v>
      </c>
      <c r="K465" s="41" t="s">
        <v>2850</v>
      </c>
      <c r="L465" s="41" t="s">
        <v>64</v>
      </c>
      <c r="M465" s="41">
        <v>1961</v>
      </c>
      <c r="N465" s="41">
        <v>59</v>
      </c>
      <c r="O465" s="41" t="s">
        <v>21</v>
      </c>
      <c r="P465" s="41" t="s">
        <v>124</v>
      </c>
      <c r="Q465" s="41" t="s">
        <v>124</v>
      </c>
      <c r="R465" s="41" t="s">
        <v>80</v>
      </c>
      <c r="S465" s="41" t="s">
        <v>3144</v>
      </c>
    </row>
    <row r="466" spans="1:19" ht="15" customHeight="1" x14ac:dyDescent="0.2">
      <c r="A466" s="41">
        <v>465</v>
      </c>
      <c r="B466" s="41">
        <v>250</v>
      </c>
      <c r="C466" s="41" t="s">
        <v>1087</v>
      </c>
      <c r="D466" s="42">
        <v>49</v>
      </c>
      <c r="E466" s="43">
        <v>113</v>
      </c>
      <c r="F466" s="41">
        <v>81</v>
      </c>
      <c r="G466" s="48" t="s">
        <v>1089</v>
      </c>
      <c r="H466" s="41">
        <v>2.7</v>
      </c>
      <c r="I466" s="41" t="s">
        <v>3366</v>
      </c>
      <c r="J466" s="41" t="s">
        <v>2864</v>
      </c>
      <c r="K466" s="41" t="s">
        <v>2850</v>
      </c>
      <c r="L466" s="41" t="s">
        <v>64</v>
      </c>
      <c r="M466" s="41">
        <v>1961</v>
      </c>
      <c r="N466" s="41">
        <v>59</v>
      </c>
      <c r="O466" s="41" t="s">
        <v>21</v>
      </c>
      <c r="P466" s="41" t="s">
        <v>124</v>
      </c>
      <c r="Q466" s="41" t="s">
        <v>124</v>
      </c>
      <c r="R466" s="41" t="s">
        <v>80</v>
      </c>
      <c r="S466" s="41" t="s">
        <v>3144</v>
      </c>
    </row>
    <row r="467" spans="1:19" ht="15" customHeight="1" x14ac:dyDescent="0.2">
      <c r="A467" s="41">
        <v>466</v>
      </c>
      <c r="B467" s="41">
        <v>455</v>
      </c>
      <c r="C467" s="41" t="s">
        <v>1087</v>
      </c>
      <c r="D467" s="42">
        <v>49</v>
      </c>
      <c r="E467" s="43">
        <v>113</v>
      </c>
      <c r="F467" s="41">
        <v>81</v>
      </c>
      <c r="G467" s="48" t="s">
        <v>1089</v>
      </c>
      <c r="H467" s="41">
        <v>2.7</v>
      </c>
      <c r="I467" s="41" t="s">
        <v>3366</v>
      </c>
      <c r="J467" s="41" t="s">
        <v>2914</v>
      </c>
      <c r="K467" s="41" t="s">
        <v>2850</v>
      </c>
      <c r="L467" s="41" t="s">
        <v>64</v>
      </c>
      <c r="M467" s="41">
        <v>1961</v>
      </c>
      <c r="N467" s="41">
        <v>59</v>
      </c>
      <c r="O467" s="41" t="s">
        <v>21</v>
      </c>
      <c r="P467" s="41" t="s">
        <v>124</v>
      </c>
      <c r="Q467" s="41" t="s">
        <v>124</v>
      </c>
      <c r="R467" s="41" t="s">
        <v>80</v>
      </c>
      <c r="S467" s="41" t="s">
        <v>3144</v>
      </c>
    </row>
    <row r="468" spans="1:19" ht="15" customHeight="1" x14ac:dyDescent="0.2">
      <c r="A468" s="41">
        <v>467</v>
      </c>
      <c r="B468" s="41">
        <v>681</v>
      </c>
      <c r="C468" s="41" t="s">
        <v>1087</v>
      </c>
      <c r="D468" s="42">
        <v>49</v>
      </c>
      <c r="E468" s="43">
        <v>113</v>
      </c>
      <c r="F468" s="41">
        <v>81</v>
      </c>
      <c r="G468" s="48" t="s">
        <v>1089</v>
      </c>
      <c r="H468" s="41">
        <v>2.7</v>
      </c>
      <c r="I468" s="41" t="s">
        <v>3366</v>
      </c>
      <c r="J468" s="41" t="s">
        <v>2826</v>
      </c>
      <c r="K468" s="41" t="s">
        <v>2850</v>
      </c>
      <c r="L468" s="41" t="s">
        <v>64</v>
      </c>
      <c r="M468" s="41">
        <v>1961</v>
      </c>
      <c r="N468" s="41">
        <v>59</v>
      </c>
      <c r="O468" s="41" t="s">
        <v>21</v>
      </c>
      <c r="P468" s="41" t="s">
        <v>124</v>
      </c>
      <c r="Q468" s="41" t="s">
        <v>124</v>
      </c>
      <c r="R468" s="41" t="s">
        <v>80</v>
      </c>
      <c r="S468" s="41" t="s">
        <v>3144</v>
      </c>
    </row>
    <row r="469" spans="1:19" ht="15" customHeight="1" x14ac:dyDescent="0.2">
      <c r="A469" s="41">
        <v>468</v>
      </c>
      <c r="B469" s="41">
        <v>921</v>
      </c>
      <c r="C469" s="41" t="s">
        <v>1087</v>
      </c>
      <c r="D469" s="42">
        <v>49</v>
      </c>
      <c r="E469" s="43">
        <v>113</v>
      </c>
      <c r="F469" s="41">
        <v>81</v>
      </c>
      <c r="G469" s="48" t="s">
        <v>1089</v>
      </c>
      <c r="H469" s="41">
        <v>2.7</v>
      </c>
      <c r="I469" s="41" t="s">
        <v>3366</v>
      </c>
      <c r="J469" s="41" t="s">
        <v>2828</v>
      </c>
      <c r="K469" s="41" t="s">
        <v>2850</v>
      </c>
      <c r="L469" s="41" t="s">
        <v>64</v>
      </c>
      <c r="M469" s="41">
        <v>1961</v>
      </c>
      <c r="N469" s="41">
        <v>59</v>
      </c>
      <c r="O469" s="41" t="s">
        <v>21</v>
      </c>
      <c r="P469" s="41" t="s">
        <v>124</v>
      </c>
      <c r="Q469" s="41" t="s">
        <v>124</v>
      </c>
      <c r="R469" s="41" t="s">
        <v>80</v>
      </c>
      <c r="S469" s="41" t="s">
        <v>3144</v>
      </c>
    </row>
    <row r="470" spans="1:19" ht="15" customHeight="1" x14ac:dyDescent="0.2">
      <c r="A470" s="41">
        <v>469</v>
      </c>
      <c r="B470" s="41">
        <v>500</v>
      </c>
      <c r="C470" s="41" t="s">
        <v>1690</v>
      </c>
      <c r="D470" s="42">
        <v>49</v>
      </c>
      <c r="E470" s="43">
        <v>113</v>
      </c>
      <c r="F470" s="41">
        <v>81</v>
      </c>
      <c r="G470" s="48" t="s">
        <v>1691</v>
      </c>
      <c r="H470" s="41">
        <v>2.7</v>
      </c>
      <c r="I470" s="41" t="s">
        <v>3366</v>
      </c>
      <c r="J470" s="41" t="s">
        <v>2826</v>
      </c>
      <c r="K470" s="41" t="s">
        <v>2850</v>
      </c>
      <c r="L470" s="41" t="s">
        <v>64</v>
      </c>
      <c r="M470" s="41">
        <v>1961</v>
      </c>
      <c r="N470" s="41">
        <v>59</v>
      </c>
      <c r="O470" s="41" t="s">
        <v>21</v>
      </c>
      <c r="P470" s="41" t="s">
        <v>124</v>
      </c>
      <c r="Q470" s="41" t="s">
        <v>124</v>
      </c>
      <c r="R470" s="41" t="s">
        <v>80</v>
      </c>
      <c r="S470" s="41" t="s">
        <v>3144</v>
      </c>
    </row>
    <row r="471" spans="1:19" ht="15" customHeight="1" x14ac:dyDescent="0.2">
      <c r="A471" s="41">
        <v>470</v>
      </c>
      <c r="B471" s="41">
        <v>751</v>
      </c>
      <c r="C471" s="41" t="s">
        <v>1690</v>
      </c>
      <c r="D471" s="42">
        <v>49</v>
      </c>
      <c r="E471" s="43">
        <v>113</v>
      </c>
      <c r="F471" s="41">
        <v>81</v>
      </c>
      <c r="G471" s="48" t="s">
        <v>1691</v>
      </c>
      <c r="H471" s="41">
        <v>2.7</v>
      </c>
      <c r="I471" s="41" t="s">
        <v>3366</v>
      </c>
      <c r="J471" s="41" t="s">
        <v>2841</v>
      </c>
      <c r="K471" s="41" t="s">
        <v>2850</v>
      </c>
      <c r="L471" s="41" t="s">
        <v>64</v>
      </c>
      <c r="M471" s="41">
        <v>1961</v>
      </c>
      <c r="N471" s="41">
        <v>59</v>
      </c>
      <c r="O471" s="41" t="s">
        <v>21</v>
      </c>
      <c r="P471" s="41" t="s">
        <v>124</v>
      </c>
      <c r="Q471" s="41" t="s">
        <v>124</v>
      </c>
      <c r="R471" s="41" t="s">
        <v>80</v>
      </c>
      <c r="S471" s="41" t="s">
        <v>3144</v>
      </c>
    </row>
    <row r="472" spans="1:19" ht="15" customHeight="1" x14ac:dyDescent="0.2">
      <c r="A472" s="41">
        <v>471</v>
      </c>
      <c r="B472" s="41">
        <v>45</v>
      </c>
      <c r="C472" s="41" t="s">
        <v>267</v>
      </c>
      <c r="D472" s="42">
        <v>52</v>
      </c>
      <c r="E472" s="43">
        <v>113</v>
      </c>
      <c r="F472" s="41">
        <v>82.5</v>
      </c>
      <c r="G472" s="48" t="s">
        <v>269</v>
      </c>
      <c r="H472" s="41">
        <v>3.4</v>
      </c>
      <c r="I472" s="41" t="s">
        <v>3367</v>
      </c>
      <c r="J472" s="41" t="s">
        <v>2841</v>
      </c>
      <c r="K472" s="41" t="s">
        <v>2917</v>
      </c>
      <c r="L472" s="41" t="s">
        <v>104</v>
      </c>
      <c r="M472" s="41">
        <v>2015</v>
      </c>
      <c r="N472" s="41">
        <v>5</v>
      </c>
      <c r="O472" s="41" t="s">
        <v>65</v>
      </c>
      <c r="P472" s="41" t="s">
        <v>273</v>
      </c>
      <c r="Q472" s="41" t="s">
        <v>185</v>
      </c>
      <c r="R472" s="41" t="s">
        <v>34</v>
      </c>
      <c r="S472" s="41" t="s">
        <v>274</v>
      </c>
    </row>
    <row r="473" spans="1:19" ht="15" customHeight="1" x14ac:dyDescent="0.2">
      <c r="A473" s="41">
        <v>472</v>
      </c>
      <c r="B473" s="41">
        <v>428</v>
      </c>
      <c r="C473" s="41" t="s">
        <v>1484</v>
      </c>
      <c r="D473" s="42">
        <v>61</v>
      </c>
      <c r="E473" s="43">
        <v>113</v>
      </c>
      <c r="F473" s="41">
        <v>87</v>
      </c>
      <c r="G473" s="48" t="s">
        <v>1486</v>
      </c>
      <c r="H473" s="41">
        <v>3.7</v>
      </c>
      <c r="I473" s="41" t="s">
        <v>3368</v>
      </c>
      <c r="J473" s="41" t="s">
        <v>2826</v>
      </c>
      <c r="K473" s="41" t="s">
        <v>2837</v>
      </c>
      <c r="L473" s="41" t="s">
        <v>20</v>
      </c>
      <c r="M473" s="41">
        <v>1973</v>
      </c>
      <c r="N473" s="41">
        <v>47</v>
      </c>
      <c r="O473" s="41" t="s">
        <v>65</v>
      </c>
      <c r="P473" s="41" t="s">
        <v>1489</v>
      </c>
      <c r="Q473" s="41" t="s">
        <v>73</v>
      </c>
      <c r="R473" s="41" t="s">
        <v>50</v>
      </c>
      <c r="S473" s="41" t="s">
        <v>3144</v>
      </c>
    </row>
    <row r="474" spans="1:19" ht="15" customHeight="1" x14ac:dyDescent="0.2">
      <c r="A474" s="41">
        <v>473</v>
      </c>
      <c r="B474" s="41">
        <v>629</v>
      </c>
      <c r="C474" s="41" t="s">
        <v>1484</v>
      </c>
      <c r="D474" s="42">
        <v>61</v>
      </c>
      <c r="E474" s="43">
        <v>113</v>
      </c>
      <c r="F474" s="41">
        <v>87</v>
      </c>
      <c r="G474" s="48" t="s">
        <v>1486</v>
      </c>
      <c r="H474" s="41">
        <v>3.7</v>
      </c>
      <c r="I474" s="41" t="s">
        <v>3368</v>
      </c>
      <c r="J474" s="41" t="s">
        <v>2864</v>
      </c>
      <c r="K474" s="41" t="s">
        <v>2837</v>
      </c>
      <c r="L474" s="41" t="s">
        <v>20</v>
      </c>
      <c r="M474" s="41">
        <v>1973</v>
      </c>
      <c r="N474" s="41">
        <v>47</v>
      </c>
      <c r="O474" s="41" t="s">
        <v>65</v>
      </c>
      <c r="P474" s="41" t="s">
        <v>1489</v>
      </c>
      <c r="Q474" s="41" t="s">
        <v>73</v>
      </c>
      <c r="R474" s="41" t="s">
        <v>50</v>
      </c>
      <c r="S474" s="41" t="s">
        <v>3144</v>
      </c>
    </row>
    <row r="475" spans="1:19" ht="15" customHeight="1" x14ac:dyDescent="0.2">
      <c r="A475" s="41">
        <v>474</v>
      </c>
      <c r="B475" s="41">
        <v>852</v>
      </c>
      <c r="C475" s="41" t="s">
        <v>1484</v>
      </c>
      <c r="D475" s="42">
        <v>61</v>
      </c>
      <c r="E475" s="43">
        <v>113</v>
      </c>
      <c r="F475" s="41">
        <v>87</v>
      </c>
      <c r="G475" s="48" t="s">
        <v>1486</v>
      </c>
      <c r="H475" s="41">
        <v>3.7</v>
      </c>
      <c r="I475" s="41" t="s">
        <v>3368</v>
      </c>
      <c r="J475" s="41" t="s">
        <v>2864</v>
      </c>
      <c r="K475" s="41" t="s">
        <v>2837</v>
      </c>
      <c r="L475" s="41" t="s">
        <v>20</v>
      </c>
      <c r="M475" s="41">
        <v>1973</v>
      </c>
      <c r="N475" s="41">
        <v>47</v>
      </c>
      <c r="O475" s="41" t="s">
        <v>65</v>
      </c>
      <c r="P475" s="41" t="s">
        <v>1489</v>
      </c>
      <c r="Q475" s="41" t="s">
        <v>73</v>
      </c>
      <c r="R475" s="41" t="s">
        <v>50</v>
      </c>
      <c r="S475" s="41" t="s">
        <v>3144</v>
      </c>
    </row>
    <row r="476" spans="1:19" ht="15" customHeight="1" x14ac:dyDescent="0.2">
      <c r="A476" s="41">
        <v>475</v>
      </c>
      <c r="B476" s="41">
        <v>948</v>
      </c>
      <c r="C476" s="41" t="s">
        <v>247</v>
      </c>
      <c r="D476" s="42">
        <v>62</v>
      </c>
      <c r="E476" s="43">
        <v>113</v>
      </c>
      <c r="F476" s="41">
        <v>87.5</v>
      </c>
      <c r="G476" s="48" t="s">
        <v>2382</v>
      </c>
      <c r="H476" s="41">
        <v>3.9</v>
      </c>
      <c r="I476" s="41" t="s">
        <v>3369</v>
      </c>
      <c r="J476" s="41" t="s">
        <v>2826</v>
      </c>
      <c r="K476" s="41" t="s">
        <v>2826</v>
      </c>
      <c r="L476" s="41" t="s">
        <v>64</v>
      </c>
      <c r="M476" s="41">
        <v>2011</v>
      </c>
      <c r="N476" s="41">
        <v>9</v>
      </c>
      <c r="O476" s="41" t="s">
        <v>21</v>
      </c>
      <c r="P476" s="41" t="s">
        <v>90</v>
      </c>
      <c r="Q476" s="41" t="s">
        <v>91</v>
      </c>
      <c r="R476" s="41" t="s">
        <v>41</v>
      </c>
      <c r="S476" s="41" t="s">
        <v>2384</v>
      </c>
    </row>
    <row r="477" spans="1:19" ht="15" customHeight="1" x14ac:dyDescent="0.2">
      <c r="A477" s="41">
        <v>476</v>
      </c>
      <c r="B477" s="41">
        <v>901</v>
      </c>
      <c r="C477" s="41" t="s">
        <v>14</v>
      </c>
      <c r="D477" s="42">
        <v>65</v>
      </c>
      <c r="E477" s="43">
        <v>113</v>
      </c>
      <c r="F477" s="41">
        <v>89</v>
      </c>
      <c r="G477" s="48" t="s">
        <v>2349</v>
      </c>
      <c r="H477" s="41">
        <v>3.4</v>
      </c>
      <c r="I477" s="41" t="s">
        <v>3370</v>
      </c>
      <c r="J477" s="41" t="s">
        <v>2839</v>
      </c>
      <c r="K477" s="41" t="s">
        <v>2882</v>
      </c>
      <c r="L477" s="41" t="s">
        <v>56</v>
      </c>
      <c r="M477" s="41">
        <v>-1</v>
      </c>
      <c r="N477" s="41" t="s">
        <v>3144</v>
      </c>
      <c r="O477" s="41" t="s">
        <v>21</v>
      </c>
      <c r="P477" s="41" t="s">
        <v>230</v>
      </c>
      <c r="Q477" s="41" t="s">
        <v>91</v>
      </c>
      <c r="R477" s="41" t="s">
        <v>411</v>
      </c>
      <c r="S477" s="41" t="s">
        <v>3144</v>
      </c>
    </row>
    <row r="478" spans="1:19" ht="15" customHeight="1" x14ac:dyDescent="0.2">
      <c r="A478" s="41">
        <v>477</v>
      </c>
      <c r="B478" s="41">
        <v>153</v>
      </c>
      <c r="C478" s="41" t="s">
        <v>727</v>
      </c>
      <c r="D478" s="42">
        <v>51</v>
      </c>
      <c r="E478" s="43">
        <v>112</v>
      </c>
      <c r="F478" s="41">
        <v>81.5</v>
      </c>
      <c r="G478" s="48" t="s">
        <v>729</v>
      </c>
      <c r="H478" s="41">
        <v>2.9</v>
      </c>
      <c r="I478" s="41" t="s">
        <v>3371</v>
      </c>
      <c r="J478" s="41" t="s">
        <v>2864</v>
      </c>
      <c r="K478" s="41" t="s">
        <v>2826</v>
      </c>
      <c r="L478" s="41" t="s">
        <v>46</v>
      </c>
      <c r="M478" s="41">
        <v>1971</v>
      </c>
      <c r="N478" s="41">
        <v>49</v>
      </c>
      <c r="O478" s="41" t="s">
        <v>21</v>
      </c>
      <c r="P478" s="41" t="s">
        <v>273</v>
      </c>
      <c r="Q478" s="41" t="s">
        <v>185</v>
      </c>
      <c r="R478" s="41" t="s">
        <v>67</v>
      </c>
      <c r="S478" s="41" t="s">
        <v>733</v>
      </c>
    </row>
    <row r="479" spans="1:19" ht="15" customHeight="1" x14ac:dyDescent="0.2">
      <c r="A479" s="41">
        <v>478</v>
      </c>
      <c r="B479" s="41">
        <v>653</v>
      </c>
      <c r="C479" s="41" t="s">
        <v>2036</v>
      </c>
      <c r="D479" s="42">
        <v>59</v>
      </c>
      <c r="E479" s="43">
        <v>112</v>
      </c>
      <c r="F479" s="41">
        <v>85.5</v>
      </c>
      <c r="G479" s="48" t="s">
        <v>2038</v>
      </c>
      <c r="H479" s="41">
        <v>4.2</v>
      </c>
      <c r="I479" s="41" t="s">
        <v>3294</v>
      </c>
      <c r="J479" s="41" t="s">
        <v>2864</v>
      </c>
      <c r="K479" s="41" t="s">
        <v>2837</v>
      </c>
      <c r="L479" s="41" t="s">
        <v>64</v>
      </c>
      <c r="M479" s="41">
        <v>2008</v>
      </c>
      <c r="N479" s="41">
        <v>12</v>
      </c>
      <c r="O479" s="41" t="s">
        <v>21</v>
      </c>
      <c r="P479" s="41" t="s">
        <v>230</v>
      </c>
      <c r="Q479" s="41" t="s">
        <v>91</v>
      </c>
      <c r="R479" s="41" t="s">
        <v>58</v>
      </c>
      <c r="S479" s="41" t="s">
        <v>3144</v>
      </c>
    </row>
    <row r="480" spans="1:19" ht="15" customHeight="1" x14ac:dyDescent="0.2">
      <c r="A480" s="41">
        <v>479</v>
      </c>
      <c r="B480" s="41">
        <v>881</v>
      </c>
      <c r="C480" s="41" t="s">
        <v>2036</v>
      </c>
      <c r="D480" s="42">
        <v>59</v>
      </c>
      <c r="E480" s="43">
        <v>112</v>
      </c>
      <c r="F480" s="41">
        <v>85.5</v>
      </c>
      <c r="G480" s="48" t="s">
        <v>2038</v>
      </c>
      <c r="H480" s="41">
        <v>4.2</v>
      </c>
      <c r="I480" s="41" t="s">
        <v>3294</v>
      </c>
      <c r="J480" s="41" t="s">
        <v>2844</v>
      </c>
      <c r="K480" s="41" t="s">
        <v>2837</v>
      </c>
      <c r="L480" s="41" t="s">
        <v>64</v>
      </c>
      <c r="M480" s="41">
        <v>2008</v>
      </c>
      <c r="N480" s="41">
        <v>12</v>
      </c>
      <c r="O480" s="41" t="s">
        <v>21</v>
      </c>
      <c r="P480" s="41" t="s">
        <v>230</v>
      </c>
      <c r="Q480" s="41" t="s">
        <v>91</v>
      </c>
      <c r="R480" s="41" t="s">
        <v>58</v>
      </c>
      <c r="S480" s="41" t="s">
        <v>3144</v>
      </c>
    </row>
    <row r="481" spans="1:19" ht="15" customHeight="1" x14ac:dyDescent="0.2">
      <c r="A481" s="41">
        <v>480</v>
      </c>
      <c r="B481" s="41">
        <v>622</v>
      </c>
      <c r="C481" s="41" t="s">
        <v>496</v>
      </c>
      <c r="D481" s="42">
        <v>62</v>
      </c>
      <c r="E481" s="43">
        <v>112</v>
      </c>
      <c r="F481" s="41">
        <v>87</v>
      </c>
      <c r="G481" s="48" t="s">
        <v>1984</v>
      </c>
      <c r="H481" s="41">
        <v>4</v>
      </c>
      <c r="I481" s="41" t="s">
        <v>3372</v>
      </c>
      <c r="J481" s="41" t="s">
        <v>2839</v>
      </c>
      <c r="K481" s="41" t="s">
        <v>2853</v>
      </c>
      <c r="L481" s="41" t="s">
        <v>20</v>
      </c>
      <c r="M481" s="41">
        <v>1954</v>
      </c>
      <c r="N481" s="41">
        <v>66</v>
      </c>
      <c r="O481" s="41" t="s">
        <v>65</v>
      </c>
      <c r="P481" s="41" t="s">
        <v>22</v>
      </c>
      <c r="Q481" s="41" t="s">
        <v>22</v>
      </c>
      <c r="R481" s="41" t="s">
        <v>41</v>
      </c>
      <c r="S481" s="41" t="s">
        <v>1987</v>
      </c>
    </row>
    <row r="482" spans="1:19" ht="15" customHeight="1" x14ac:dyDescent="0.2">
      <c r="A482" s="41">
        <v>481</v>
      </c>
      <c r="B482" s="41">
        <v>840</v>
      </c>
      <c r="C482" s="41" t="s">
        <v>496</v>
      </c>
      <c r="D482" s="42">
        <v>62</v>
      </c>
      <c r="E482" s="43">
        <v>112</v>
      </c>
      <c r="F482" s="41">
        <v>87</v>
      </c>
      <c r="G482" s="48" t="s">
        <v>1984</v>
      </c>
      <c r="H482" s="41">
        <v>4</v>
      </c>
      <c r="I482" s="41" t="s">
        <v>3372</v>
      </c>
      <c r="J482" s="41" t="s">
        <v>2831</v>
      </c>
      <c r="K482" s="41" t="s">
        <v>2853</v>
      </c>
      <c r="L482" s="41" t="s">
        <v>20</v>
      </c>
      <c r="M482" s="41">
        <v>1954</v>
      </c>
      <c r="N482" s="41">
        <v>66</v>
      </c>
      <c r="O482" s="41" t="s">
        <v>65</v>
      </c>
      <c r="P482" s="41" t="s">
        <v>22</v>
      </c>
      <c r="Q482" s="41" t="s">
        <v>22</v>
      </c>
      <c r="R482" s="41" t="s">
        <v>41</v>
      </c>
      <c r="S482" s="41" t="s">
        <v>1987</v>
      </c>
    </row>
    <row r="483" spans="1:19" ht="15" customHeight="1" x14ac:dyDescent="0.2">
      <c r="A483" s="41">
        <v>482</v>
      </c>
      <c r="B483" s="41">
        <v>1</v>
      </c>
      <c r="C483" s="41" t="s">
        <v>24</v>
      </c>
      <c r="D483" s="42">
        <v>63</v>
      </c>
      <c r="E483" s="43">
        <v>112</v>
      </c>
      <c r="F483" s="41">
        <v>87.5</v>
      </c>
      <c r="G483" s="48" t="s">
        <v>26</v>
      </c>
      <c r="H483" s="41">
        <v>3.4</v>
      </c>
      <c r="I483" s="41" t="s">
        <v>3373</v>
      </c>
      <c r="J483" s="41" t="s">
        <v>2868</v>
      </c>
      <c r="K483" s="41" t="s">
        <v>2850</v>
      </c>
      <c r="L483" s="41" t="s">
        <v>30</v>
      </c>
      <c r="M483" s="41">
        <v>1984</v>
      </c>
      <c r="N483" s="41">
        <v>36</v>
      </c>
      <c r="O483" s="41" t="s">
        <v>31</v>
      </c>
      <c r="P483" s="41" t="s">
        <v>32</v>
      </c>
      <c r="Q483" s="41" t="s">
        <v>33</v>
      </c>
      <c r="R483" s="41" t="s">
        <v>34</v>
      </c>
      <c r="S483" s="41" t="s">
        <v>3144</v>
      </c>
    </row>
    <row r="484" spans="1:19" ht="15" customHeight="1" x14ac:dyDescent="0.2">
      <c r="A484" s="41">
        <v>483</v>
      </c>
      <c r="B484" s="41">
        <v>41</v>
      </c>
      <c r="C484" s="41" t="s">
        <v>115</v>
      </c>
      <c r="D484" s="42">
        <v>64</v>
      </c>
      <c r="E484" s="43">
        <v>112</v>
      </c>
      <c r="F484" s="41">
        <v>88</v>
      </c>
      <c r="G484" s="48" t="s">
        <v>253</v>
      </c>
      <c r="H484" s="41">
        <v>4.2</v>
      </c>
      <c r="I484" s="41" t="s">
        <v>3374</v>
      </c>
      <c r="J484" s="41" t="s">
        <v>2839</v>
      </c>
      <c r="K484" s="41" t="s">
        <v>2826</v>
      </c>
      <c r="L484" s="41" t="s">
        <v>64</v>
      </c>
      <c r="M484" s="41">
        <v>2008</v>
      </c>
      <c r="N484" s="41">
        <v>12</v>
      </c>
      <c r="O484" s="41" t="s">
        <v>21</v>
      </c>
      <c r="P484" s="41" t="s">
        <v>230</v>
      </c>
      <c r="Q484" s="41" t="s">
        <v>91</v>
      </c>
      <c r="R484" s="41" t="s">
        <v>23</v>
      </c>
      <c r="S484" s="41" t="s">
        <v>255</v>
      </c>
    </row>
    <row r="485" spans="1:19" ht="15" customHeight="1" x14ac:dyDescent="0.2">
      <c r="A485" s="41">
        <v>484</v>
      </c>
      <c r="B485" s="41">
        <v>254</v>
      </c>
      <c r="C485" s="41" t="s">
        <v>14</v>
      </c>
      <c r="D485" s="42">
        <v>66</v>
      </c>
      <c r="E485" s="43">
        <v>112</v>
      </c>
      <c r="F485" s="41">
        <v>89</v>
      </c>
      <c r="G485" s="48" t="s">
        <v>1098</v>
      </c>
      <c r="H485" s="41">
        <v>3.7</v>
      </c>
      <c r="I485" s="41" t="s">
        <v>3375</v>
      </c>
      <c r="J485" s="41" t="s">
        <v>2826</v>
      </c>
      <c r="K485" s="41" t="s">
        <v>2850</v>
      </c>
      <c r="L485" s="41" t="s">
        <v>30</v>
      </c>
      <c r="M485" s="41">
        <v>1995</v>
      </c>
      <c r="N485" s="41">
        <v>25</v>
      </c>
      <c r="O485" s="41" t="s">
        <v>65</v>
      </c>
      <c r="P485" s="41" t="s">
        <v>22</v>
      </c>
      <c r="Q485" s="41" t="s">
        <v>22</v>
      </c>
      <c r="R485" s="41" t="s">
        <v>113</v>
      </c>
      <c r="S485" s="41" t="s">
        <v>1100</v>
      </c>
    </row>
    <row r="486" spans="1:19" ht="15" customHeight="1" x14ac:dyDescent="0.2">
      <c r="A486" s="41">
        <v>485</v>
      </c>
      <c r="B486" s="41">
        <v>341</v>
      </c>
      <c r="C486" s="41" t="s">
        <v>14</v>
      </c>
      <c r="D486" s="42">
        <v>68</v>
      </c>
      <c r="E486" s="43">
        <v>112</v>
      </c>
      <c r="F486" s="41">
        <v>90</v>
      </c>
      <c r="G486" s="48" t="s">
        <v>1297</v>
      </c>
      <c r="H486" s="41">
        <v>3.5</v>
      </c>
      <c r="I486" s="41" t="s">
        <v>3376</v>
      </c>
      <c r="J486" s="41" t="s">
        <v>2824</v>
      </c>
      <c r="K486" s="41" t="s">
        <v>3076</v>
      </c>
      <c r="L486" s="41" t="s">
        <v>30</v>
      </c>
      <c r="M486" s="41">
        <v>1997</v>
      </c>
      <c r="N486" s="41">
        <v>23</v>
      </c>
      <c r="O486" s="41" t="s">
        <v>65</v>
      </c>
      <c r="P486" s="41" t="s">
        <v>230</v>
      </c>
      <c r="Q486" s="41" t="s">
        <v>91</v>
      </c>
      <c r="R486" s="41" t="s">
        <v>58</v>
      </c>
      <c r="S486" s="41" t="s">
        <v>1301</v>
      </c>
    </row>
    <row r="487" spans="1:19" ht="15" customHeight="1" x14ac:dyDescent="0.2">
      <c r="A487" s="41">
        <v>486</v>
      </c>
      <c r="B487" s="41">
        <v>707</v>
      </c>
      <c r="C487" s="41" t="s">
        <v>2110</v>
      </c>
      <c r="D487" s="42">
        <v>58</v>
      </c>
      <c r="E487" s="43">
        <v>111</v>
      </c>
      <c r="F487" s="41">
        <v>84.5</v>
      </c>
      <c r="G487" s="48" t="s">
        <v>2112</v>
      </c>
      <c r="H487" s="41">
        <v>3.9</v>
      </c>
      <c r="I487" s="41" t="s">
        <v>3350</v>
      </c>
      <c r="J487" s="41" t="s">
        <v>2864</v>
      </c>
      <c r="K487" s="41" t="s">
        <v>3089</v>
      </c>
      <c r="L487" s="41" t="s">
        <v>30</v>
      </c>
      <c r="M487" s="41">
        <v>1830</v>
      </c>
      <c r="N487" s="41">
        <v>190</v>
      </c>
      <c r="O487" s="41" t="s">
        <v>65</v>
      </c>
      <c r="P487" s="41" t="s">
        <v>124</v>
      </c>
      <c r="Q487" s="41" t="s">
        <v>124</v>
      </c>
      <c r="R487" s="41" t="s">
        <v>113</v>
      </c>
      <c r="S487" s="41" t="s">
        <v>2049</v>
      </c>
    </row>
    <row r="488" spans="1:19" ht="15" customHeight="1" x14ac:dyDescent="0.2">
      <c r="A488" s="41">
        <v>487</v>
      </c>
      <c r="B488" s="41">
        <v>950</v>
      </c>
      <c r="C488" s="41" t="s">
        <v>2110</v>
      </c>
      <c r="D488" s="42">
        <v>58</v>
      </c>
      <c r="E488" s="43">
        <v>111</v>
      </c>
      <c r="F488" s="41">
        <v>84.5</v>
      </c>
      <c r="G488" s="48" t="s">
        <v>2112</v>
      </c>
      <c r="H488" s="41">
        <v>3.9</v>
      </c>
      <c r="I488" s="41" t="s">
        <v>3350</v>
      </c>
      <c r="J488" s="41" t="s">
        <v>2828</v>
      </c>
      <c r="K488" s="41" t="s">
        <v>3089</v>
      </c>
      <c r="L488" s="41" t="s">
        <v>30</v>
      </c>
      <c r="M488" s="41">
        <v>1830</v>
      </c>
      <c r="N488" s="41">
        <v>190</v>
      </c>
      <c r="O488" s="41" t="s">
        <v>65</v>
      </c>
      <c r="P488" s="41" t="s">
        <v>124</v>
      </c>
      <c r="Q488" s="41" t="s">
        <v>124</v>
      </c>
      <c r="R488" s="41" t="s">
        <v>113</v>
      </c>
      <c r="S488" s="41" t="s">
        <v>2049</v>
      </c>
    </row>
    <row r="489" spans="1:19" ht="15" customHeight="1" x14ac:dyDescent="0.2">
      <c r="A489" s="41">
        <v>488</v>
      </c>
      <c r="B489" s="41">
        <v>588</v>
      </c>
      <c r="C489" s="41" t="s">
        <v>14</v>
      </c>
      <c r="D489" s="42">
        <v>63</v>
      </c>
      <c r="E489" s="43">
        <v>111</v>
      </c>
      <c r="F489" s="41">
        <v>87</v>
      </c>
      <c r="G489" s="48" t="s">
        <v>1922</v>
      </c>
      <c r="H489" s="41">
        <v>4</v>
      </c>
      <c r="I489" s="41" t="s">
        <v>3377</v>
      </c>
      <c r="J489" s="41" t="s">
        <v>2828</v>
      </c>
      <c r="K489" s="41" t="s">
        <v>2828</v>
      </c>
      <c r="L489" s="41" t="s">
        <v>64</v>
      </c>
      <c r="M489" s="41">
        <v>2007</v>
      </c>
      <c r="N489" s="41">
        <v>13</v>
      </c>
      <c r="O489" s="41" t="s">
        <v>21</v>
      </c>
      <c r="P489" s="41" t="s">
        <v>959</v>
      </c>
      <c r="Q489" s="41" t="s">
        <v>73</v>
      </c>
      <c r="R489" s="41" t="s">
        <v>41</v>
      </c>
      <c r="S489" s="41" t="s">
        <v>1924</v>
      </c>
    </row>
    <row r="490" spans="1:19" ht="15" customHeight="1" x14ac:dyDescent="0.2">
      <c r="A490" s="41">
        <v>489</v>
      </c>
      <c r="B490" s="41">
        <v>19</v>
      </c>
      <c r="C490" s="41" t="s">
        <v>14</v>
      </c>
      <c r="D490" s="42">
        <v>64</v>
      </c>
      <c r="E490" s="43">
        <v>111</v>
      </c>
      <c r="F490" s="41">
        <v>87.5</v>
      </c>
      <c r="G490" s="48" t="s">
        <v>151</v>
      </c>
      <c r="H490" s="41">
        <v>4</v>
      </c>
      <c r="I490" s="41" t="s">
        <v>3336</v>
      </c>
      <c r="J490" s="41" t="s">
        <v>2824</v>
      </c>
      <c r="K490" s="41" t="s">
        <v>2882</v>
      </c>
      <c r="L490" s="41" t="s">
        <v>20</v>
      </c>
      <c r="M490" s="41">
        <v>1915</v>
      </c>
      <c r="N490" s="41">
        <v>105</v>
      </c>
      <c r="O490" s="41" t="s">
        <v>154</v>
      </c>
      <c r="P490" s="41" t="s">
        <v>155</v>
      </c>
      <c r="Q490" s="41" t="s">
        <v>156</v>
      </c>
      <c r="R490" s="41" t="s">
        <v>50</v>
      </c>
      <c r="S490" s="41" t="s">
        <v>3144</v>
      </c>
    </row>
    <row r="491" spans="1:19" ht="15" customHeight="1" x14ac:dyDescent="0.2">
      <c r="A491" s="41">
        <v>490</v>
      </c>
      <c r="B491" s="41">
        <v>263</v>
      </c>
      <c r="C491" s="41" t="s">
        <v>14</v>
      </c>
      <c r="D491" s="42">
        <v>64</v>
      </c>
      <c r="E491" s="43">
        <v>111</v>
      </c>
      <c r="F491" s="41">
        <v>87.5</v>
      </c>
      <c r="G491" s="48" t="s">
        <v>1121</v>
      </c>
      <c r="H491" s="41">
        <v>3.4</v>
      </c>
      <c r="I491" s="41" t="s">
        <v>3378</v>
      </c>
      <c r="J491" s="41" t="s">
        <v>2946</v>
      </c>
      <c r="K491" s="41" t="s">
        <v>2837</v>
      </c>
      <c r="L491" s="41" t="s">
        <v>56</v>
      </c>
      <c r="M491" s="41">
        <v>1992</v>
      </c>
      <c r="N491" s="41">
        <v>28</v>
      </c>
      <c r="O491" s="41" t="s">
        <v>21</v>
      </c>
      <c r="P491" s="41" t="s">
        <v>57</v>
      </c>
      <c r="Q491" s="41" t="s">
        <v>40</v>
      </c>
      <c r="R491" s="41" t="s">
        <v>179</v>
      </c>
      <c r="S491" s="41" t="s">
        <v>3144</v>
      </c>
    </row>
    <row r="492" spans="1:19" ht="15" customHeight="1" x14ac:dyDescent="0.2">
      <c r="A492" s="41">
        <v>491</v>
      </c>
      <c r="B492" s="41">
        <v>281</v>
      </c>
      <c r="C492" s="41" t="s">
        <v>14</v>
      </c>
      <c r="D492" s="42">
        <v>66</v>
      </c>
      <c r="E492" s="43">
        <v>111</v>
      </c>
      <c r="F492" s="41">
        <v>88.5</v>
      </c>
      <c r="G492" s="48" t="s">
        <v>1162</v>
      </c>
      <c r="H492" s="41">
        <v>3.5</v>
      </c>
      <c r="I492" s="41" t="s">
        <v>3379</v>
      </c>
      <c r="J492" s="41" t="s">
        <v>2839</v>
      </c>
      <c r="K492" s="41" t="s">
        <v>2853</v>
      </c>
      <c r="L492" s="41" t="s">
        <v>64</v>
      </c>
      <c r="M492" s="41">
        <v>2019</v>
      </c>
      <c r="N492" s="41">
        <v>1</v>
      </c>
      <c r="O492" s="41" t="s">
        <v>21</v>
      </c>
      <c r="P492" s="41" t="s">
        <v>230</v>
      </c>
      <c r="Q492" s="41" t="s">
        <v>91</v>
      </c>
      <c r="R492" s="41" t="s">
        <v>80</v>
      </c>
      <c r="S492" s="41" t="s">
        <v>3144</v>
      </c>
    </row>
    <row r="493" spans="1:19" ht="15" customHeight="1" x14ac:dyDescent="0.2">
      <c r="A493" s="41">
        <v>492</v>
      </c>
      <c r="B493" s="41">
        <v>470</v>
      </c>
      <c r="C493" s="41" t="s">
        <v>1589</v>
      </c>
      <c r="D493" s="42">
        <v>50</v>
      </c>
      <c r="E493" s="43">
        <v>110</v>
      </c>
      <c r="F493" s="41">
        <v>80</v>
      </c>
      <c r="G493" s="48" t="s">
        <v>1591</v>
      </c>
      <c r="H493" s="41">
        <v>2.9</v>
      </c>
      <c r="I493" s="41" t="s">
        <v>3380</v>
      </c>
      <c r="J493" s="41" t="s">
        <v>2848</v>
      </c>
      <c r="K493" s="41" t="s">
        <v>2914</v>
      </c>
      <c r="L493" s="41" t="s">
        <v>46</v>
      </c>
      <c r="M493" s="41">
        <v>2015</v>
      </c>
      <c r="N493" s="41">
        <v>5</v>
      </c>
      <c r="O493" s="41" t="s">
        <v>21</v>
      </c>
      <c r="P493" s="41" t="s">
        <v>124</v>
      </c>
      <c r="Q493" s="41" t="s">
        <v>124</v>
      </c>
      <c r="R493" s="41" t="s">
        <v>58</v>
      </c>
      <c r="S493" s="41" t="s">
        <v>3144</v>
      </c>
    </row>
    <row r="494" spans="1:19" ht="15" customHeight="1" x14ac:dyDescent="0.2">
      <c r="A494" s="41">
        <v>493</v>
      </c>
      <c r="B494" s="41">
        <v>699</v>
      </c>
      <c r="C494" s="41" t="s">
        <v>1589</v>
      </c>
      <c r="D494" s="42">
        <v>50</v>
      </c>
      <c r="E494" s="43">
        <v>110</v>
      </c>
      <c r="F494" s="41">
        <v>80</v>
      </c>
      <c r="G494" s="48" t="s">
        <v>1591</v>
      </c>
      <c r="H494" s="41">
        <v>2.9</v>
      </c>
      <c r="I494" s="41" t="s">
        <v>3380</v>
      </c>
      <c r="J494" s="41" t="s">
        <v>2828</v>
      </c>
      <c r="K494" s="41" t="s">
        <v>2914</v>
      </c>
      <c r="L494" s="41" t="s">
        <v>46</v>
      </c>
      <c r="M494" s="41">
        <v>2015</v>
      </c>
      <c r="N494" s="41">
        <v>5</v>
      </c>
      <c r="O494" s="41" t="s">
        <v>21</v>
      </c>
      <c r="P494" s="41" t="s">
        <v>124</v>
      </c>
      <c r="Q494" s="41" t="s">
        <v>124</v>
      </c>
      <c r="R494" s="41" t="s">
        <v>58</v>
      </c>
      <c r="S494" s="41" t="s">
        <v>3144</v>
      </c>
    </row>
    <row r="495" spans="1:19" ht="15" customHeight="1" x14ac:dyDescent="0.2">
      <c r="A495" s="41">
        <v>494</v>
      </c>
      <c r="B495" s="41">
        <v>941</v>
      </c>
      <c r="C495" s="41" t="s">
        <v>1589</v>
      </c>
      <c r="D495" s="42">
        <v>50</v>
      </c>
      <c r="E495" s="43">
        <v>110</v>
      </c>
      <c r="F495" s="41">
        <v>80</v>
      </c>
      <c r="G495" s="48" t="s">
        <v>1591</v>
      </c>
      <c r="H495" s="41">
        <v>2.9</v>
      </c>
      <c r="I495" s="41" t="s">
        <v>3380</v>
      </c>
      <c r="J495" s="41" t="s">
        <v>2828</v>
      </c>
      <c r="K495" s="41" t="s">
        <v>2914</v>
      </c>
      <c r="L495" s="41" t="s">
        <v>46</v>
      </c>
      <c r="M495" s="41">
        <v>2015</v>
      </c>
      <c r="N495" s="41">
        <v>5</v>
      </c>
      <c r="O495" s="41" t="s">
        <v>21</v>
      </c>
      <c r="P495" s="41" t="s">
        <v>124</v>
      </c>
      <c r="Q495" s="41" t="s">
        <v>124</v>
      </c>
      <c r="R495" s="41" t="s">
        <v>58</v>
      </c>
      <c r="S495" s="41" t="s">
        <v>3144</v>
      </c>
    </row>
    <row r="496" spans="1:19" ht="15" customHeight="1" x14ac:dyDescent="0.2">
      <c r="A496" s="41">
        <v>495</v>
      </c>
      <c r="B496" s="41">
        <v>179</v>
      </c>
      <c r="C496" s="41" t="s">
        <v>247</v>
      </c>
      <c r="D496" s="42">
        <v>59</v>
      </c>
      <c r="E496" s="43">
        <v>110</v>
      </c>
      <c r="F496" s="41">
        <v>84.5</v>
      </c>
      <c r="G496" s="48" t="s">
        <v>826</v>
      </c>
      <c r="H496" s="41">
        <v>3.9</v>
      </c>
      <c r="I496" s="41" t="s">
        <v>3381</v>
      </c>
      <c r="J496" s="41" t="s">
        <v>2853</v>
      </c>
      <c r="K496" s="41" t="s">
        <v>2864</v>
      </c>
      <c r="L496" s="41" t="s">
        <v>56</v>
      </c>
      <c r="M496" s="41">
        <v>2005</v>
      </c>
      <c r="N496" s="41">
        <v>15</v>
      </c>
      <c r="O496" s="41" t="s">
        <v>21</v>
      </c>
      <c r="P496" s="41" t="s">
        <v>90</v>
      </c>
      <c r="Q496" s="41" t="s">
        <v>91</v>
      </c>
      <c r="R496" s="41" t="s">
        <v>58</v>
      </c>
      <c r="S496" s="41" t="s">
        <v>3144</v>
      </c>
    </row>
    <row r="497" spans="1:19" ht="15" customHeight="1" x14ac:dyDescent="0.2">
      <c r="A497" s="41">
        <v>496</v>
      </c>
      <c r="B497" s="41">
        <v>262</v>
      </c>
      <c r="C497" s="41" t="s">
        <v>247</v>
      </c>
      <c r="D497" s="42">
        <v>59</v>
      </c>
      <c r="E497" s="43">
        <v>110</v>
      </c>
      <c r="F497" s="41">
        <v>84.5</v>
      </c>
      <c r="G497" s="48" t="s">
        <v>826</v>
      </c>
      <c r="H497" s="41">
        <v>3.9</v>
      </c>
      <c r="I497" s="41" t="s">
        <v>3381</v>
      </c>
      <c r="J497" s="41" t="s">
        <v>2853</v>
      </c>
      <c r="K497" s="41" t="s">
        <v>2864</v>
      </c>
      <c r="L497" s="41" t="s">
        <v>56</v>
      </c>
      <c r="M497" s="41">
        <v>2005</v>
      </c>
      <c r="N497" s="41">
        <v>15</v>
      </c>
      <c r="O497" s="41" t="s">
        <v>21</v>
      </c>
      <c r="P497" s="41" t="s">
        <v>90</v>
      </c>
      <c r="Q497" s="41" t="s">
        <v>91</v>
      </c>
      <c r="R497" s="41" t="s">
        <v>58</v>
      </c>
      <c r="S497" s="41" t="s">
        <v>3144</v>
      </c>
    </row>
    <row r="498" spans="1:19" ht="15" customHeight="1" x14ac:dyDescent="0.2">
      <c r="A498" s="41">
        <v>497</v>
      </c>
      <c r="B498" s="41">
        <v>113</v>
      </c>
      <c r="C498" s="41" t="s">
        <v>14</v>
      </c>
      <c r="D498" s="42">
        <v>61</v>
      </c>
      <c r="E498" s="43">
        <v>110</v>
      </c>
      <c r="F498" s="41">
        <v>85.5</v>
      </c>
      <c r="G498" s="48" t="s">
        <v>565</v>
      </c>
      <c r="H498" s="41">
        <v>4.7</v>
      </c>
      <c r="I498" s="41" t="s">
        <v>3382</v>
      </c>
      <c r="J498" s="41" t="s">
        <v>2828</v>
      </c>
      <c r="K498" s="41" t="s">
        <v>2828</v>
      </c>
      <c r="L498" s="41" t="s">
        <v>20</v>
      </c>
      <c r="M498" s="41">
        <v>1992</v>
      </c>
      <c r="N498" s="41">
        <v>28</v>
      </c>
      <c r="O498" s="41" t="s">
        <v>21</v>
      </c>
      <c r="P498" s="41" t="s">
        <v>39</v>
      </c>
      <c r="Q498" s="41" t="s">
        <v>40</v>
      </c>
      <c r="R498" s="41" t="s">
        <v>58</v>
      </c>
      <c r="S498" s="41" t="s">
        <v>568</v>
      </c>
    </row>
    <row r="499" spans="1:19" ht="15" customHeight="1" x14ac:dyDescent="0.2">
      <c r="A499" s="41">
        <v>498</v>
      </c>
      <c r="B499" s="41">
        <v>811</v>
      </c>
      <c r="C499" s="41" t="s">
        <v>2233</v>
      </c>
      <c r="D499" s="42">
        <v>61</v>
      </c>
      <c r="E499" s="43">
        <v>110</v>
      </c>
      <c r="F499" s="41">
        <v>85.5</v>
      </c>
      <c r="G499" s="48" t="s">
        <v>2234</v>
      </c>
      <c r="H499" s="41">
        <v>2.2000000000000002</v>
      </c>
      <c r="I499" s="41" t="s">
        <v>3383</v>
      </c>
      <c r="J499" s="41" t="s">
        <v>2853</v>
      </c>
      <c r="K499" s="41" t="s">
        <v>2826</v>
      </c>
      <c r="L499" s="41" t="s">
        <v>20</v>
      </c>
      <c r="M499" s="41">
        <v>2002</v>
      </c>
      <c r="N499" s="41">
        <v>18</v>
      </c>
      <c r="O499" s="41" t="s">
        <v>21</v>
      </c>
      <c r="P499" s="41" t="s">
        <v>2236</v>
      </c>
      <c r="Q499" s="41" t="s">
        <v>98</v>
      </c>
      <c r="R499" s="41" t="s">
        <v>58</v>
      </c>
      <c r="S499" s="41" t="s">
        <v>3144</v>
      </c>
    </row>
    <row r="500" spans="1:19" ht="15" customHeight="1" x14ac:dyDescent="0.2">
      <c r="A500" s="41">
        <v>499</v>
      </c>
      <c r="B500" s="41">
        <v>26</v>
      </c>
      <c r="C500" s="41" t="s">
        <v>190</v>
      </c>
      <c r="D500" s="42">
        <v>63</v>
      </c>
      <c r="E500" s="43">
        <v>110</v>
      </c>
      <c r="F500" s="41">
        <v>86.5</v>
      </c>
      <c r="G500" s="48" t="s">
        <v>192</v>
      </c>
      <c r="H500" s="41">
        <v>4</v>
      </c>
      <c r="I500" s="41" t="s">
        <v>3179</v>
      </c>
      <c r="J500" s="41" t="s">
        <v>2914</v>
      </c>
      <c r="K500" s="41" t="s">
        <v>2828</v>
      </c>
      <c r="L500" s="41" t="s">
        <v>30</v>
      </c>
      <c r="M500" s="41">
        <v>1849</v>
      </c>
      <c r="N500" s="41">
        <v>171</v>
      </c>
      <c r="O500" s="41" t="s">
        <v>65</v>
      </c>
      <c r="P500" s="41" t="s">
        <v>124</v>
      </c>
      <c r="Q500" s="41" t="s">
        <v>124</v>
      </c>
      <c r="R500" s="41" t="s">
        <v>113</v>
      </c>
      <c r="S500" s="41" t="s">
        <v>3144</v>
      </c>
    </row>
    <row r="501" spans="1:19" ht="15" customHeight="1" x14ac:dyDescent="0.2">
      <c r="A501" s="41">
        <v>500</v>
      </c>
      <c r="B501" s="41">
        <v>284</v>
      </c>
      <c r="C501" s="41" t="s">
        <v>190</v>
      </c>
      <c r="D501" s="42">
        <v>63</v>
      </c>
      <c r="E501" s="43">
        <v>110</v>
      </c>
      <c r="F501" s="41">
        <v>86.5</v>
      </c>
      <c r="G501" s="48" t="s">
        <v>192</v>
      </c>
      <c r="H501" s="41">
        <v>4</v>
      </c>
      <c r="I501" s="41" t="s">
        <v>3179</v>
      </c>
      <c r="J501" s="41" t="s">
        <v>2826</v>
      </c>
      <c r="K501" s="41" t="s">
        <v>2828</v>
      </c>
      <c r="L501" s="41" t="s">
        <v>30</v>
      </c>
      <c r="M501" s="41">
        <v>1849</v>
      </c>
      <c r="N501" s="41">
        <v>171</v>
      </c>
      <c r="O501" s="41" t="s">
        <v>65</v>
      </c>
      <c r="P501" s="41" t="s">
        <v>124</v>
      </c>
      <c r="Q501" s="41" t="s">
        <v>124</v>
      </c>
      <c r="R501" s="41" t="s">
        <v>113</v>
      </c>
      <c r="S501" s="41" t="s">
        <v>3144</v>
      </c>
    </row>
    <row r="502" spans="1:19" ht="15" customHeight="1" x14ac:dyDescent="0.2">
      <c r="A502" s="41">
        <v>501</v>
      </c>
      <c r="B502" s="41">
        <v>896</v>
      </c>
      <c r="C502" s="41" t="s">
        <v>2346</v>
      </c>
      <c r="D502" s="42">
        <v>63</v>
      </c>
      <c r="E502" s="43">
        <v>110</v>
      </c>
      <c r="F502" s="41">
        <v>86.5</v>
      </c>
      <c r="G502" s="48" t="s">
        <v>2347</v>
      </c>
      <c r="H502" s="41">
        <v>4.3</v>
      </c>
      <c r="I502" s="41" t="s">
        <v>3246</v>
      </c>
      <c r="J502" s="41" t="s">
        <v>2864</v>
      </c>
      <c r="K502" s="41" t="s">
        <v>2828</v>
      </c>
      <c r="L502" s="41" t="s">
        <v>46</v>
      </c>
      <c r="M502" s="41">
        <v>1999</v>
      </c>
      <c r="N502" s="41">
        <v>21</v>
      </c>
      <c r="O502" s="41" t="s">
        <v>65</v>
      </c>
      <c r="P502" s="41" t="s">
        <v>145</v>
      </c>
      <c r="Q502" s="41" t="s">
        <v>91</v>
      </c>
      <c r="R502" s="41" t="s">
        <v>50</v>
      </c>
      <c r="S502" s="41" t="s">
        <v>1954</v>
      </c>
    </row>
    <row r="503" spans="1:19" ht="15" customHeight="1" x14ac:dyDescent="0.2">
      <c r="A503" s="41">
        <v>502</v>
      </c>
      <c r="B503" s="41">
        <v>488</v>
      </c>
      <c r="C503" s="41" t="s">
        <v>608</v>
      </c>
      <c r="D503" s="42">
        <v>65</v>
      </c>
      <c r="E503" s="43">
        <v>110</v>
      </c>
      <c r="F503" s="41">
        <v>87.5</v>
      </c>
      <c r="G503" s="48" t="s">
        <v>1642</v>
      </c>
      <c r="H503" s="41">
        <v>1.9</v>
      </c>
      <c r="I503" s="41" t="s">
        <v>3384</v>
      </c>
      <c r="J503" s="41" t="s">
        <v>2884</v>
      </c>
      <c r="K503" s="41" t="s">
        <v>2828</v>
      </c>
      <c r="L503" s="41" t="s">
        <v>64</v>
      </c>
      <c r="M503" s="41">
        <v>2010</v>
      </c>
      <c r="N503" s="41">
        <v>10</v>
      </c>
      <c r="O503" s="41" t="s">
        <v>21</v>
      </c>
      <c r="P503" s="41" t="s">
        <v>112</v>
      </c>
      <c r="Q503" s="41" t="s">
        <v>98</v>
      </c>
      <c r="R503" s="41" t="s">
        <v>41</v>
      </c>
      <c r="S503" s="41" t="s">
        <v>1644</v>
      </c>
    </row>
    <row r="504" spans="1:19" ht="15" customHeight="1" x14ac:dyDescent="0.2">
      <c r="A504" s="41">
        <v>503</v>
      </c>
      <c r="B504" s="41">
        <v>726</v>
      </c>
      <c r="C504" s="41" t="s">
        <v>608</v>
      </c>
      <c r="D504" s="42">
        <v>65</v>
      </c>
      <c r="E504" s="43">
        <v>110</v>
      </c>
      <c r="F504" s="41">
        <v>87.5</v>
      </c>
      <c r="G504" s="48" t="s">
        <v>1642</v>
      </c>
      <c r="H504" s="41">
        <v>1.9</v>
      </c>
      <c r="I504" s="41" t="s">
        <v>3384</v>
      </c>
      <c r="J504" s="41" t="s">
        <v>2864</v>
      </c>
      <c r="K504" s="41" t="s">
        <v>2828</v>
      </c>
      <c r="L504" s="41" t="s">
        <v>64</v>
      </c>
      <c r="M504" s="41">
        <v>2010</v>
      </c>
      <c r="N504" s="41">
        <v>10</v>
      </c>
      <c r="O504" s="41" t="s">
        <v>21</v>
      </c>
      <c r="P504" s="41" t="s">
        <v>112</v>
      </c>
      <c r="Q504" s="41" t="s">
        <v>98</v>
      </c>
      <c r="R504" s="41" t="s">
        <v>41</v>
      </c>
      <c r="S504" s="41" t="s">
        <v>1644</v>
      </c>
    </row>
    <row r="505" spans="1:19" ht="15" customHeight="1" x14ac:dyDescent="0.2">
      <c r="A505" s="41">
        <v>504</v>
      </c>
      <c r="B505" s="41">
        <v>116</v>
      </c>
      <c r="C505" s="41" t="s">
        <v>575</v>
      </c>
      <c r="D505" s="42">
        <v>65</v>
      </c>
      <c r="E505" s="43">
        <v>110</v>
      </c>
      <c r="F505" s="41">
        <v>87.5</v>
      </c>
      <c r="G505" s="48" t="s">
        <v>577</v>
      </c>
      <c r="H505" s="41">
        <v>4.3</v>
      </c>
      <c r="I505" s="41" t="s">
        <v>3385</v>
      </c>
      <c r="J505" s="41" t="s">
        <v>2828</v>
      </c>
      <c r="K505" s="41" t="s">
        <v>2828</v>
      </c>
      <c r="L505" s="41" t="s">
        <v>46</v>
      </c>
      <c r="M505" s="41">
        <v>2015</v>
      </c>
      <c r="N505" s="41">
        <v>5</v>
      </c>
      <c r="O505" s="41" t="s">
        <v>131</v>
      </c>
      <c r="P505" s="41" t="s">
        <v>580</v>
      </c>
      <c r="Q505" s="41" t="s">
        <v>581</v>
      </c>
      <c r="R505" s="41" t="s">
        <v>58</v>
      </c>
      <c r="S505" s="41" t="s">
        <v>582</v>
      </c>
    </row>
    <row r="506" spans="1:19" ht="15" customHeight="1" x14ac:dyDescent="0.2">
      <c r="A506" s="41">
        <v>505</v>
      </c>
      <c r="B506" s="41">
        <v>492</v>
      </c>
      <c r="C506" s="41" t="s">
        <v>1659</v>
      </c>
      <c r="D506" s="42">
        <v>90</v>
      </c>
      <c r="E506" s="43">
        <v>110</v>
      </c>
      <c r="F506" s="41">
        <v>100</v>
      </c>
      <c r="G506" s="48" t="s">
        <v>1661</v>
      </c>
      <c r="H506" s="41">
        <v>3.4</v>
      </c>
      <c r="I506" s="41" t="s">
        <v>3386</v>
      </c>
      <c r="J506" s="41" t="s">
        <v>2839</v>
      </c>
      <c r="K506" s="41" t="s">
        <v>2844</v>
      </c>
      <c r="L506" s="41" t="s">
        <v>20</v>
      </c>
      <c r="M506" s="41">
        <v>1981</v>
      </c>
      <c r="N506" s="41">
        <v>39</v>
      </c>
      <c r="O506" s="41" t="s">
        <v>65</v>
      </c>
      <c r="P506" s="41" t="s">
        <v>32</v>
      </c>
      <c r="Q506" s="41" t="s">
        <v>33</v>
      </c>
      <c r="R506" s="41" t="s">
        <v>58</v>
      </c>
      <c r="S506" s="41" t="s">
        <v>3144</v>
      </c>
    </row>
    <row r="507" spans="1:19" ht="15" customHeight="1" x14ac:dyDescent="0.2">
      <c r="A507" s="41">
        <v>506</v>
      </c>
      <c r="B507" s="41">
        <v>736</v>
      </c>
      <c r="C507" s="41" t="s">
        <v>1659</v>
      </c>
      <c r="D507" s="42">
        <v>90</v>
      </c>
      <c r="E507" s="43">
        <v>110</v>
      </c>
      <c r="F507" s="41">
        <v>100</v>
      </c>
      <c r="G507" s="48" t="s">
        <v>1661</v>
      </c>
      <c r="H507" s="41">
        <v>3.4</v>
      </c>
      <c r="I507" s="41" t="s">
        <v>3386</v>
      </c>
      <c r="J507" s="41" t="s">
        <v>2826</v>
      </c>
      <c r="K507" s="41" t="s">
        <v>2844</v>
      </c>
      <c r="L507" s="41" t="s">
        <v>20</v>
      </c>
      <c r="M507" s="41">
        <v>1981</v>
      </c>
      <c r="N507" s="41">
        <v>39</v>
      </c>
      <c r="O507" s="41" t="s">
        <v>65</v>
      </c>
      <c r="P507" s="41" t="s">
        <v>32</v>
      </c>
      <c r="Q507" s="41" t="s">
        <v>33</v>
      </c>
      <c r="R507" s="41" t="s">
        <v>58</v>
      </c>
      <c r="S507" s="41" t="s">
        <v>3144</v>
      </c>
    </row>
    <row r="508" spans="1:19" ht="15" customHeight="1" x14ac:dyDescent="0.2">
      <c r="A508" s="41">
        <v>507</v>
      </c>
      <c r="B508" s="41">
        <v>759</v>
      </c>
      <c r="C508" s="41" t="s">
        <v>247</v>
      </c>
      <c r="D508" s="42">
        <v>57</v>
      </c>
      <c r="E508" s="43">
        <v>109</v>
      </c>
      <c r="F508" s="41">
        <v>83</v>
      </c>
      <c r="G508" s="48" t="s">
        <v>2186</v>
      </c>
      <c r="H508" s="41">
        <v>2.8</v>
      </c>
      <c r="I508" s="41" t="s">
        <v>3387</v>
      </c>
      <c r="J508" s="41" t="s">
        <v>2944</v>
      </c>
      <c r="K508" s="41" t="s">
        <v>2826</v>
      </c>
      <c r="L508" s="41" t="s">
        <v>20</v>
      </c>
      <c r="M508" s="41">
        <v>1972</v>
      </c>
      <c r="N508" s="41">
        <v>48</v>
      </c>
      <c r="O508" s="41" t="s">
        <v>21</v>
      </c>
      <c r="P508" s="41" t="s">
        <v>155</v>
      </c>
      <c r="Q508" s="41" t="s">
        <v>156</v>
      </c>
      <c r="R508" s="41" t="s">
        <v>50</v>
      </c>
      <c r="S508" s="41" t="s">
        <v>2188</v>
      </c>
    </row>
    <row r="509" spans="1:19" ht="15" customHeight="1" x14ac:dyDescent="0.2">
      <c r="A509" s="41">
        <v>508</v>
      </c>
      <c r="B509" s="41">
        <v>70</v>
      </c>
      <c r="C509" s="41" t="s">
        <v>14</v>
      </c>
      <c r="D509" s="42">
        <v>61</v>
      </c>
      <c r="E509" s="43">
        <v>109</v>
      </c>
      <c r="F509" s="41">
        <v>85</v>
      </c>
      <c r="G509" s="48" t="s">
        <v>382</v>
      </c>
      <c r="H509" s="41">
        <v>3.8</v>
      </c>
      <c r="I509" s="41" t="s">
        <v>3388</v>
      </c>
      <c r="J509" s="41" t="s">
        <v>2864</v>
      </c>
      <c r="K509" s="41" t="s">
        <v>2839</v>
      </c>
      <c r="L509" s="41" t="s">
        <v>30</v>
      </c>
      <c r="M509" s="41">
        <v>1948</v>
      </c>
      <c r="N509" s="41">
        <v>72</v>
      </c>
      <c r="O509" s="41" t="s">
        <v>65</v>
      </c>
      <c r="P509" s="41" t="s">
        <v>385</v>
      </c>
      <c r="Q509" s="41" t="s">
        <v>98</v>
      </c>
      <c r="R509" s="41" t="s">
        <v>203</v>
      </c>
      <c r="S509" s="41" t="s">
        <v>386</v>
      </c>
    </row>
    <row r="510" spans="1:19" ht="15" customHeight="1" x14ac:dyDescent="0.2">
      <c r="A510" s="41">
        <v>509</v>
      </c>
      <c r="B510" s="41">
        <v>797</v>
      </c>
      <c r="C510" s="41" t="s">
        <v>14</v>
      </c>
      <c r="D510" s="42">
        <v>61</v>
      </c>
      <c r="E510" s="43">
        <v>109</v>
      </c>
      <c r="F510" s="41">
        <v>85</v>
      </c>
      <c r="G510" s="48" t="s">
        <v>382</v>
      </c>
      <c r="H510" s="41">
        <v>3.8</v>
      </c>
      <c r="I510" s="41" t="s">
        <v>3388</v>
      </c>
      <c r="J510" s="41" t="s">
        <v>2826</v>
      </c>
      <c r="K510" s="41" t="s">
        <v>2839</v>
      </c>
      <c r="L510" s="41" t="s">
        <v>30</v>
      </c>
      <c r="M510" s="41">
        <v>1948</v>
      </c>
      <c r="N510" s="41">
        <v>72</v>
      </c>
      <c r="O510" s="41" t="s">
        <v>65</v>
      </c>
      <c r="P510" s="41" t="s">
        <v>385</v>
      </c>
      <c r="Q510" s="41" t="s">
        <v>98</v>
      </c>
      <c r="R510" s="41" t="s">
        <v>203</v>
      </c>
      <c r="S510" s="41" t="s">
        <v>386</v>
      </c>
    </row>
    <row r="511" spans="1:19" ht="15" customHeight="1" x14ac:dyDescent="0.2">
      <c r="A511" s="41">
        <v>510</v>
      </c>
      <c r="B511" s="41">
        <v>493</v>
      </c>
      <c r="C511" s="41" t="s">
        <v>247</v>
      </c>
      <c r="D511" s="42">
        <v>61</v>
      </c>
      <c r="E511" s="43">
        <v>109</v>
      </c>
      <c r="F511" s="41">
        <v>85</v>
      </c>
      <c r="G511" s="48" t="s">
        <v>1664</v>
      </c>
      <c r="H511" s="41">
        <v>4.4000000000000004</v>
      </c>
      <c r="I511" s="41" t="s">
        <v>3389</v>
      </c>
      <c r="J511" s="41" t="s">
        <v>2864</v>
      </c>
      <c r="K511" s="41" t="s">
        <v>2911</v>
      </c>
      <c r="L511" s="41" t="s">
        <v>56</v>
      </c>
      <c r="M511" s="41">
        <v>2004</v>
      </c>
      <c r="N511" s="41">
        <v>16</v>
      </c>
      <c r="O511" s="41" t="s">
        <v>21</v>
      </c>
      <c r="P511" s="41" t="s">
        <v>230</v>
      </c>
      <c r="Q511" s="41" t="s">
        <v>91</v>
      </c>
      <c r="R511" s="41" t="s">
        <v>58</v>
      </c>
      <c r="S511" s="41" t="s">
        <v>3144</v>
      </c>
    </row>
    <row r="512" spans="1:19" ht="15" customHeight="1" x14ac:dyDescent="0.2">
      <c r="A512" s="41">
        <v>511</v>
      </c>
      <c r="B512" s="41">
        <v>743</v>
      </c>
      <c r="C512" s="41" t="s">
        <v>247</v>
      </c>
      <c r="D512" s="42">
        <v>61</v>
      </c>
      <c r="E512" s="43">
        <v>109</v>
      </c>
      <c r="F512" s="41">
        <v>85</v>
      </c>
      <c r="G512" s="48" t="s">
        <v>1664</v>
      </c>
      <c r="H512" s="41">
        <v>4.4000000000000004</v>
      </c>
      <c r="I512" s="41" t="s">
        <v>3389</v>
      </c>
      <c r="J512" s="41" t="s">
        <v>2864</v>
      </c>
      <c r="K512" s="41" t="s">
        <v>2911</v>
      </c>
      <c r="L512" s="41" t="s">
        <v>56</v>
      </c>
      <c r="M512" s="41">
        <v>2004</v>
      </c>
      <c r="N512" s="41">
        <v>16</v>
      </c>
      <c r="O512" s="41" t="s">
        <v>21</v>
      </c>
      <c r="P512" s="41" t="s">
        <v>230</v>
      </c>
      <c r="Q512" s="41" t="s">
        <v>91</v>
      </c>
      <c r="R512" s="41" t="s">
        <v>58</v>
      </c>
      <c r="S512" s="41" t="s">
        <v>3144</v>
      </c>
    </row>
    <row r="513" spans="1:19" ht="15" customHeight="1" x14ac:dyDescent="0.2">
      <c r="A513" s="41">
        <v>512</v>
      </c>
      <c r="B513" s="41">
        <v>808</v>
      </c>
      <c r="C513" s="41" t="s">
        <v>1352</v>
      </c>
      <c r="D513" s="42">
        <v>58</v>
      </c>
      <c r="E513" s="43">
        <v>108</v>
      </c>
      <c r="F513" s="41">
        <v>83</v>
      </c>
      <c r="G513" s="48" t="s">
        <v>2226</v>
      </c>
      <c r="H513" s="41">
        <v>3.2</v>
      </c>
      <c r="I513" s="41" t="s">
        <v>3390</v>
      </c>
      <c r="J513" s="41" t="s">
        <v>2864</v>
      </c>
      <c r="K513" s="41" t="s">
        <v>2828</v>
      </c>
      <c r="L513" s="41" t="s">
        <v>64</v>
      </c>
      <c r="M513" s="41">
        <v>2008</v>
      </c>
      <c r="N513" s="41">
        <v>12</v>
      </c>
      <c r="O513" s="41" t="s">
        <v>21</v>
      </c>
      <c r="P513" s="41" t="s">
        <v>90</v>
      </c>
      <c r="Q513" s="41" t="s">
        <v>91</v>
      </c>
      <c r="R513" s="41" t="s">
        <v>58</v>
      </c>
      <c r="S513" s="41" t="s">
        <v>3144</v>
      </c>
    </row>
    <row r="514" spans="1:19" ht="15" customHeight="1" x14ac:dyDescent="0.2">
      <c r="A514" s="41">
        <v>513</v>
      </c>
      <c r="B514" s="41">
        <v>624</v>
      </c>
      <c r="C514" s="41" t="s">
        <v>14</v>
      </c>
      <c r="D514" s="42">
        <v>64</v>
      </c>
      <c r="E514" s="43">
        <v>108</v>
      </c>
      <c r="F514" s="41">
        <v>86</v>
      </c>
      <c r="G514" s="48" t="s">
        <v>1992</v>
      </c>
      <c r="H514" s="41">
        <v>3.7</v>
      </c>
      <c r="I514" s="41" t="s">
        <v>3391</v>
      </c>
      <c r="J514" s="41" t="s">
        <v>2859</v>
      </c>
      <c r="K514" s="41" t="s">
        <v>2853</v>
      </c>
      <c r="L514" s="41" t="s">
        <v>64</v>
      </c>
      <c r="M514" s="41">
        <v>2006</v>
      </c>
      <c r="N514" s="41">
        <v>14</v>
      </c>
      <c r="O514" s="41" t="s">
        <v>21</v>
      </c>
      <c r="P514" s="41" t="s">
        <v>230</v>
      </c>
      <c r="Q514" s="41" t="s">
        <v>91</v>
      </c>
      <c r="R514" s="41" t="s">
        <v>80</v>
      </c>
      <c r="S514" s="41" t="s">
        <v>3144</v>
      </c>
    </row>
    <row r="515" spans="1:19" ht="15" customHeight="1" x14ac:dyDescent="0.2">
      <c r="A515" s="41">
        <v>514</v>
      </c>
      <c r="B515" s="41">
        <v>841</v>
      </c>
      <c r="C515" s="41" t="s">
        <v>14</v>
      </c>
      <c r="D515" s="42">
        <v>64</v>
      </c>
      <c r="E515" s="43">
        <v>108</v>
      </c>
      <c r="F515" s="41">
        <v>86</v>
      </c>
      <c r="G515" s="48" t="s">
        <v>1992</v>
      </c>
      <c r="H515" s="41">
        <v>3.7</v>
      </c>
      <c r="I515" s="41" t="s">
        <v>3391</v>
      </c>
      <c r="J515" s="41" t="s">
        <v>2853</v>
      </c>
      <c r="K515" s="41" t="s">
        <v>2853</v>
      </c>
      <c r="L515" s="41" t="s">
        <v>64</v>
      </c>
      <c r="M515" s="41">
        <v>2006</v>
      </c>
      <c r="N515" s="41">
        <v>14</v>
      </c>
      <c r="O515" s="41" t="s">
        <v>21</v>
      </c>
      <c r="P515" s="41" t="s">
        <v>230</v>
      </c>
      <c r="Q515" s="41" t="s">
        <v>91</v>
      </c>
      <c r="R515" s="41" t="s">
        <v>80</v>
      </c>
      <c r="S515" s="41" t="s">
        <v>3144</v>
      </c>
    </row>
    <row r="516" spans="1:19" ht="15" customHeight="1" x14ac:dyDescent="0.2">
      <c r="A516" s="41">
        <v>515</v>
      </c>
      <c r="B516" s="41">
        <v>96</v>
      </c>
      <c r="C516" s="41" t="s">
        <v>14</v>
      </c>
      <c r="D516" s="42">
        <v>64</v>
      </c>
      <c r="E516" s="43">
        <v>107</v>
      </c>
      <c r="F516" s="41">
        <v>85.5</v>
      </c>
      <c r="G516" s="48" t="s">
        <v>489</v>
      </c>
      <c r="H516" s="41">
        <v>4.2</v>
      </c>
      <c r="I516" s="41" t="s">
        <v>3392</v>
      </c>
      <c r="J516" s="41" t="s">
        <v>2944</v>
      </c>
      <c r="K516" s="41" t="s">
        <v>2859</v>
      </c>
      <c r="L516" s="41" t="s">
        <v>20</v>
      </c>
      <c r="M516" s="41">
        <v>2008</v>
      </c>
      <c r="N516" s="41">
        <v>12</v>
      </c>
      <c r="O516" s="41" t="s">
        <v>21</v>
      </c>
      <c r="P516" s="41" t="s">
        <v>145</v>
      </c>
      <c r="Q516" s="41" t="s">
        <v>91</v>
      </c>
      <c r="R516" s="41" t="s">
        <v>41</v>
      </c>
      <c r="S516" s="41" t="s">
        <v>3144</v>
      </c>
    </row>
    <row r="517" spans="1:19" ht="15" customHeight="1" x14ac:dyDescent="0.2">
      <c r="A517" s="41">
        <v>516</v>
      </c>
      <c r="B517" s="41">
        <v>299</v>
      </c>
      <c r="C517" s="41" t="s">
        <v>14</v>
      </c>
      <c r="D517" s="42">
        <v>61</v>
      </c>
      <c r="E517" s="43">
        <v>106</v>
      </c>
      <c r="F517" s="41">
        <v>83.5</v>
      </c>
      <c r="G517" s="48" t="s">
        <v>1207</v>
      </c>
      <c r="H517" s="41">
        <v>4.3</v>
      </c>
      <c r="I517" s="41" t="s">
        <v>3393</v>
      </c>
      <c r="J517" s="41" t="s">
        <v>2826</v>
      </c>
      <c r="K517" s="41" t="s">
        <v>2831</v>
      </c>
      <c r="L517" s="41" t="s">
        <v>263</v>
      </c>
      <c r="M517" s="41">
        <v>2010</v>
      </c>
      <c r="N517" s="41">
        <v>10</v>
      </c>
      <c r="O517" s="41" t="s">
        <v>21</v>
      </c>
      <c r="P517" s="41" t="s">
        <v>57</v>
      </c>
      <c r="Q517" s="41" t="s">
        <v>40</v>
      </c>
      <c r="R517" s="41" t="s">
        <v>58</v>
      </c>
      <c r="S517" s="41" t="s">
        <v>3144</v>
      </c>
    </row>
    <row r="518" spans="1:19" ht="15" customHeight="1" x14ac:dyDescent="0.2">
      <c r="A518" s="41">
        <v>517</v>
      </c>
      <c r="B518" s="41">
        <v>102</v>
      </c>
      <c r="C518" s="41" t="s">
        <v>512</v>
      </c>
      <c r="D518" s="42">
        <v>64</v>
      </c>
      <c r="E518" s="43">
        <v>106</v>
      </c>
      <c r="F518" s="41">
        <v>85</v>
      </c>
      <c r="G518" s="48" t="s">
        <v>513</v>
      </c>
      <c r="H518" s="41">
        <v>3.9</v>
      </c>
      <c r="I518" s="41" t="s">
        <v>3217</v>
      </c>
      <c r="J518" s="41" t="s">
        <v>2905</v>
      </c>
      <c r="K518" s="41" t="s">
        <v>2837</v>
      </c>
      <c r="L518" s="41" t="s">
        <v>104</v>
      </c>
      <c r="M518" s="41">
        <v>1968</v>
      </c>
      <c r="N518" s="41">
        <v>52</v>
      </c>
      <c r="O518" s="41" t="s">
        <v>65</v>
      </c>
      <c r="P518" s="41" t="s">
        <v>515</v>
      </c>
      <c r="Q518" s="41" t="s">
        <v>73</v>
      </c>
      <c r="R518" s="41" t="s">
        <v>67</v>
      </c>
      <c r="S518" s="41" t="s">
        <v>3144</v>
      </c>
    </row>
    <row r="519" spans="1:19" ht="15" customHeight="1" x14ac:dyDescent="0.2">
      <c r="A519" s="41">
        <v>518</v>
      </c>
      <c r="B519" s="41">
        <v>11</v>
      </c>
      <c r="C519" s="41" t="s">
        <v>14</v>
      </c>
      <c r="D519" s="42">
        <v>64</v>
      </c>
      <c r="E519" s="43">
        <v>106</v>
      </c>
      <c r="F519" s="41">
        <v>85</v>
      </c>
      <c r="G519" s="48" t="s">
        <v>100</v>
      </c>
      <c r="H519" s="41">
        <v>4.0999999999999996</v>
      </c>
      <c r="I519" s="41" t="s">
        <v>3358</v>
      </c>
      <c r="J519" s="41" t="s">
        <v>2853</v>
      </c>
      <c r="K519" s="41" t="s">
        <v>2853</v>
      </c>
      <c r="L519" s="41" t="s">
        <v>104</v>
      </c>
      <c r="M519" s="41">
        <v>1968</v>
      </c>
      <c r="N519" s="41">
        <v>52</v>
      </c>
      <c r="O519" s="41" t="s">
        <v>65</v>
      </c>
      <c r="P519" s="41" t="s">
        <v>105</v>
      </c>
      <c r="Q519" s="41" t="s">
        <v>40</v>
      </c>
      <c r="R519" s="41" t="s">
        <v>67</v>
      </c>
      <c r="S519" s="41" t="s">
        <v>3144</v>
      </c>
    </row>
    <row r="520" spans="1:19" ht="15" customHeight="1" x14ac:dyDescent="0.2">
      <c r="A520" s="41">
        <v>519</v>
      </c>
      <c r="B520" s="41">
        <v>152</v>
      </c>
      <c r="C520" s="41" t="s">
        <v>14</v>
      </c>
      <c r="D520" s="42">
        <v>64</v>
      </c>
      <c r="E520" s="43">
        <v>106</v>
      </c>
      <c r="F520" s="41">
        <v>85</v>
      </c>
      <c r="G520" s="48" t="s">
        <v>722</v>
      </c>
      <c r="H520" s="41">
        <v>3.2</v>
      </c>
      <c r="I520" s="41" t="s">
        <v>3394</v>
      </c>
      <c r="J520" s="41" t="s">
        <v>2837</v>
      </c>
      <c r="K520" s="41" t="s">
        <v>2831</v>
      </c>
      <c r="L520" s="41" t="s">
        <v>46</v>
      </c>
      <c r="M520" s="41">
        <v>1958</v>
      </c>
      <c r="N520" s="41">
        <v>62</v>
      </c>
      <c r="O520" s="41" t="s">
        <v>21</v>
      </c>
      <c r="P520" s="41" t="s">
        <v>725</v>
      </c>
      <c r="Q520" s="41" t="s">
        <v>73</v>
      </c>
      <c r="R520" s="41" t="s">
        <v>41</v>
      </c>
      <c r="S520" s="41" t="s">
        <v>726</v>
      </c>
    </row>
    <row r="521" spans="1:19" ht="15" customHeight="1" x14ac:dyDescent="0.2">
      <c r="A521" s="41">
        <v>520</v>
      </c>
      <c r="B521" s="41">
        <v>158</v>
      </c>
      <c r="C521" s="41" t="s">
        <v>14</v>
      </c>
      <c r="D521" s="42">
        <v>64</v>
      </c>
      <c r="E521" s="43">
        <v>106</v>
      </c>
      <c r="F521" s="41">
        <v>85</v>
      </c>
      <c r="G521" s="48" t="s">
        <v>100</v>
      </c>
      <c r="H521" s="41">
        <v>4.0999999999999996</v>
      </c>
      <c r="I521" s="41" t="s">
        <v>3358</v>
      </c>
      <c r="J521" s="41" t="s">
        <v>2864</v>
      </c>
      <c r="K521" s="41" t="s">
        <v>2853</v>
      </c>
      <c r="L521" s="41" t="s">
        <v>104</v>
      </c>
      <c r="M521" s="41">
        <v>1968</v>
      </c>
      <c r="N521" s="41">
        <v>52</v>
      </c>
      <c r="O521" s="41" t="s">
        <v>65</v>
      </c>
      <c r="P521" s="41" t="s">
        <v>105</v>
      </c>
      <c r="Q521" s="41" t="s">
        <v>40</v>
      </c>
      <c r="R521" s="41" t="s">
        <v>67</v>
      </c>
      <c r="S521" s="41" t="s">
        <v>3144</v>
      </c>
    </row>
    <row r="522" spans="1:19" ht="15" customHeight="1" x14ac:dyDescent="0.2">
      <c r="A522" s="41">
        <v>521</v>
      </c>
      <c r="B522" s="41">
        <v>556</v>
      </c>
      <c r="C522" s="41" t="s">
        <v>14</v>
      </c>
      <c r="D522" s="42">
        <v>65</v>
      </c>
      <c r="E522" s="43">
        <v>106</v>
      </c>
      <c r="F522" s="41">
        <v>85.5</v>
      </c>
      <c r="G522" s="48" t="s">
        <v>1857</v>
      </c>
      <c r="H522" s="41">
        <v>4.7</v>
      </c>
      <c r="I522" s="41" t="s">
        <v>3395</v>
      </c>
      <c r="J522" s="41" t="s">
        <v>2831</v>
      </c>
      <c r="K522" s="41" t="s">
        <v>2826</v>
      </c>
      <c r="L522" s="41" t="s">
        <v>56</v>
      </c>
      <c r="M522" s="41">
        <v>2010</v>
      </c>
      <c r="N522" s="41">
        <v>10</v>
      </c>
      <c r="O522" s="41" t="s">
        <v>21</v>
      </c>
      <c r="P522" s="41" t="s">
        <v>235</v>
      </c>
      <c r="Q522" s="41" t="s">
        <v>91</v>
      </c>
      <c r="R522" s="41" t="s">
        <v>58</v>
      </c>
      <c r="S522" s="41" t="s">
        <v>3144</v>
      </c>
    </row>
    <row r="523" spans="1:19" ht="15" customHeight="1" x14ac:dyDescent="0.2">
      <c r="A523" s="41">
        <v>522</v>
      </c>
      <c r="B523" s="41">
        <v>266</v>
      </c>
      <c r="C523" s="41" t="s">
        <v>1132</v>
      </c>
      <c r="D523" s="42">
        <v>53</v>
      </c>
      <c r="E523" s="43">
        <v>105</v>
      </c>
      <c r="F523" s="41">
        <v>79</v>
      </c>
      <c r="G523" s="48" t="s">
        <v>1134</v>
      </c>
      <c r="H523" s="41">
        <v>4.3</v>
      </c>
      <c r="I523" s="41" t="s">
        <v>3396</v>
      </c>
      <c r="J523" s="41" t="s">
        <v>2850</v>
      </c>
      <c r="K523" s="41" t="s">
        <v>2868</v>
      </c>
      <c r="L523" s="41" t="s">
        <v>46</v>
      </c>
      <c r="M523" s="41">
        <v>1981</v>
      </c>
      <c r="N523" s="41">
        <v>39</v>
      </c>
      <c r="O523" s="41" t="s">
        <v>21</v>
      </c>
      <c r="P523" s="41" t="s">
        <v>1137</v>
      </c>
      <c r="Q523" s="41" t="s">
        <v>173</v>
      </c>
      <c r="R523" s="41" t="s">
        <v>58</v>
      </c>
      <c r="S523" s="41" t="s">
        <v>1138</v>
      </c>
    </row>
    <row r="524" spans="1:19" ht="15" customHeight="1" x14ac:dyDescent="0.2">
      <c r="A524" s="41">
        <v>523</v>
      </c>
      <c r="B524" s="41">
        <v>631</v>
      </c>
      <c r="C524" s="41" t="s">
        <v>247</v>
      </c>
      <c r="D524" s="42">
        <v>55</v>
      </c>
      <c r="E524" s="43">
        <v>105</v>
      </c>
      <c r="F524" s="41">
        <v>80</v>
      </c>
      <c r="G524" s="48" t="s">
        <v>2000</v>
      </c>
      <c r="H524" s="41">
        <v>3.4</v>
      </c>
      <c r="I524" s="41" t="s">
        <v>3397</v>
      </c>
      <c r="J524" s="41" t="s">
        <v>2837</v>
      </c>
      <c r="K524" s="41" t="s">
        <v>2826</v>
      </c>
      <c r="L524" s="41" t="s">
        <v>20</v>
      </c>
      <c r="M524" s="41">
        <v>2002</v>
      </c>
      <c r="N524" s="41">
        <v>18</v>
      </c>
      <c r="O524" s="41" t="s">
        <v>21</v>
      </c>
      <c r="P524" s="41" t="s">
        <v>230</v>
      </c>
      <c r="Q524" s="41" t="s">
        <v>91</v>
      </c>
      <c r="R524" s="41" t="s">
        <v>67</v>
      </c>
      <c r="S524" s="41" t="s">
        <v>2002</v>
      </c>
    </row>
    <row r="525" spans="1:19" ht="15" customHeight="1" x14ac:dyDescent="0.2">
      <c r="A525" s="41">
        <v>524</v>
      </c>
      <c r="B525" s="41">
        <v>853</v>
      </c>
      <c r="C525" s="41" t="s">
        <v>247</v>
      </c>
      <c r="D525" s="42">
        <v>55</v>
      </c>
      <c r="E525" s="43">
        <v>105</v>
      </c>
      <c r="F525" s="41">
        <v>80</v>
      </c>
      <c r="G525" s="48" t="s">
        <v>2000</v>
      </c>
      <c r="H525" s="41">
        <v>3.4</v>
      </c>
      <c r="I525" s="41" t="s">
        <v>3397</v>
      </c>
      <c r="J525" s="41" t="s">
        <v>2837</v>
      </c>
      <c r="K525" s="41" t="s">
        <v>2826</v>
      </c>
      <c r="L525" s="41" t="s">
        <v>20</v>
      </c>
      <c r="M525" s="41">
        <v>2002</v>
      </c>
      <c r="N525" s="41">
        <v>18</v>
      </c>
      <c r="O525" s="41" t="s">
        <v>21</v>
      </c>
      <c r="P525" s="41" t="s">
        <v>230</v>
      </c>
      <c r="Q525" s="41" t="s">
        <v>91</v>
      </c>
      <c r="R525" s="41" t="s">
        <v>67</v>
      </c>
      <c r="S525" s="41" t="s">
        <v>2002</v>
      </c>
    </row>
    <row r="526" spans="1:19" ht="15" customHeight="1" x14ac:dyDescent="0.2">
      <c r="A526" s="41">
        <v>525</v>
      </c>
      <c r="B526" s="41">
        <v>23</v>
      </c>
      <c r="C526" s="41" t="s">
        <v>14</v>
      </c>
      <c r="D526" s="42">
        <v>63</v>
      </c>
      <c r="E526" s="43">
        <v>105</v>
      </c>
      <c r="F526" s="41">
        <v>84</v>
      </c>
      <c r="G526" s="48" t="s">
        <v>175</v>
      </c>
      <c r="H526" s="41">
        <v>4.3</v>
      </c>
      <c r="I526" s="41" t="s">
        <v>3398</v>
      </c>
      <c r="J526" s="41" t="s">
        <v>2864</v>
      </c>
      <c r="K526" s="41" t="s">
        <v>2841</v>
      </c>
      <c r="L526" s="41" t="s">
        <v>56</v>
      </c>
      <c r="M526" s="41">
        <v>1935</v>
      </c>
      <c r="N526" s="41">
        <v>85</v>
      </c>
      <c r="O526" s="41" t="s">
        <v>154</v>
      </c>
      <c r="P526" s="41" t="s">
        <v>172</v>
      </c>
      <c r="Q526" s="41" t="s">
        <v>173</v>
      </c>
      <c r="R526" s="41" t="s">
        <v>179</v>
      </c>
      <c r="S526" s="41" t="s">
        <v>3144</v>
      </c>
    </row>
    <row r="527" spans="1:19" ht="15" customHeight="1" x14ac:dyDescent="0.2">
      <c r="A527" s="41">
        <v>526</v>
      </c>
      <c r="B527" s="41">
        <v>285</v>
      </c>
      <c r="C527" s="41" t="s">
        <v>14</v>
      </c>
      <c r="D527" s="42">
        <v>63</v>
      </c>
      <c r="E527" s="43">
        <v>105</v>
      </c>
      <c r="F527" s="41">
        <v>84</v>
      </c>
      <c r="G527" s="48" t="s">
        <v>175</v>
      </c>
      <c r="H527" s="41">
        <v>4.3</v>
      </c>
      <c r="I527" s="41" t="s">
        <v>3398</v>
      </c>
      <c r="J527" s="41" t="s">
        <v>2826</v>
      </c>
      <c r="K527" s="41" t="s">
        <v>2841</v>
      </c>
      <c r="L527" s="41" t="s">
        <v>56</v>
      </c>
      <c r="M527" s="41">
        <v>1935</v>
      </c>
      <c r="N527" s="41">
        <v>85</v>
      </c>
      <c r="O527" s="41" t="s">
        <v>154</v>
      </c>
      <c r="P527" s="41" t="s">
        <v>172</v>
      </c>
      <c r="Q527" s="41" t="s">
        <v>173</v>
      </c>
      <c r="R527" s="41" t="s">
        <v>179</v>
      </c>
      <c r="S527" s="41" t="s">
        <v>3144</v>
      </c>
    </row>
    <row r="528" spans="1:19" ht="15" customHeight="1" x14ac:dyDescent="0.2">
      <c r="A528" s="41">
        <v>527</v>
      </c>
      <c r="B528" s="41">
        <v>29</v>
      </c>
      <c r="C528" s="41" t="s">
        <v>204</v>
      </c>
      <c r="D528" s="42">
        <v>63</v>
      </c>
      <c r="E528" s="43">
        <v>105</v>
      </c>
      <c r="F528" s="41">
        <v>84</v>
      </c>
      <c r="G528" s="48" t="s">
        <v>205</v>
      </c>
      <c r="H528" s="41">
        <v>4</v>
      </c>
      <c r="I528" s="41" t="s">
        <v>3179</v>
      </c>
      <c r="J528" s="41" t="s">
        <v>2888</v>
      </c>
      <c r="K528" s="41" t="s">
        <v>2828</v>
      </c>
      <c r="L528" s="41" t="s">
        <v>30</v>
      </c>
      <c r="M528" s="41">
        <v>1849</v>
      </c>
      <c r="N528" s="41">
        <v>171</v>
      </c>
      <c r="O528" s="41" t="s">
        <v>65</v>
      </c>
      <c r="P528" s="41" t="s">
        <v>124</v>
      </c>
      <c r="Q528" s="41" t="s">
        <v>124</v>
      </c>
      <c r="R528" s="41" t="s">
        <v>113</v>
      </c>
      <c r="S528" s="41" t="s">
        <v>3144</v>
      </c>
    </row>
    <row r="529" spans="1:19" ht="15" customHeight="1" x14ac:dyDescent="0.2">
      <c r="A529" s="41">
        <v>528</v>
      </c>
      <c r="B529" s="41">
        <v>316</v>
      </c>
      <c r="C529" s="41" t="s">
        <v>204</v>
      </c>
      <c r="D529" s="42">
        <v>63</v>
      </c>
      <c r="E529" s="43">
        <v>105</v>
      </c>
      <c r="F529" s="41">
        <v>84</v>
      </c>
      <c r="G529" s="48" t="s">
        <v>205</v>
      </c>
      <c r="H529" s="41">
        <v>4</v>
      </c>
      <c r="I529" s="41" t="s">
        <v>3179</v>
      </c>
      <c r="J529" s="41" t="s">
        <v>2826</v>
      </c>
      <c r="K529" s="41" t="s">
        <v>2828</v>
      </c>
      <c r="L529" s="41" t="s">
        <v>30</v>
      </c>
      <c r="M529" s="41">
        <v>1849</v>
      </c>
      <c r="N529" s="41">
        <v>171</v>
      </c>
      <c r="O529" s="41" t="s">
        <v>65</v>
      </c>
      <c r="P529" s="41" t="s">
        <v>124</v>
      </c>
      <c r="Q529" s="41" t="s">
        <v>124</v>
      </c>
      <c r="R529" s="41" t="s">
        <v>113</v>
      </c>
      <c r="S529" s="41" t="s">
        <v>3144</v>
      </c>
    </row>
    <row r="530" spans="1:19" ht="15" customHeight="1" x14ac:dyDescent="0.2">
      <c r="A530" s="41">
        <v>529</v>
      </c>
      <c r="B530" s="41">
        <v>141</v>
      </c>
      <c r="C530" s="41" t="s">
        <v>247</v>
      </c>
      <c r="D530" s="42">
        <v>80</v>
      </c>
      <c r="E530" s="43">
        <v>105</v>
      </c>
      <c r="F530" s="41">
        <v>92.5</v>
      </c>
      <c r="G530" s="48" t="s">
        <v>685</v>
      </c>
      <c r="H530" s="41">
        <v>4.3</v>
      </c>
      <c r="I530" s="41" t="s">
        <v>3248</v>
      </c>
      <c r="J530" s="41" t="s">
        <v>2853</v>
      </c>
      <c r="K530" s="41" t="s">
        <v>2837</v>
      </c>
      <c r="L530" s="41" t="s">
        <v>46</v>
      </c>
      <c r="M530" s="41">
        <v>1993</v>
      </c>
      <c r="N530" s="41">
        <v>27</v>
      </c>
      <c r="O530" s="41" t="s">
        <v>65</v>
      </c>
      <c r="P530" s="41" t="s">
        <v>66</v>
      </c>
      <c r="Q530" s="41" t="s">
        <v>66</v>
      </c>
      <c r="R530" s="41" t="s">
        <v>34</v>
      </c>
      <c r="S530" s="41" t="s">
        <v>278</v>
      </c>
    </row>
    <row r="531" spans="1:19" ht="15" customHeight="1" x14ac:dyDescent="0.2">
      <c r="A531" s="41">
        <v>530</v>
      </c>
      <c r="B531" s="41">
        <v>803</v>
      </c>
      <c r="C531" s="41" t="s">
        <v>247</v>
      </c>
      <c r="D531" s="42">
        <v>58</v>
      </c>
      <c r="E531" s="43">
        <v>104</v>
      </c>
      <c r="F531" s="41">
        <v>81</v>
      </c>
      <c r="G531" s="48" t="s">
        <v>2222</v>
      </c>
      <c r="H531" s="41">
        <v>3.7</v>
      </c>
      <c r="I531" s="41" t="s">
        <v>3399</v>
      </c>
      <c r="J531" s="41" t="s">
        <v>2826</v>
      </c>
      <c r="K531" s="41" t="s">
        <v>2853</v>
      </c>
      <c r="L531" s="41" t="s">
        <v>30</v>
      </c>
      <c r="M531" s="41">
        <v>1899</v>
      </c>
      <c r="N531" s="41">
        <v>121</v>
      </c>
      <c r="O531" s="41" t="s">
        <v>154</v>
      </c>
      <c r="P531" s="41" t="s">
        <v>32</v>
      </c>
      <c r="Q531" s="41" t="s">
        <v>33</v>
      </c>
      <c r="R531" s="41" t="s">
        <v>67</v>
      </c>
      <c r="S531" s="41" t="s">
        <v>3144</v>
      </c>
    </row>
    <row r="532" spans="1:19" ht="15" customHeight="1" x14ac:dyDescent="0.2">
      <c r="A532" s="41">
        <v>531</v>
      </c>
      <c r="B532" s="41">
        <v>265</v>
      </c>
      <c r="C532" s="41" t="s">
        <v>1129</v>
      </c>
      <c r="D532" s="42">
        <v>60</v>
      </c>
      <c r="E532" s="43">
        <v>103</v>
      </c>
      <c r="F532" s="41">
        <v>81.5</v>
      </c>
      <c r="G532" s="48" t="s">
        <v>1131</v>
      </c>
      <c r="H532" s="41">
        <v>3.2</v>
      </c>
      <c r="I532" s="41" t="s">
        <v>3306</v>
      </c>
      <c r="J532" s="41" t="s">
        <v>2826</v>
      </c>
      <c r="K532" s="41" t="s">
        <v>2864</v>
      </c>
      <c r="L532" s="41" t="s">
        <v>104</v>
      </c>
      <c r="M532" s="41">
        <v>1958</v>
      </c>
      <c r="N532" s="41">
        <v>62</v>
      </c>
      <c r="O532" s="41" t="s">
        <v>154</v>
      </c>
      <c r="P532" s="41" t="s">
        <v>543</v>
      </c>
      <c r="Q532" s="41" t="s">
        <v>47</v>
      </c>
      <c r="R532" s="41" t="s">
        <v>67</v>
      </c>
      <c r="S532" s="41" t="s">
        <v>544</v>
      </c>
    </row>
    <row r="533" spans="1:19" ht="15" customHeight="1" x14ac:dyDescent="0.2">
      <c r="A533" s="41">
        <v>532</v>
      </c>
      <c r="B533" s="41">
        <v>80</v>
      </c>
      <c r="C533" s="41" t="s">
        <v>267</v>
      </c>
      <c r="D533" s="42">
        <v>50</v>
      </c>
      <c r="E533" s="43">
        <v>102</v>
      </c>
      <c r="F533" s="41">
        <v>76</v>
      </c>
      <c r="G533" s="48" t="s">
        <v>430</v>
      </c>
      <c r="H533" s="41">
        <v>2.7</v>
      </c>
      <c r="I533" s="41" t="s">
        <v>3400</v>
      </c>
      <c r="J533" s="41" t="s">
        <v>2826</v>
      </c>
      <c r="K533" s="41" t="s">
        <v>2826</v>
      </c>
      <c r="L533" s="41" t="s">
        <v>20</v>
      </c>
      <c r="M533" s="41">
        <v>1978</v>
      </c>
      <c r="N533" s="41">
        <v>42</v>
      </c>
      <c r="O533" s="41" t="s">
        <v>131</v>
      </c>
      <c r="P533" s="41" t="s">
        <v>105</v>
      </c>
      <c r="Q533" s="41" t="s">
        <v>40</v>
      </c>
      <c r="R533" s="41" t="s">
        <v>23</v>
      </c>
      <c r="S533" s="41" t="s">
        <v>3144</v>
      </c>
    </row>
    <row r="534" spans="1:19" ht="15" customHeight="1" x14ac:dyDescent="0.2">
      <c r="A534" s="41">
        <v>533</v>
      </c>
      <c r="B534" s="41">
        <v>125</v>
      </c>
      <c r="C534" s="41" t="s">
        <v>247</v>
      </c>
      <c r="D534" s="42">
        <v>54</v>
      </c>
      <c r="E534" s="43">
        <v>102</v>
      </c>
      <c r="F534" s="41">
        <v>78</v>
      </c>
      <c r="G534" s="48" t="s">
        <v>622</v>
      </c>
      <c r="H534" s="41">
        <v>3.4</v>
      </c>
      <c r="I534" s="41" t="s">
        <v>3401</v>
      </c>
      <c r="J534" s="41" t="s">
        <v>2934</v>
      </c>
      <c r="K534" s="41" t="s">
        <v>2861</v>
      </c>
      <c r="L534" s="41" t="s">
        <v>64</v>
      </c>
      <c r="M534" s="41">
        <v>2019</v>
      </c>
      <c r="N534" s="41">
        <v>1</v>
      </c>
      <c r="O534" s="41" t="s">
        <v>21</v>
      </c>
      <c r="P534" s="41" t="s">
        <v>90</v>
      </c>
      <c r="Q534" s="41" t="s">
        <v>91</v>
      </c>
      <c r="R534" s="41" t="s">
        <v>58</v>
      </c>
      <c r="S534" s="41" t="s">
        <v>625</v>
      </c>
    </row>
    <row r="535" spans="1:19" ht="15" customHeight="1" x14ac:dyDescent="0.2">
      <c r="A535" s="41">
        <v>534</v>
      </c>
      <c r="B535" s="41">
        <v>368</v>
      </c>
      <c r="C535" s="41" t="s">
        <v>1352</v>
      </c>
      <c r="D535" s="42">
        <v>60</v>
      </c>
      <c r="E535" s="43">
        <v>102</v>
      </c>
      <c r="F535" s="41">
        <v>81</v>
      </c>
      <c r="G535" s="48" t="s">
        <v>1353</v>
      </c>
      <c r="H535" s="41">
        <v>3.6</v>
      </c>
      <c r="I535" s="41" t="s">
        <v>3186</v>
      </c>
      <c r="J535" s="41" t="s">
        <v>2826</v>
      </c>
      <c r="K535" s="41" t="s">
        <v>2864</v>
      </c>
      <c r="L535" s="41" t="s">
        <v>104</v>
      </c>
      <c r="M535" s="41">
        <v>1851</v>
      </c>
      <c r="N535" s="41">
        <v>169</v>
      </c>
      <c r="O535" s="41" t="s">
        <v>21</v>
      </c>
      <c r="P535" s="41" t="s">
        <v>155</v>
      </c>
      <c r="Q535" s="41" t="s">
        <v>156</v>
      </c>
      <c r="R535" s="41" t="s">
        <v>113</v>
      </c>
      <c r="S535" s="41" t="s">
        <v>3144</v>
      </c>
    </row>
    <row r="536" spans="1:19" ht="15" customHeight="1" x14ac:dyDescent="0.2">
      <c r="A536" s="41">
        <v>535</v>
      </c>
      <c r="B536" s="41">
        <v>148</v>
      </c>
      <c r="C536" s="41" t="s">
        <v>14</v>
      </c>
      <c r="D536" s="42">
        <v>60</v>
      </c>
      <c r="E536" s="43">
        <v>102</v>
      </c>
      <c r="F536" s="41">
        <v>81</v>
      </c>
      <c r="G536" s="48" t="s">
        <v>713</v>
      </c>
      <c r="H536" s="41">
        <v>4.4000000000000004</v>
      </c>
      <c r="I536" s="41" t="s">
        <v>3233</v>
      </c>
      <c r="J536" s="41" t="s">
        <v>2826</v>
      </c>
      <c r="K536" s="41" t="s">
        <v>2837</v>
      </c>
      <c r="L536" s="41" t="s">
        <v>64</v>
      </c>
      <c r="M536" s="41">
        <v>2008</v>
      </c>
      <c r="N536" s="41">
        <v>12</v>
      </c>
      <c r="O536" s="41" t="s">
        <v>21</v>
      </c>
      <c r="P536" s="41" t="s">
        <v>79</v>
      </c>
      <c r="Q536" s="41" t="s">
        <v>40</v>
      </c>
      <c r="R536" s="41" t="s">
        <v>23</v>
      </c>
      <c r="S536" s="41" t="s">
        <v>3144</v>
      </c>
    </row>
    <row r="537" spans="1:19" ht="15" customHeight="1" x14ac:dyDescent="0.2">
      <c r="A537" s="41">
        <v>536</v>
      </c>
      <c r="B537" s="41">
        <v>496</v>
      </c>
      <c r="C537" s="41" t="s">
        <v>1675</v>
      </c>
      <c r="D537" s="42">
        <v>40</v>
      </c>
      <c r="E537" s="43">
        <v>101</v>
      </c>
      <c r="F537" s="41">
        <v>70.5</v>
      </c>
      <c r="G537" s="48" t="s">
        <v>1677</v>
      </c>
      <c r="H537" s="41">
        <v>4.7</v>
      </c>
      <c r="I537" s="41" t="s">
        <v>3402</v>
      </c>
      <c r="J537" s="41" t="s">
        <v>2853</v>
      </c>
      <c r="K537" s="41" t="s">
        <v>2905</v>
      </c>
      <c r="L537" s="41" t="s">
        <v>46</v>
      </c>
      <c r="M537" s="41">
        <v>2002</v>
      </c>
      <c r="N537" s="41">
        <v>18</v>
      </c>
      <c r="O537" s="41" t="s">
        <v>21</v>
      </c>
      <c r="P537" s="41" t="s">
        <v>959</v>
      </c>
      <c r="Q537" s="41" t="s">
        <v>73</v>
      </c>
      <c r="R537" s="41" t="s">
        <v>58</v>
      </c>
      <c r="S537" s="41" t="s">
        <v>3144</v>
      </c>
    </row>
    <row r="538" spans="1:19" ht="15" customHeight="1" x14ac:dyDescent="0.2">
      <c r="A538" s="41">
        <v>537</v>
      </c>
      <c r="B538" s="41">
        <v>746</v>
      </c>
      <c r="C538" s="41" t="s">
        <v>1675</v>
      </c>
      <c r="D538" s="42">
        <v>40</v>
      </c>
      <c r="E538" s="43">
        <v>101</v>
      </c>
      <c r="F538" s="41">
        <v>70.5</v>
      </c>
      <c r="G538" s="48" t="s">
        <v>1677</v>
      </c>
      <c r="H538" s="41">
        <v>4.7</v>
      </c>
      <c r="I538" s="41" t="s">
        <v>3402</v>
      </c>
      <c r="J538" s="41" t="s">
        <v>2868</v>
      </c>
      <c r="K538" s="41" t="s">
        <v>2905</v>
      </c>
      <c r="L538" s="41" t="s">
        <v>46</v>
      </c>
      <c r="M538" s="41">
        <v>2002</v>
      </c>
      <c r="N538" s="41">
        <v>18</v>
      </c>
      <c r="O538" s="41" t="s">
        <v>21</v>
      </c>
      <c r="P538" s="41" t="s">
        <v>959</v>
      </c>
      <c r="Q538" s="41" t="s">
        <v>73</v>
      </c>
      <c r="R538" s="41" t="s">
        <v>58</v>
      </c>
      <c r="S538" s="41" t="s">
        <v>3144</v>
      </c>
    </row>
    <row r="539" spans="1:19" ht="15" customHeight="1" x14ac:dyDescent="0.2">
      <c r="A539" s="41">
        <v>538</v>
      </c>
      <c r="B539" s="41">
        <v>528</v>
      </c>
      <c r="C539" s="41" t="s">
        <v>1787</v>
      </c>
      <c r="D539" s="42">
        <v>47</v>
      </c>
      <c r="E539" s="43">
        <v>101</v>
      </c>
      <c r="F539" s="41">
        <v>74</v>
      </c>
      <c r="G539" s="48" t="s">
        <v>1789</v>
      </c>
      <c r="H539" s="41">
        <v>3.1</v>
      </c>
      <c r="I539" s="41" t="s">
        <v>3241</v>
      </c>
      <c r="J539" s="41" t="s">
        <v>2930</v>
      </c>
      <c r="K539" s="41" t="s">
        <v>2914</v>
      </c>
      <c r="L539" s="41" t="s">
        <v>104</v>
      </c>
      <c r="M539" s="41">
        <v>1875</v>
      </c>
      <c r="N539" s="41">
        <v>145</v>
      </c>
      <c r="O539" s="41" t="s">
        <v>21</v>
      </c>
      <c r="P539" s="41" t="s">
        <v>273</v>
      </c>
      <c r="Q539" s="41" t="s">
        <v>185</v>
      </c>
      <c r="R539" s="41" t="s">
        <v>113</v>
      </c>
      <c r="S539" s="41" t="s">
        <v>3144</v>
      </c>
    </row>
    <row r="540" spans="1:19" ht="15" customHeight="1" x14ac:dyDescent="0.2">
      <c r="A540" s="41">
        <v>539</v>
      </c>
      <c r="B540" s="41">
        <v>791</v>
      </c>
      <c r="C540" s="41" t="s">
        <v>1787</v>
      </c>
      <c r="D540" s="42">
        <v>47</v>
      </c>
      <c r="E540" s="43">
        <v>101</v>
      </c>
      <c r="F540" s="41">
        <v>74</v>
      </c>
      <c r="G540" s="48" t="s">
        <v>1789</v>
      </c>
      <c r="H540" s="41">
        <v>3.1</v>
      </c>
      <c r="I540" s="41" t="s">
        <v>3241</v>
      </c>
      <c r="J540" s="41" t="s">
        <v>2826</v>
      </c>
      <c r="K540" s="41" t="s">
        <v>2914</v>
      </c>
      <c r="L540" s="41" t="s">
        <v>104</v>
      </c>
      <c r="M540" s="41">
        <v>1875</v>
      </c>
      <c r="N540" s="41">
        <v>145</v>
      </c>
      <c r="O540" s="41" t="s">
        <v>21</v>
      </c>
      <c r="P540" s="41" t="s">
        <v>273</v>
      </c>
      <c r="Q540" s="41" t="s">
        <v>185</v>
      </c>
      <c r="R540" s="41" t="s">
        <v>113</v>
      </c>
      <c r="S540" s="41" t="s">
        <v>3144</v>
      </c>
    </row>
    <row r="541" spans="1:19" ht="15" customHeight="1" x14ac:dyDescent="0.2">
      <c r="A541" s="41">
        <v>540</v>
      </c>
      <c r="B541" s="41">
        <v>185</v>
      </c>
      <c r="C541" s="41" t="s">
        <v>847</v>
      </c>
      <c r="D541" s="42">
        <v>52</v>
      </c>
      <c r="E541" s="43">
        <v>101</v>
      </c>
      <c r="F541" s="41">
        <v>76.5</v>
      </c>
      <c r="G541" s="48" t="s">
        <v>849</v>
      </c>
      <c r="H541" s="41">
        <v>3.7</v>
      </c>
      <c r="I541" s="41" t="s">
        <v>3184</v>
      </c>
      <c r="J541" s="41" t="s">
        <v>2934</v>
      </c>
      <c r="K541" s="41" t="s">
        <v>3061</v>
      </c>
      <c r="L541" s="41" t="s">
        <v>30</v>
      </c>
      <c r="M541" s="41">
        <v>1781</v>
      </c>
      <c r="N541" s="41">
        <v>239</v>
      </c>
      <c r="O541" s="41" t="s">
        <v>65</v>
      </c>
      <c r="P541" s="41" t="s">
        <v>124</v>
      </c>
      <c r="Q541" s="41" t="s">
        <v>124</v>
      </c>
      <c r="R541" s="41" t="s">
        <v>113</v>
      </c>
      <c r="S541" s="41" t="s">
        <v>125</v>
      </c>
    </row>
    <row r="542" spans="1:19" ht="15" customHeight="1" x14ac:dyDescent="0.2">
      <c r="A542" s="41">
        <v>541</v>
      </c>
      <c r="B542" s="41">
        <v>273</v>
      </c>
      <c r="C542" s="41" t="s">
        <v>847</v>
      </c>
      <c r="D542" s="42">
        <v>52</v>
      </c>
      <c r="E542" s="43">
        <v>101</v>
      </c>
      <c r="F542" s="41">
        <v>76.5</v>
      </c>
      <c r="G542" s="48" t="s">
        <v>849</v>
      </c>
      <c r="H542" s="41">
        <v>3.7</v>
      </c>
      <c r="I542" s="41" t="s">
        <v>3184</v>
      </c>
      <c r="J542" s="41" t="s">
        <v>2837</v>
      </c>
      <c r="K542" s="41" t="s">
        <v>3061</v>
      </c>
      <c r="L542" s="41" t="s">
        <v>30</v>
      </c>
      <c r="M542" s="41">
        <v>1781</v>
      </c>
      <c r="N542" s="41">
        <v>239</v>
      </c>
      <c r="O542" s="41" t="s">
        <v>65</v>
      </c>
      <c r="P542" s="41" t="s">
        <v>124</v>
      </c>
      <c r="Q542" s="41" t="s">
        <v>124</v>
      </c>
      <c r="R542" s="41" t="s">
        <v>113</v>
      </c>
      <c r="S542" s="41" t="s">
        <v>125</v>
      </c>
    </row>
    <row r="543" spans="1:19" ht="15" customHeight="1" x14ac:dyDescent="0.2">
      <c r="A543" s="41">
        <v>542</v>
      </c>
      <c r="B543" s="41">
        <v>334</v>
      </c>
      <c r="C543" s="41" t="s">
        <v>1282</v>
      </c>
      <c r="D543" s="42">
        <v>54</v>
      </c>
      <c r="E543" s="43">
        <v>101</v>
      </c>
      <c r="F543" s="41">
        <v>77.5</v>
      </c>
      <c r="G543" s="48" t="s">
        <v>1284</v>
      </c>
      <c r="H543" s="41">
        <v>3.9</v>
      </c>
      <c r="I543" s="41" t="s">
        <v>3403</v>
      </c>
      <c r="J543" s="41" t="s">
        <v>2839</v>
      </c>
      <c r="K543" s="41" t="s">
        <v>2930</v>
      </c>
      <c r="L543" s="41" t="s">
        <v>46</v>
      </c>
      <c r="M543" s="41">
        <v>1948</v>
      </c>
      <c r="N543" s="41">
        <v>72</v>
      </c>
      <c r="O543" s="41" t="s">
        <v>21</v>
      </c>
      <c r="P543" s="41" t="s">
        <v>314</v>
      </c>
      <c r="Q543" s="41" t="s">
        <v>185</v>
      </c>
      <c r="R543" s="41" t="s">
        <v>67</v>
      </c>
      <c r="S543" s="41" t="s">
        <v>1287</v>
      </c>
    </row>
    <row r="544" spans="1:19" ht="15" customHeight="1" x14ac:dyDescent="0.2">
      <c r="A544" s="41">
        <v>543</v>
      </c>
      <c r="B544" s="41">
        <v>512</v>
      </c>
      <c r="C544" s="41" t="s">
        <v>1727</v>
      </c>
      <c r="D544" s="42">
        <v>60</v>
      </c>
      <c r="E544" s="43">
        <v>101</v>
      </c>
      <c r="F544" s="41">
        <v>80.5</v>
      </c>
      <c r="G544" s="48" t="s">
        <v>1728</v>
      </c>
      <c r="H544" s="41">
        <v>3.8</v>
      </c>
      <c r="I544" s="41" t="s">
        <v>3262</v>
      </c>
      <c r="J544" s="41" t="s">
        <v>2864</v>
      </c>
      <c r="K544" s="41" t="s">
        <v>2934</v>
      </c>
      <c r="L544" s="41" t="s">
        <v>46</v>
      </c>
      <c r="M544" s="41">
        <v>1965</v>
      </c>
      <c r="N544" s="41">
        <v>55</v>
      </c>
      <c r="O544" s="41" t="s">
        <v>47</v>
      </c>
      <c r="P544" s="41" t="s">
        <v>48</v>
      </c>
      <c r="Q544" s="41" t="s">
        <v>49</v>
      </c>
      <c r="R544" s="41" t="s">
        <v>50</v>
      </c>
      <c r="S544" s="41" t="s">
        <v>51</v>
      </c>
    </row>
    <row r="545" spans="1:19" ht="15" customHeight="1" x14ac:dyDescent="0.2">
      <c r="A545" s="41">
        <v>544</v>
      </c>
      <c r="B545" s="41">
        <v>769</v>
      </c>
      <c r="C545" s="41" t="s">
        <v>1727</v>
      </c>
      <c r="D545" s="42">
        <v>60</v>
      </c>
      <c r="E545" s="43">
        <v>101</v>
      </c>
      <c r="F545" s="41">
        <v>80.5</v>
      </c>
      <c r="G545" s="48" t="s">
        <v>1728</v>
      </c>
      <c r="H545" s="41">
        <v>3.8</v>
      </c>
      <c r="I545" s="41" t="s">
        <v>3262</v>
      </c>
      <c r="J545" s="41" t="s">
        <v>2930</v>
      </c>
      <c r="K545" s="41" t="s">
        <v>2934</v>
      </c>
      <c r="L545" s="41" t="s">
        <v>46</v>
      </c>
      <c r="M545" s="41">
        <v>1965</v>
      </c>
      <c r="N545" s="41">
        <v>55</v>
      </c>
      <c r="O545" s="41" t="s">
        <v>47</v>
      </c>
      <c r="P545" s="41" t="s">
        <v>48</v>
      </c>
      <c r="Q545" s="41" t="s">
        <v>49</v>
      </c>
      <c r="R545" s="41" t="s">
        <v>50</v>
      </c>
      <c r="S545" s="41" t="s">
        <v>51</v>
      </c>
    </row>
    <row r="546" spans="1:19" ht="15" customHeight="1" x14ac:dyDescent="0.2">
      <c r="A546" s="41">
        <v>545</v>
      </c>
      <c r="B546" s="41">
        <v>130</v>
      </c>
      <c r="C546" s="41" t="s">
        <v>633</v>
      </c>
      <c r="D546" s="42">
        <v>60</v>
      </c>
      <c r="E546" s="43">
        <v>101</v>
      </c>
      <c r="F546" s="41">
        <v>80.5</v>
      </c>
      <c r="G546" s="48" t="s">
        <v>635</v>
      </c>
      <c r="H546" s="41">
        <v>4.5999999999999996</v>
      </c>
      <c r="I546" s="41" t="s">
        <v>3404</v>
      </c>
      <c r="J546" s="41" t="s">
        <v>2864</v>
      </c>
      <c r="K546" s="41" t="s">
        <v>2884</v>
      </c>
      <c r="L546" s="41" t="s">
        <v>20</v>
      </c>
      <c r="M546" s="41">
        <v>1937</v>
      </c>
      <c r="N546" s="41">
        <v>83</v>
      </c>
      <c r="O546" s="41" t="s">
        <v>21</v>
      </c>
      <c r="P546" s="41" t="s">
        <v>638</v>
      </c>
      <c r="Q546" s="41" t="s">
        <v>639</v>
      </c>
      <c r="R546" s="41" t="s">
        <v>23</v>
      </c>
      <c r="S546" s="41" t="s">
        <v>3144</v>
      </c>
    </row>
    <row r="547" spans="1:19" ht="15" customHeight="1" x14ac:dyDescent="0.2">
      <c r="A547" s="41">
        <v>546</v>
      </c>
      <c r="B547" s="41">
        <v>391</v>
      </c>
      <c r="C547" s="41" t="s">
        <v>1405</v>
      </c>
      <c r="D547" s="42">
        <v>63</v>
      </c>
      <c r="E547" s="43">
        <v>101</v>
      </c>
      <c r="F547" s="41">
        <v>82</v>
      </c>
      <c r="G547" s="48" t="s">
        <v>1407</v>
      </c>
      <c r="H547" s="41">
        <v>3.5</v>
      </c>
      <c r="I547" s="41" t="s">
        <v>3308</v>
      </c>
      <c r="J547" s="41" t="s">
        <v>2864</v>
      </c>
      <c r="K547" s="41" t="s">
        <v>2826</v>
      </c>
      <c r="L547" s="41" t="s">
        <v>46</v>
      </c>
      <c r="M547" s="41">
        <v>1969</v>
      </c>
      <c r="N547" s="41">
        <v>51</v>
      </c>
      <c r="O547" s="41" t="s">
        <v>21</v>
      </c>
      <c r="P547" s="41" t="s">
        <v>235</v>
      </c>
      <c r="Q547" s="41" t="s">
        <v>91</v>
      </c>
      <c r="R547" s="41" t="s">
        <v>67</v>
      </c>
      <c r="S547" s="41" t="s">
        <v>236</v>
      </c>
    </row>
    <row r="548" spans="1:19" ht="15" customHeight="1" x14ac:dyDescent="0.2">
      <c r="A548" s="41">
        <v>547</v>
      </c>
      <c r="B548" s="41">
        <v>550</v>
      </c>
      <c r="C548" s="41" t="s">
        <v>1405</v>
      </c>
      <c r="D548" s="42">
        <v>63</v>
      </c>
      <c r="E548" s="43">
        <v>101</v>
      </c>
      <c r="F548" s="41">
        <v>82</v>
      </c>
      <c r="G548" s="48" t="s">
        <v>1407</v>
      </c>
      <c r="H548" s="41">
        <v>3.5</v>
      </c>
      <c r="I548" s="41" t="s">
        <v>3308</v>
      </c>
      <c r="J548" s="41" t="s">
        <v>2864</v>
      </c>
      <c r="K548" s="41" t="s">
        <v>2826</v>
      </c>
      <c r="L548" s="41" t="s">
        <v>46</v>
      </c>
      <c r="M548" s="41">
        <v>1969</v>
      </c>
      <c r="N548" s="41">
        <v>51</v>
      </c>
      <c r="O548" s="41" t="s">
        <v>21</v>
      </c>
      <c r="P548" s="41" t="s">
        <v>235</v>
      </c>
      <c r="Q548" s="41" t="s">
        <v>91</v>
      </c>
      <c r="R548" s="41" t="s">
        <v>67</v>
      </c>
      <c r="S548" s="41" t="s">
        <v>236</v>
      </c>
    </row>
    <row r="549" spans="1:19" ht="15" customHeight="1" x14ac:dyDescent="0.2">
      <c r="A549" s="41">
        <v>548</v>
      </c>
      <c r="B549" s="41">
        <v>706</v>
      </c>
      <c r="C549" s="41" t="s">
        <v>2107</v>
      </c>
      <c r="D549" s="42">
        <v>37</v>
      </c>
      <c r="E549" s="43">
        <v>100</v>
      </c>
      <c r="F549" s="41">
        <v>68.5</v>
      </c>
      <c r="G549" s="48" t="s">
        <v>2109</v>
      </c>
      <c r="H549" s="41">
        <v>3.6</v>
      </c>
      <c r="I549" s="41" t="s">
        <v>3186</v>
      </c>
      <c r="J549" s="41" t="s">
        <v>2864</v>
      </c>
      <c r="K549" s="41" t="s">
        <v>2864</v>
      </c>
      <c r="L549" s="41" t="s">
        <v>104</v>
      </c>
      <c r="M549" s="41">
        <v>1851</v>
      </c>
      <c r="N549" s="41">
        <v>169</v>
      </c>
      <c r="O549" s="41" t="s">
        <v>21</v>
      </c>
      <c r="P549" s="41" t="s">
        <v>155</v>
      </c>
      <c r="Q549" s="41" t="s">
        <v>156</v>
      </c>
      <c r="R549" s="41" t="s">
        <v>113</v>
      </c>
      <c r="S549" s="41" t="s">
        <v>3144</v>
      </c>
    </row>
    <row r="550" spans="1:19" ht="15" customHeight="1" x14ac:dyDescent="0.2">
      <c r="A550" s="41">
        <v>549</v>
      </c>
      <c r="B550" s="41">
        <v>947</v>
      </c>
      <c r="C550" s="41" t="s">
        <v>2107</v>
      </c>
      <c r="D550" s="42">
        <v>37</v>
      </c>
      <c r="E550" s="43">
        <v>100</v>
      </c>
      <c r="F550" s="41">
        <v>68.5</v>
      </c>
      <c r="G550" s="48" t="s">
        <v>2109</v>
      </c>
      <c r="H550" s="41">
        <v>3.6</v>
      </c>
      <c r="I550" s="41" t="s">
        <v>3186</v>
      </c>
      <c r="J550" s="41" t="s">
        <v>2864</v>
      </c>
      <c r="K550" s="41" t="s">
        <v>2864</v>
      </c>
      <c r="L550" s="41" t="s">
        <v>104</v>
      </c>
      <c r="M550" s="41">
        <v>1851</v>
      </c>
      <c r="N550" s="41">
        <v>169</v>
      </c>
      <c r="O550" s="41" t="s">
        <v>21</v>
      </c>
      <c r="P550" s="41" t="s">
        <v>155</v>
      </c>
      <c r="Q550" s="41" t="s">
        <v>156</v>
      </c>
      <c r="R550" s="41" t="s">
        <v>113</v>
      </c>
      <c r="S550" s="41" t="s">
        <v>3144</v>
      </c>
    </row>
    <row r="551" spans="1:19" ht="15" customHeight="1" x14ac:dyDescent="0.2">
      <c r="A551" s="41">
        <v>550</v>
      </c>
      <c r="B551" s="41">
        <v>205</v>
      </c>
      <c r="C551" s="41" t="s">
        <v>608</v>
      </c>
      <c r="D551" s="42">
        <v>55</v>
      </c>
      <c r="E551" s="43">
        <v>100</v>
      </c>
      <c r="F551" s="41">
        <v>77.5</v>
      </c>
      <c r="G551" s="48" t="s">
        <v>916</v>
      </c>
      <c r="H551" s="41">
        <v>2.8</v>
      </c>
      <c r="I551" s="41" t="s">
        <v>3405</v>
      </c>
      <c r="J551" s="41" t="s">
        <v>2839</v>
      </c>
      <c r="K551" s="41" t="s">
        <v>2861</v>
      </c>
      <c r="L551" s="41" t="s">
        <v>64</v>
      </c>
      <c r="M551" s="41">
        <v>2014</v>
      </c>
      <c r="N551" s="41">
        <v>6</v>
      </c>
      <c r="O551" s="41" t="s">
        <v>21</v>
      </c>
      <c r="P551" s="41" t="s">
        <v>230</v>
      </c>
      <c r="Q551" s="41" t="s">
        <v>91</v>
      </c>
      <c r="R551" s="41" t="s">
        <v>58</v>
      </c>
      <c r="S551" s="41" t="s">
        <v>3144</v>
      </c>
    </row>
    <row r="552" spans="1:19" ht="15" customHeight="1" x14ac:dyDescent="0.2">
      <c r="A552" s="41">
        <v>551</v>
      </c>
      <c r="B552" s="41">
        <v>325</v>
      </c>
      <c r="C552" s="41" t="s">
        <v>608</v>
      </c>
      <c r="D552" s="42">
        <v>55</v>
      </c>
      <c r="E552" s="43">
        <v>100</v>
      </c>
      <c r="F552" s="41">
        <v>77.5</v>
      </c>
      <c r="G552" s="48" t="s">
        <v>916</v>
      </c>
      <c r="H552" s="41">
        <v>2.8</v>
      </c>
      <c r="I552" s="41" t="s">
        <v>3405</v>
      </c>
      <c r="J552" s="41" t="s">
        <v>2826</v>
      </c>
      <c r="K552" s="41" t="s">
        <v>2861</v>
      </c>
      <c r="L552" s="41" t="s">
        <v>64</v>
      </c>
      <c r="M552" s="41">
        <v>2014</v>
      </c>
      <c r="N552" s="41">
        <v>6</v>
      </c>
      <c r="O552" s="41" t="s">
        <v>21</v>
      </c>
      <c r="P552" s="41" t="s">
        <v>230</v>
      </c>
      <c r="Q552" s="41" t="s">
        <v>91</v>
      </c>
      <c r="R552" s="41" t="s">
        <v>58</v>
      </c>
      <c r="S552" s="41" t="s">
        <v>3144</v>
      </c>
    </row>
    <row r="553" spans="1:19" ht="15" customHeight="1" x14ac:dyDescent="0.2">
      <c r="A553" s="41">
        <v>552</v>
      </c>
      <c r="B553" s="41">
        <v>91</v>
      </c>
      <c r="C553" s="41" t="s">
        <v>115</v>
      </c>
      <c r="D553" s="42">
        <v>55</v>
      </c>
      <c r="E553" s="43">
        <v>100</v>
      </c>
      <c r="F553" s="41">
        <v>77.5</v>
      </c>
      <c r="G553" s="48" t="s">
        <v>477</v>
      </c>
      <c r="H553" s="41">
        <v>4.3</v>
      </c>
      <c r="I553" s="41" t="s">
        <v>3348</v>
      </c>
      <c r="J553" s="41" t="s">
        <v>2826</v>
      </c>
      <c r="K553" s="41" t="s">
        <v>2837</v>
      </c>
      <c r="L553" s="41" t="s">
        <v>56</v>
      </c>
      <c r="M553" s="41">
        <v>2008</v>
      </c>
      <c r="N553" s="41">
        <v>12</v>
      </c>
      <c r="O553" s="41" t="s">
        <v>21</v>
      </c>
      <c r="P553" s="41" t="s">
        <v>235</v>
      </c>
      <c r="Q553" s="41" t="s">
        <v>91</v>
      </c>
      <c r="R553" s="41" t="s">
        <v>179</v>
      </c>
      <c r="S553" s="41" t="s">
        <v>479</v>
      </c>
    </row>
    <row r="554" spans="1:19" ht="15" customHeight="1" x14ac:dyDescent="0.2">
      <c r="A554" s="41">
        <v>553</v>
      </c>
      <c r="B554" s="41">
        <v>582</v>
      </c>
      <c r="C554" s="41" t="s">
        <v>14</v>
      </c>
      <c r="D554" s="42">
        <v>61</v>
      </c>
      <c r="E554" s="43">
        <v>100</v>
      </c>
      <c r="F554" s="41">
        <v>80.5</v>
      </c>
      <c r="G554" s="48" t="s">
        <v>1906</v>
      </c>
      <c r="H554" s="41">
        <v>3.5</v>
      </c>
      <c r="I554" s="41" t="s">
        <v>3406</v>
      </c>
      <c r="J554" s="41" t="s">
        <v>2826</v>
      </c>
      <c r="K554" s="41" t="s">
        <v>3089</v>
      </c>
      <c r="L554" s="41" t="s">
        <v>30</v>
      </c>
      <c r="M554" s="41">
        <v>2016</v>
      </c>
      <c r="N554" s="41">
        <v>4</v>
      </c>
      <c r="O554" s="41" t="s">
        <v>65</v>
      </c>
      <c r="P554" s="41" t="s">
        <v>79</v>
      </c>
      <c r="Q554" s="41" t="s">
        <v>40</v>
      </c>
      <c r="R554" s="41" t="s">
        <v>34</v>
      </c>
      <c r="S554" s="41" t="s">
        <v>1908</v>
      </c>
    </row>
    <row r="555" spans="1:19" ht="15" customHeight="1" x14ac:dyDescent="0.2">
      <c r="A555" s="41">
        <v>554</v>
      </c>
      <c r="B555" s="41">
        <v>357</v>
      </c>
      <c r="C555" s="41" t="s">
        <v>247</v>
      </c>
      <c r="D555" s="42">
        <v>52</v>
      </c>
      <c r="E555" s="43">
        <v>99</v>
      </c>
      <c r="F555" s="41">
        <v>75.5</v>
      </c>
      <c r="G555" s="48" t="s">
        <v>1329</v>
      </c>
      <c r="H555" s="41">
        <v>4.5999999999999996</v>
      </c>
      <c r="I555" s="41" t="s">
        <v>3407</v>
      </c>
      <c r="J555" s="41" t="s">
        <v>2934</v>
      </c>
      <c r="K555" s="41" t="s">
        <v>2853</v>
      </c>
      <c r="L555" s="41" t="s">
        <v>20</v>
      </c>
      <c r="M555" s="41">
        <v>1982</v>
      </c>
      <c r="N555" s="41">
        <v>38</v>
      </c>
      <c r="O555" s="41" t="s">
        <v>21</v>
      </c>
      <c r="P555" s="41" t="s">
        <v>230</v>
      </c>
      <c r="Q555" s="41" t="s">
        <v>91</v>
      </c>
      <c r="R555" s="41" t="s">
        <v>23</v>
      </c>
      <c r="S555" s="41" t="s">
        <v>3144</v>
      </c>
    </row>
    <row r="556" spans="1:19" ht="15" customHeight="1" x14ac:dyDescent="0.2">
      <c r="A556" s="41">
        <v>555</v>
      </c>
      <c r="B556" s="41">
        <v>370</v>
      </c>
      <c r="C556" s="41" t="s">
        <v>1354</v>
      </c>
      <c r="D556" s="42">
        <v>55</v>
      </c>
      <c r="E556" s="43">
        <v>99</v>
      </c>
      <c r="F556" s="41">
        <v>77</v>
      </c>
      <c r="G556" s="48" t="s">
        <v>1356</v>
      </c>
      <c r="H556" s="41">
        <v>3.4</v>
      </c>
      <c r="I556" s="41" t="s">
        <v>3360</v>
      </c>
      <c r="J556" s="41" t="s">
        <v>2837</v>
      </c>
      <c r="K556" s="41" t="s">
        <v>2853</v>
      </c>
      <c r="L556" s="41" t="s">
        <v>30</v>
      </c>
      <c r="M556" s="41">
        <v>1996</v>
      </c>
      <c r="N556" s="41">
        <v>24</v>
      </c>
      <c r="O556" s="41" t="s">
        <v>131</v>
      </c>
      <c r="P556" s="41" t="s">
        <v>230</v>
      </c>
      <c r="Q556" s="41" t="s">
        <v>91</v>
      </c>
      <c r="R556" s="41" t="s">
        <v>113</v>
      </c>
      <c r="S556" s="41" t="s">
        <v>537</v>
      </c>
    </row>
    <row r="557" spans="1:19" ht="15" customHeight="1" x14ac:dyDescent="0.2">
      <c r="A557" s="41">
        <v>556</v>
      </c>
      <c r="B557" s="41">
        <v>463</v>
      </c>
      <c r="C557" s="41" t="s">
        <v>1562</v>
      </c>
      <c r="D557" s="42">
        <v>56</v>
      </c>
      <c r="E557" s="43">
        <v>99</v>
      </c>
      <c r="F557" s="41">
        <v>77.5</v>
      </c>
      <c r="G557" s="48" t="s">
        <v>1564</v>
      </c>
      <c r="H557" s="41">
        <v>3.2</v>
      </c>
      <c r="I557" s="41" t="s">
        <v>3306</v>
      </c>
      <c r="J557" s="41" t="s">
        <v>2837</v>
      </c>
      <c r="K557" s="41" t="s">
        <v>2864</v>
      </c>
      <c r="L557" s="41" t="s">
        <v>104</v>
      </c>
      <c r="M557" s="41">
        <v>1958</v>
      </c>
      <c r="N557" s="41">
        <v>62</v>
      </c>
      <c r="O557" s="41" t="s">
        <v>154</v>
      </c>
      <c r="P557" s="41" t="s">
        <v>543</v>
      </c>
      <c r="Q557" s="41" t="s">
        <v>47</v>
      </c>
      <c r="R557" s="41" t="s">
        <v>67</v>
      </c>
      <c r="S557" s="41" t="s">
        <v>544</v>
      </c>
    </row>
    <row r="558" spans="1:19" ht="15" customHeight="1" x14ac:dyDescent="0.2">
      <c r="A558" s="41">
        <v>557</v>
      </c>
      <c r="B558" s="41">
        <v>692</v>
      </c>
      <c r="C558" s="41" t="s">
        <v>1562</v>
      </c>
      <c r="D558" s="42">
        <v>56</v>
      </c>
      <c r="E558" s="43">
        <v>99</v>
      </c>
      <c r="F558" s="41">
        <v>77.5</v>
      </c>
      <c r="G558" s="48" t="s">
        <v>1564</v>
      </c>
      <c r="H558" s="41">
        <v>3.2</v>
      </c>
      <c r="I558" s="41" t="s">
        <v>3306</v>
      </c>
      <c r="J558" s="41" t="s">
        <v>2890</v>
      </c>
      <c r="K558" s="41" t="s">
        <v>2864</v>
      </c>
      <c r="L558" s="41" t="s">
        <v>104</v>
      </c>
      <c r="M558" s="41">
        <v>1958</v>
      </c>
      <c r="N558" s="41">
        <v>62</v>
      </c>
      <c r="O558" s="41" t="s">
        <v>154</v>
      </c>
      <c r="P558" s="41" t="s">
        <v>543</v>
      </c>
      <c r="Q558" s="41" t="s">
        <v>47</v>
      </c>
      <c r="R558" s="41" t="s">
        <v>67</v>
      </c>
      <c r="S558" s="41" t="s">
        <v>544</v>
      </c>
    </row>
    <row r="559" spans="1:19" ht="15" customHeight="1" x14ac:dyDescent="0.2">
      <c r="A559" s="41">
        <v>558</v>
      </c>
      <c r="B559" s="41">
        <v>935</v>
      </c>
      <c r="C559" s="41" t="s">
        <v>1562</v>
      </c>
      <c r="D559" s="42">
        <v>56</v>
      </c>
      <c r="E559" s="43">
        <v>99</v>
      </c>
      <c r="F559" s="41">
        <v>77.5</v>
      </c>
      <c r="G559" s="48" t="s">
        <v>1564</v>
      </c>
      <c r="H559" s="41">
        <v>3.2</v>
      </c>
      <c r="I559" s="41" t="s">
        <v>3306</v>
      </c>
      <c r="J559" s="41" t="s">
        <v>2844</v>
      </c>
      <c r="K559" s="41" t="s">
        <v>2864</v>
      </c>
      <c r="L559" s="41" t="s">
        <v>104</v>
      </c>
      <c r="M559" s="41">
        <v>1958</v>
      </c>
      <c r="N559" s="41">
        <v>62</v>
      </c>
      <c r="O559" s="41" t="s">
        <v>154</v>
      </c>
      <c r="P559" s="41" t="s">
        <v>543</v>
      </c>
      <c r="Q559" s="41" t="s">
        <v>47</v>
      </c>
      <c r="R559" s="41" t="s">
        <v>67</v>
      </c>
      <c r="S559" s="41" t="s">
        <v>544</v>
      </c>
    </row>
    <row r="560" spans="1:19" ht="15" customHeight="1" x14ac:dyDescent="0.2">
      <c r="A560" s="41">
        <v>559</v>
      </c>
      <c r="B560" s="41">
        <v>73</v>
      </c>
      <c r="C560" s="41" t="s">
        <v>14</v>
      </c>
      <c r="D560" s="42">
        <v>60</v>
      </c>
      <c r="E560" s="43">
        <v>99</v>
      </c>
      <c r="F560" s="41">
        <v>79.5</v>
      </c>
      <c r="G560" s="48" t="s">
        <v>394</v>
      </c>
      <c r="H560" s="41">
        <v>4.7</v>
      </c>
      <c r="I560" s="41" t="s">
        <v>3408</v>
      </c>
      <c r="J560" s="41" t="s">
        <v>2861</v>
      </c>
      <c r="K560" s="41" t="s">
        <v>2841</v>
      </c>
      <c r="L560" s="41" t="s">
        <v>56</v>
      </c>
      <c r="M560" s="41">
        <v>2003</v>
      </c>
      <c r="N560" s="41">
        <v>17</v>
      </c>
      <c r="O560" s="41" t="s">
        <v>21</v>
      </c>
      <c r="P560" s="41" t="s">
        <v>235</v>
      </c>
      <c r="Q560" s="41" t="s">
        <v>91</v>
      </c>
      <c r="R560" s="41" t="s">
        <v>80</v>
      </c>
      <c r="S560" s="41" t="s">
        <v>3144</v>
      </c>
    </row>
    <row r="561" spans="1:19" ht="15" customHeight="1" x14ac:dyDescent="0.2">
      <c r="A561" s="41">
        <v>560</v>
      </c>
      <c r="B561" s="41">
        <v>700</v>
      </c>
      <c r="C561" s="41" t="s">
        <v>14</v>
      </c>
      <c r="D561" s="42">
        <v>60</v>
      </c>
      <c r="E561" s="43">
        <v>99</v>
      </c>
      <c r="F561" s="41">
        <v>79.5</v>
      </c>
      <c r="G561" s="48" t="s">
        <v>394</v>
      </c>
      <c r="H561" s="41">
        <v>4.7</v>
      </c>
      <c r="I561" s="41" t="s">
        <v>3408</v>
      </c>
      <c r="J561" s="41" t="s">
        <v>2831</v>
      </c>
      <c r="K561" s="41" t="s">
        <v>2841</v>
      </c>
      <c r="L561" s="41" t="s">
        <v>56</v>
      </c>
      <c r="M561" s="41">
        <v>2003</v>
      </c>
      <c r="N561" s="41">
        <v>17</v>
      </c>
      <c r="O561" s="41" t="s">
        <v>21</v>
      </c>
      <c r="P561" s="41" t="s">
        <v>235</v>
      </c>
      <c r="Q561" s="41" t="s">
        <v>91</v>
      </c>
      <c r="R561" s="41" t="s">
        <v>80</v>
      </c>
      <c r="S561" s="41" t="s">
        <v>3144</v>
      </c>
    </row>
    <row r="562" spans="1:19" ht="15" customHeight="1" x14ac:dyDescent="0.2">
      <c r="A562" s="41">
        <v>561</v>
      </c>
      <c r="B562" s="41">
        <v>52</v>
      </c>
      <c r="C562" s="41" t="s">
        <v>308</v>
      </c>
      <c r="D562" s="42">
        <v>63</v>
      </c>
      <c r="E562" s="43">
        <v>99</v>
      </c>
      <c r="F562" s="41">
        <v>81</v>
      </c>
      <c r="G562" s="48" t="s">
        <v>310</v>
      </c>
      <c r="H562" s="41">
        <v>3.7</v>
      </c>
      <c r="I562" s="41" t="s">
        <v>3409</v>
      </c>
      <c r="J562" s="41" t="s">
        <v>2831</v>
      </c>
      <c r="K562" s="41" t="s">
        <v>2837</v>
      </c>
      <c r="L562" s="41" t="s">
        <v>30</v>
      </c>
      <c r="M562" s="41">
        <v>1925</v>
      </c>
      <c r="N562" s="41">
        <v>95</v>
      </c>
      <c r="O562" s="41" t="s">
        <v>65</v>
      </c>
      <c r="P562" s="41" t="s">
        <v>314</v>
      </c>
      <c r="Q562" s="41" t="s">
        <v>185</v>
      </c>
      <c r="R562" s="41" t="s">
        <v>113</v>
      </c>
      <c r="S562" s="41" t="s">
        <v>315</v>
      </c>
    </row>
    <row r="563" spans="1:19" ht="15" customHeight="1" x14ac:dyDescent="0.2">
      <c r="A563" s="41">
        <v>562</v>
      </c>
      <c r="B563" s="41">
        <v>508</v>
      </c>
      <c r="C563" s="41" t="s">
        <v>308</v>
      </c>
      <c r="D563" s="42">
        <v>63</v>
      </c>
      <c r="E563" s="43">
        <v>99</v>
      </c>
      <c r="F563" s="41">
        <v>81</v>
      </c>
      <c r="G563" s="48" t="s">
        <v>310</v>
      </c>
      <c r="H563" s="41">
        <v>3.7</v>
      </c>
      <c r="I563" s="41" t="s">
        <v>3409</v>
      </c>
      <c r="J563" s="41" t="s">
        <v>2864</v>
      </c>
      <c r="K563" s="41" t="s">
        <v>2837</v>
      </c>
      <c r="L563" s="41" t="s">
        <v>30</v>
      </c>
      <c r="M563" s="41">
        <v>1925</v>
      </c>
      <c r="N563" s="41">
        <v>95</v>
      </c>
      <c r="O563" s="41" t="s">
        <v>65</v>
      </c>
      <c r="P563" s="41" t="s">
        <v>314</v>
      </c>
      <c r="Q563" s="41" t="s">
        <v>185</v>
      </c>
      <c r="R563" s="41" t="s">
        <v>113</v>
      </c>
      <c r="S563" s="41" t="s">
        <v>315</v>
      </c>
    </row>
    <row r="564" spans="1:19" ht="15" customHeight="1" x14ac:dyDescent="0.2">
      <c r="A564" s="41">
        <v>563</v>
      </c>
      <c r="B564" s="41">
        <v>467</v>
      </c>
      <c r="C564" s="41" t="s">
        <v>1575</v>
      </c>
      <c r="D564" s="42">
        <v>43</v>
      </c>
      <c r="E564" s="43">
        <v>98</v>
      </c>
      <c r="F564" s="41">
        <v>70.5</v>
      </c>
      <c r="G564" s="48" t="s">
        <v>1577</v>
      </c>
      <c r="H564" s="41">
        <v>2.4</v>
      </c>
      <c r="I564" s="41" t="s">
        <v>3410</v>
      </c>
      <c r="J564" s="41" t="s">
        <v>2914</v>
      </c>
      <c r="K564" s="41" t="s">
        <v>2826</v>
      </c>
      <c r="L564" s="41" t="s">
        <v>20</v>
      </c>
      <c r="M564" s="41">
        <v>2006</v>
      </c>
      <c r="N564" s="41">
        <v>14</v>
      </c>
      <c r="O564" s="41" t="s">
        <v>21</v>
      </c>
      <c r="P564" s="41" t="s">
        <v>124</v>
      </c>
      <c r="Q564" s="41" t="s">
        <v>124</v>
      </c>
      <c r="R564" s="41" t="s">
        <v>23</v>
      </c>
      <c r="S564" s="41" t="s">
        <v>3144</v>
      </c>
    </row>
    <row r="565" spans="1:19" ht="15" customHeight="1" x14ac:dyDescent="0.2">
      <c r="A565" s="41">
        <v>564</v>
      </c>
      <c r="B565" s="41">
        <v>696</v>
      </c>
      <c r="C565" s="41" t="s">
        <v>1575</v>
      </c>
      <c r="D565" s="42">
        <v>43</v>
      </c>
      <c r="E565" s="43">
        <v>98</v>
      </c>
      <c r="F565" s="41">
        <v>70.5</v>
      </c>
      <c r="G565" s="48" t="s">
        <v>1577</v>
      </c>
      <c r="H565" s="41">
        <v>2.4</v>
      </c>
      <c r="I565" s="41" t="s">
        <v>3410</v>
      </c>
      <c r="J565" s="41" t="s">
        <v>2839</v>
      </c>
      <c r="K565" s="41" t="s">
        <v>2826</v>
      </c>
      <c r="L565" s="41" t="s">
        <v>20</v>
      </c>
      <c r="M565" s="41">
        <v>2006</v>
      </c>
      <c r="N565" s="41">
        <v>14</v>
      </c>
      <c r="O565" s="41" t="s">
        <v>21</v>
      </c>
      <c r="P565" s="41" t="s">
        <v>124</v>
      </c>
      <c r="Q565" s="41" t="s">
        <v>124</v>
      </c>
      <c r="R565" s="41" t="s">
        <v>23</v>
      </c>
      <c r="S565" s="41" t="s">
        <v>3144</v>
      </c>
    </row>
    <row r="566" spans="1:19" ht="15" customHeight="1" x14ac:dyDescent="0.2">
      <c r="A566" s="41">
        <v>565</v>
      </c>
      <c r="B566" s="41">
        <v>939</v>
      </c>
      <c r="C566" s="41" t="s">
        <v>1575</v>
      </c>
      <c r="D566" s="42">
        <v>43</v>
      </c>
      <c r="E566" s="43">
        <v>98</v>
      </c>
      <c r="F566" s="41">
        <v>70.5</v>
      </c>
      <c r="G566" s="48" t="s">
        <v>1577</v>
      </c>
      <c r="H566" s="41">
        <v>2.4</v>
      </c>
      <c r="I566" s="41" t="s">
        <v>3410</v>
      </c>
      <c r="J566" s="41" t="s">
        <v>2946</v>
      </c>
      <c r="K566" s="41" t="s">
        <v>2826</v>
      </c>
      <c r="L566" s="41" t="s">
        <v>20</v>
      </c>
      <c r="M566" s="41">
        <v>2006</v>
      </c>
      <c r="N566" s="41">
        <v>14</v>
      </c>
      <c r="O566" s="41" t="s">
        <v>21</v>
      </c>
      <c r="P566" s="41" t="s">
        <v>124</v>
      </c>
      <c r="Q566" s="41" t="s">
        <v>124</v>
      </c>
      <c r="R566" s="41" t="s">
        <v>23</v>
      </c>
      <c r="S566" s="41" t="s">
        <v>3144</v>
      </c>
    </row>
    <row r="567" spans="1:19" ht="15" customHeight="1" x14ac:dyDescent="0.2">
      <c r="A567" s="41">
        <v>566</v>
      </c>
      <c r="B567" s="41">
        <v>734</v>
      </c>
      <c r="C567" s="41" t="s">
        <v>2146</v>
      </c>
      <c r="D567" s="42">
        <v>50</v>
      </c>
      <c r="E567" s="43">
        <v>98</v>
      </c>
      <c r="F567" s="41">
        <v>74</v>
      </c>
      <c r="G567" s="48" t="s">
        <v>2148</v>
      </c>
      <c r="H567" s="41">
        <v>3.2</v>
      </c>
      <c r="I567" s="41" t="s">
        <v>3193</v>
      </c>
      <c r="J567" s="41" t="s">
        <v>2944</v>
      </c>
      <c r="K567" s="41" t="s">
        <v>2839</v>
      </c>
      <c r="L567" s="41" t="s">
        <v>263</v>
      </c>
      <c r="M567" s="41">
        <v>-1</v>
      </c>
      <c r="N567" s="41" t="s">
        <v>3144</v>
      </c>
      <c r="O567" s="41" t="s">
        <v>21</v>
      </c>
      <c r="P567" s="41" t="s">
        <v>320</v>
      </c>
      <c r="Q567" s="41" t="s">
        <v>40</v>
      </c>
      <c r="R567" s="41" t="s">
        <v>411</v>
      </c>
      <c r="S567" s="41" t="s">
        <v>3144</v>
      </c>
    </row>
    <row r="568" spans="1:19" ht="15" customHeight="1" x14ac:dyDescent="0.2">
      <c r="A568" s="41">
        <v>567</v>
      </c>
      <c r="B568" s="41">
        <v>557</v>
      </c>
      <c r="C568" s="41" t="s">
        <v>14</v>
      </c>
      <c r="D568" s="42">
        <v>55</v>
      </c>
      <c r="E568" s="43">
        <v>98</v>
      </c>
      <c r="F568" s="41">
        <v>76.5</v>
      </c>
      <c r="G568" s="48" t="s">
        <v>1860</v>
      </c>
      <c r="H568" s="41">
        <v>2.8</v>
      </c>
      <c r="I568" s="41" t="s">
        <v>3411</v>
      </c>
      <c r="J568" s="41" t="s">
        <v>2826</v>
      </c>
      <c r="K568" s="41" t="s">
        <v>2828</v>
      </c>
      <c r="L568" s="41" t="s">
        <v>46</v>
      </c>
      <c r="M568" s="41">
        <v>1976</v>
      </c>
      <c r="N568" s="41">
        <v>44</v>
      </c>
      <c r="O568" s="41" t="s">
        <v>65</v>
      </c>
      <c r="P568" s="41" t="s">
        <v>428</v>
      </c>
      <c r="Q568" s="41" t="s">
        <v>40</v>
      </c>
      <c r="R568" s="41" t="s">
        <v>67</v>
      </c>
      <c r="S568" s="41" t="s">
        <v>3144</v>
      </c>
    </row>
    <row r="569" spans="1:19" ht="15" customHeight="1" x14ac:dyDescent="0.2">
      <c r="A569" s="41">
        <v>568</v>
      </c>
      <c r="B569" s="41">
        <v>601</v>
      </c>
      <c r="C569" s="41" t="s">
        <v>1959</v>
      </c>
      <c r="D569" s="42">
        <v>49</v>
      </c>
      <c r="E569" s="43">
        <v>97</v>
      </c>
      <c r="F569" s="41">
        <v>73</v>
      </c>
      <c r="G569" s="48" t="s">
        <v>1960</v>
      </c>
      <c r="H569" s="41">
        <v>4</v>
      </c>
      <c r="I569" s="41" t="s">
        <v>3240</v>
      </c>
      <c r="J569" s="41" t="s">
        <v>2946</v>
      </c>
      <c r="K569" s="41" t="s">
        <v>2826</v>
      </c>
      <c r="L569" s="41" t="s">
        <v>30</v>
      </c>
      <c r="M569" s="41">
        <v>1939</v>
      </c>
      <c r="N569" s="41">
        <v>81</v>
      </c>
      <c r="O569" s="41" t="s">
        <v>65</v>
      </c>
      <c r="P569" s="41" t="s">
        <v>235</v>
      </c>
      <c r="Q569" s="41" t="s">
        <v>91</v>
      </c>
      <c r="R569" s="41" t="s">
        <v>58</v>
      </c>
      <c r="S569" s="41" t="s">
        <v>3144</v>
      </c>
    </row>
    <row r="570" spans="1:19" ht="15" customHeight="1" x14ac:dyDescent="0.2">
      <c r="A570" s="41">
        <v>569</v>
      </c>
      <c r="B570" s="41">
        <v>454</v>
      </c>
      <c r="C570" s="41" t="s">
        <v>1541</v>
      </c>
      <c r="D570" s="42">
        <v>49</v>
      </c>
      <c r="E570" s="43">
        <v>97</v>
      </c>
      <c r="F570" s="41">
        <v>73</v>
      </c>
      <c r="G570" s="48" t="s">
        <v>1543</v>
      </c>
      <c r="H570" s="41">
        <v>2.9</v>
      </c>
      <c r="I570" s="41" t="s">
        <v>3412</v>
      </c>
      <c r="J570" s="41" t="s">
        <v>2914</v>
      </c>
      <c r="K570" s="41" t="s">
        <v>2826</v>
      </c>
      <c r="L570" s="41" t="s">
        <v>64</v>
      </c>
      <c r="M570" s="41">
        <v>2012</v>
      </c>
      <c r="N570" s="41">
        <v>8</v>
      </c>
      <c r="O570" s="41" t="s">
        <v>131</v>
      </c>
      <c r="P570" s="41" t="s">
        <v>124</v>
      </c>
      <c r="Q570" s="41" t="s">
        <v>124</v>
      </c>
      <c r="R570" s="41" t="s">
        <v>58</v>
      </c>
      <c r="S570" s="41" t="s">
        <v>1545</v>
      </c>
    </row>
    <row r="571" spans="1:19" ht="15" customHeight="1" x14ac:dyDescent="0.2">
      <c r="A571" s="41">
        <v>570</v>
      </c>
      <c r="B571" s="41">
        <v>679</v>
      </c>
      <c r="C571" s="41" t="s">
        <v>1541</v>
      </c>
      <c r="D571" s="42">
        <v>49</v>
      </c>
      <c r="E571" s="43">
        <v>97</v>
      </c>
      <c r="F571" s="41">
        <v>73</v>
      </c>
      <c r="G571" s="48" t="s">
        <v>1543</v>
      </c>
      <c r="H571" s="41">
        <v>2.9</v>
      </c>
      <c r="I571" s="41" t="s">
        <v>3412</v>
      </c>
      <c r="J571" s="41" t="s">
        <v>3144</v>
      </c>
      <c r="K571" s="41" t="s">
        <v>2826</v>
      </c>
      <c r="L571" s="41" t="s">
        <v>64</v>
      </c>
      <c r="M571" s="41">
        <v>2012</v>
      </c>
      <c r="N571" s="41">
        <v>8</v>
      </c>
      <c r="O571" s="41" t="s">
        <v>131</v>
      </c>
      <c r="P571" s="41" t="s">
        <v>124</v>
      </c>
      <c r="Q571" s="41" t="s">
        <v>124</v>
      </c>
      <c r="R571" s="41" t="s">
        <v>58</v>
      </c>
      <c r="S571" s="41" t="s">
        <v>1545</v>
      </c>
    </row>
    <row r="572" spans="1:19" ht="15" customHeight="1" x14ac:dyDescent="0.2">
      <c r="A572" s="41">
        <v>571</v>
      </c>
      <c r="B572" s="41">
        <v>920</v>
      </c>
      <c r="C572" s="41" t="s">
        <v>1541</v>
      </c>
      <c r="D572" s="42">
        <v>49</v>
      </c>
      <c r="E572" s="43">
        <v>97</v>
      </c>
      <c r="F572" s="41">
        <v>73</v>
      </c>
      <c r="G572" s="48" t="s">
        <v>1543</v>
      </c>
      <c r="H572" s="41">
        <v>2.9</v>
      </c>
      <c r="I572" s="41" t="s">
        <v>3412</v>
      </c>
      <c r="J572" s="41" t="s">
        <v>2839</v>
      </c>
      <c r="K572" s="41" t="s">
        <v>2826</v>
      </c>
      <c r="L572" s="41" t="s">
        <v>64</v>
      </c>
      <c r="M572" s="41">
        <v>2012</v>
      </c>
      <c r="N572" s="41">
        <v>8</v>
      </c>
      <c r="O572" s="41" t="s">
        <v>131</v>
      </c>
      <c r="P572" s="41" t="s">
        <v>124</v>
      </c>
      <c r="Q572" s="41" t="s">
        <v>124</v>
      </c>
      <c r="R572" s="41" t="s">
        <v>58</v>
      </c>
      <c r="S572" s="41" t="s">
        <v>1545</v>
      </c>
    </row>
    <row r="573" spans="1:19" ht="15" customHeight="1" x14ac:dyDescent="0.2">
      <c r="A573" s="41">
        <v>572</v>
      </c>
      <c r="B573" s="41">
        <v>295</v>
      </c>
      <c r="C573" s="41" t="s">
        <v>1197</v>
      </c>
      <c r="D573" s="42">
        <v>55</v>
      </c>
      <c r="E573" s="43">
        <v>97</v>
      </c>
      <c r="F573" s="41">
        <v>76</v>
      </c>
      <c r="G573" s="48" t="s">
        <v>1199</v>
      </c>
      <c r="H573" s="41">
        <v>4.2</v>
      </c>
      <c r="I573" s="41" t="s">
        <v>3413</v>
      </c>
      <c r="J573" s="41" t="s">
        <v>2828</v>
      </c>
      <c r="K573" s="41" t="s">
        <v>2837</v>
      </c>
      <c r="L573" s="41" t="s">
        <v>64</v>
      </c>
      <c r="M573" s="41">
        <v>1992</v>
      </c>
      <c r="N573" s="41">
        <v>28</v>
      </c>
      <c r="O573" s="41" t="s">
        <v>21</v>
      </c>
      <c r="P573" s="41" t="s">
        <v>79</v>
      </c>
      <c r="Q573" s="41" t="s">
        <v>40</v>
      </c>
      <c r="R573" s="41" t="s">
        <v>58</v>
      </c>
      <c r="S573" s="41" t="s">
        <v>1201</v>
      </c>
    </row>
    <row r="574" spans="1:19" ht="15" customHeight="1" x14ac:dyDescent="0.2">
      <c r="A574" s="41">
        <v>573</v>
      </c>
      <c r="B574" s="41">
        <v>3</v>
      </c>
      <c r="C574" s="41" t="s">
        <v>14</v>
      </c>
      <c r="D574" s="42">
        <v>56</v>
      </c>
      <c r="E574" s="43">
        <v>97</v>
      </c>
      <c r="F574" s="41">
        <v>76.5</v>
      </c>
      <c r="G574" s="48" t="s">
        <v>43</v>
      </c>
      <c r="H574" s="41">
        <v>3.8</v>
      </c>
      <c r="I574" s="41" t="s">
        <v>3262</v>
      </c>
      <c r="J574" s="41" t="s">
        <v>2850</v>
      </c>
      <c r="K574" s="41" t="s">
        <v>2934</v>
      </c>
      <c r="L574" s="41" t="s">
        <v>46</v>
      </c>
      <c r="M574" s="41">
        <v>1965</v>
      </c>
      <c r="N574" s="41">
        <v>55</v>
      </c>
      <c r="O574" s="41" t="s">
        <v>47</v>
      </c>
      <c r="P574" s="41" t="s">
        <v>48</v>
      </c>
      <c r="Q574" s="41" t="s">
        <v>49</v>
      </c>
      <c r="R574" s="41" t="s">
        <v>50</v>
      </c>
      <c r="S574" s="41" t="s">
        <v>51</v>
      </c>
    </row>
    <row r="575" spans="1:19" ht="15" customHeight="1" x14ac:dyDescent="0.2">
      <c r="A575" s="41">
        <v>574</v>
      </c>
      <c r="B575" s="41">
        <v>31</v>
      </c>
      <c r="C575" s="41" t="s">
        <v>14</v>
      </c>
      <c r="D575" s="42">
        <v>56</v>
      </c>
      <c r="E575" s="43">
        <v>97</v>
      </c>
      <c r="F575" s="41">
        <v>76.5</v>
      </c>
      <c r="G575" s="48" t="s">
        <v>43</v>
      </c>
      <c r="H575" s="41">
        <v>3.8</v>
      </c>
      <c r="I575" s="41" t="s">
        <v>3262</v>
      </c>
      <c r="J575" s="41" t="s">
        <v>2841</v>
      </c>
      <c r="K575" s="41" t="s">
        <v>2934</v>
      </c>
      <c r="L575" s="41" t="s">
        <v>46</v>
      </c>
      <c r="M575" s="41">
        <v>1965</v>
      </c>
      <c r="N575" s="41">
        <v>55</v>
      </c>
      <c r="O575" s="41" t="s">
        <v>47</v>
      </c>
      <c r="P575" s="41" t="s">
        <v>48</v>
      </c>
      <c r="Q575" s="41" t="s">
        <v>49</v>
      </c>
      <c r="R575" s="41" t="s">
        <v>50</v>
      </c>
      <c r="S575" s="41" t="s">
        <v>51</v>
      </c>
    </row>
    <row r="576" spans="1:19" ht="15" customHeight="1" x14ac:dyDescent="0.2">
      <c r="A576" s="41">
        <v>575</v>
      </c>
      <c r="B576" s="41">
        <v>387</v>
      </c>
      <c r="C576" s="41" t="s">
        <v>1398</v>
      </c>
      <c r="D576" s="42">
        <v>56</v>
      </c>
      <c r="E576" s="43">
        <v>97</v>
      </c>
      <c r="F576" s="41">
        <v>76.5</v>
      </c>
      <c r="G576" s="48" t="s">
        <v>1399</v>
      </c>
      <c r="H576" s="41">
        <v>3.8</v>
      </c>
      <c r="I576" s="41" t="s">
        <v>3262</v>
      </c>
      <c r="J576" s="41" t="s">
        <v>2828</v>
      </c>
      <c r="K576" s="41" t="s">
        <v>2934</v>
      </c>
      <c r="L576" s="41" t="s">
        <v>46</v>
      </c>
      <c r="M576" s="41">
        <v>1965</v>
      </c>
      <c r="N576" s="41">
        <v>55</v>
      </c>
      <c r="O576" s="41" t="s">
        <v>47</v>
      </c>
      <c r="P576" s="41" t="s">
        <v>48</v>
      </c>
      <c r="Q576" s="41" t="s">
        <v>49</v>
      </c>
      <c r="R576" s="41" t="s">
        <v>50</v>
      </c>
      <c r="S576" s="41" t="s">
        <v>51</v>
      </c>
    </row>
    <row r="577" spans="1:19" ht="15" customHeight="1" x14ac:dyDescent="0.2">
      <c r="A577" s="41">
        <v>576</v>
      </c>
      <c r="B577" s="41">
        <v>544</v>
      </c>
      <c r="C577" s="41" t="s">
        <v>1398</v>
      </c>
      <c r="D577" s="42">
        <v>56</v>
      </c>
      <c r="E577" s="43">
        <v>97</v>
      </c>
      <c r="F577" s="41">
        <v>76.5</v>
      </c>
      <c r="G577" s="48" t="s">
        <v>1399</v>
      </c>
      <c r="H577" s="41">
        <v>3.8</v>
      </c>
      <c r="I577" s="41" t="s">
        <v>3262</v>
      </c>
      <c r="J577" s="41" t="s">
        <v>2861</v>
      </c>
      <c r="K577" s="41" t="s">
        <v>2934</v>
      </c>
      <c r="L577" s="41" t="s">
        <v>46</v>
      </c>
      <c r="M577" s="41">
        <v>1965</v>
      </c>
      <c r="N577" s="41">
        <v>55</v>
      </c>
      <c r="O577" s="41" t="s">
        <v>47</v>
      </c>
      <c r="P577" s="41" t="s">
        <v>48</v>
      </c>
      <c r="Q577" s="41" t="s">
        <v>49</v>
      </c>
      <c r="R577" s="41" t="s">
        <v>50</v>
      </c>
      <c r="S577" s="41" t="s">
        <v>51</v>
      </c>
    </row>
    <row r="578" spans="1:19" ht="15" customHeight="1" x14ac:dyDescent="0.2">
      <c r="A578" s="41">
        <v>577</v>
      </c>
      <c r="B578" s="41">
        <v>469</v>
      </c>
      <c r="C578" s="41" t="s">
        <v>1583</v>
      </c>
      <c r="D578" s="42">
        <v>44</v>
      </c>
      <c r="E578" s="43">
        <v>96</v>
      </c>
      <c r="F578" s="41">
        <v>70</v>
      </c>
      <c r="G578" s="48" t="s">
        <v>1585</v>
      </c>
      <c r="H578" s="41">
        <v>2.9</v>
      </c>
      <c r="I578" s="41" t="s">
        <v>3380</v>
      </c>
      <c r="J578" s="41" t="s">
        <v>2853</v>
      </c>
      <c r="K578" s="41" t="s">
        <v>2914</v>
      </c>
      <c r="L578" s="41" t="s">
        <v>46</v>
      </c>
      <c r="M578" s="41">
        <v>2015</v>
      </c>
      <c r="N578" s="41">
        <v>5</v>
      </c>
      <c r="O578" s="41" t="s">
        <v>21</v>
      </c>
      <c r="P578" s="41" t="s">
        <v>124</v>
      </c>
      <c r="Q578" s="41" t="s">
        <v>124</v>
      </c>
      <c r="R578" s="41" t="s">
        <v>58</v>
      </c>
      <c r="S578" s="41" t="s">
        <v>3144</v>
      </c>
    </row>
    <row r="579" spans="1:19" ht="15" customHeight="1" x14ac:dyDescent="0.2">
      <c r="A579" s="41">
        <v>578</v>
      </c>
      <c r="B579" s="41">
        <v>697</v>
      </c>
      <c r="C579" s="41" t="s">
        <v>1583</v>
      </c>
      <c r="D579" s="42">
        <v>44</v>
      </c>
      <c r="E579" s="43">
        <v>96</v>
      </c>
      <c r="F579" s="41">
        <v>70</v>
      </c>
      <c r="G579" s="48" t="s">
        <v>1585</v>
      </c>
      <c r="H579" s="41">
        <v>2.9</v>
      </c>
      <c r="I579" s="41" t="s">
        <v>3380</v>
      </c>
      <c r="J579" s="41" t="s">
        <v>2839</v>
      </c>
      <c r="K579" s="41" t="s">
        <v>2914</v>
      </c>
      <c r="L579" s="41" t="s">
        <v>46</v>
      </c>
      <c r="M579" s="41">
        <v>2015</v>
      </c>
      <c r="N579" s="41">
        <v>5</v>
      </c>
      <c r="O579" s="41" t="s">
        <v>21</v>
      </c>
      <c r="P579" s="41" t="s">
        <v>124</v>
      </c>
      <c r="Q579" s="41" t="s">
        <v>124</v>
      </c>
      <c r="R579" s="41" t="s">
        <v>58</v>
      </c>
      <c r="S579" s="41" t="s">
        <v>3144</v>
      </c>
    </row>
    <row r="580" spans="1:19" ht="15" customHeight="1" x14ac:dyDescent="0.2">
      <c r="A580" s="41">
        <v>579</v>
      </c>
      <c r="B580" s="41">
        <v>942</v>
      </c>
      <c r="C580" s="41" t="s">
        <v>1583</v>
      </c>
      <c r="D580" s="42">
        <v>44</v>
      </c>
      <c r="E580" s="43">
        <v>96</v>
      </c>
      <c r="F580" s="41">
        <v>70</v>
      </c>
      <c r="G580" s="48" t="s">
        <v>1585</v>
      </c>
      <c r="H580" s="41">
        <v>2.9</v>
      </c>
      <c r="I580" s="41" t="s">
        <v>3380</v>
      </c>
      <c r="J580" s="41" t="s">
        <v>2826</v>
      </c>
      <c r="K580" s="41" t="s">
        <v>2914</v>
      </c>
      <c r="L580" s="41" t="s">
        <v>46</v>
      </c>
      <c r="M580" s="41">
        <v>2015</v>
      </c>
      <c r="N580" s="41">
        <v>5</v>
      </c>
      <c r="O580" s="41" t="s">
        <v>21</v>
      </c>
      <c r="P580" s="41" t="s">
        <v>124</v>
      </c>
      <c r="Q580" s="41" t="s">
        <v>124</v>
      </c>
      <c r="R580" s="41" t="s">
        <v>58</v>
      </c>
      <c r="S580" s="41" t="s">
        <v>3144</v>
      </c>
    </row>
    <row r="581" spans="1:19" ht="15" customHeight="1" x14ac:dyDescent="0.2">
      <c r="A581" s="41">
        <v>580</v>
      </c>
      <c r="B581" s="41">
        <v>538</v>
      </c>
      <c r="C581" s="41" t="s">
        <v>1821</v>
      </c>
      <c r="D581" s="42">
        <v>53</v>
      </c>
      <c r="E581" s="43">
        <v>96</v>
      </c>
      <c r="F581" s="41">
        <v>74.5</v>
      </c>
      <c r="G581" s="48" t="s">
        <v>1823</v>
      </c>
      <c r="H581" s="41">
        <v>3.8</v>
      </c>
      <c r="I581" s="41" t="s">
        <v>3414</v>
      </c>
      <c r="J581" s="41" t="s">
        <v>2826</v>
      </c>
      <c r="K581" s="41" t="s">
        <v>2828</v>
      </c>
      <c r="L581" s="41" t="s">
        <v>46</v>
      </c>
      <c r="M581" s="41">
        <v>2002</v>
      </c>
      <c r="N581" s="41">
        <v>18</v>
      </c>
      <c r="O581" s="41" t="s">
        <v>21</v>
      </c>
      <c r="P581" s="41" t="s">
        <v>769</v>
      </c>
      <c r="Q581" s="41" t="s">
        <v>770</v>
      </c>
      <c r="R581" s="41" t="s">
        <v>34</v>
      </c>
      <c r="S581" s="41" t="s">
        <v>1110</v>
      </c>
    </row>
    <row r="582" spans="1:19" ht="15" customHeight="1" x14ac:dyDescent="0.2">
      <c r="A582" s="41">
        <v>581</v>
      </c>
      <c r="B582" s="41">
        <v>810</v>
      </c>
      <c r="C582" s="41" t="s">
        <v>1821</v>
      </c>
      <c r="D582" s="42">
        <v>53</v>
      </c>
      <c r="E582" s="43">
        <v>96</v>
      </c>
      <c r="F582" s="41">
        <v>74.5</v>
      </c>
      <c r="G582" s="48" t="s">
        <v>1823</v>
      </c>
      <c r="H582" s="41">
        <v>3.8</v>
      </c>
      <c r="I582" s="41" t="s">
        <v>3414</v>
      </c>
      <c r="J582" s="41" t="s">
        <v>2828</v>
      </c>
      <c r="K582" s="41" t="s">
        <v>2828</v>
      </c>
      <c r="L582" s="41" t="s">
        <v>46</v>
      </c>
      <c r="M582" s="41">
        <v>2002</v>
      </c>
      <c r="N582" s="41">
        <v>18</v>
      </c>
      <c r="O582" s="41" t="s">
        <v>21</v>
      </c>
      <c r="P582" s="41" t="s">
        <v>769</v>
      </c>
      <c r="Q582" s="41" t="s">
        <v>770</v>
      </c>
      <c r="R582" s="41" t="s">
        <v>34</v>
      </c>
      <c r="S582" s="41" t="s">
        <v>1110</v>
      </c>
    </row>
    <row r="583" spans="1:19" ht="15" customHeight="1" x14ac:dyDescent="0.2">
      <c r="A583" s="41">
        <v>582</v>
      </c>
      <c r="B583" s="41">
        <v>539</v>
      </c>
      <c r="C583" s="41" t="s">
        <v>1824</v>
      </c>
      <c r="D583" s="42">
        <v>65</v>
      </c>
      <c r="E583" s="43">
        <v>96</v>
      </c>
      <c r="F583" s="41">
        <v>80.5</v>
      </c>
      <c r="G583" s="48" t="s">
        <v>1826</v>
      </c>
      <c r="H583" s="41">
        <v>3.1</v>
      </c>
      <c r="I583" s="41" t="s">
        <v>3241</v>
      </c>
      <c r="J583" s="41" t="s">
        <v>2864</v>
      </c>
      <c r="K583" s="41" t="s">
        <v>2914</v>
      </c>
      <c r="L583" s="41" t="s">
        <v>104</v>
      </c>
      <c r="M583" s="41">
        <v>1875</v>
      </c>
      <c r="N583" s="41">
        <v>145</v>
      </c>
      <c r="O583" s="41" t="s">
        <v>21</v>
      </c>
      <c r="P583" s="41" t="s">
        <v>273</v>
      </c>
      <c r="Q583" s="41" t="s">
        <v>185</v>
      </c>
      <c r="R583" s="41" t="s">
        <v>113</v>
      </c>
      <c r="S583" s="41" t="s">
        <v>3144</v>
      </c>
    </row>
    <row r="584" spans="1:19" ht="15" customHeight="1" x14ac:dyDescent="0.2">
      <c r="A584" s="41">
        <v>583</v>
      </c>
      <c r="B584" s="41">
        <v>812</v>
      </c>
      <c r="C584" s="41" t="s">
        <v>1824</v>
      </c>
      <c r="D584" s="42">
        <v>65</v>
      </c>
      <c r="E584" s="43">
        <v>96</v>
      </c>
      <c r="F584" s="41">
        <v>80.5</v>
      </c>
      <c r="G584" s="48" t="s">
        <v>1826</v>
      </c>
      <c r="H584" s="41">
        <v>3.1</v>
      </c>
      <c r="I584" s="41" t="s">
        <v>3241</v>
      </c>
      <c r="J584" s="41" t="s">
        <v>2828</v>
      </c>
      <c r="K584" s="41" t="s">
        <v>2914</v>
      </c>
      <c r="L584" s="41" t="s">
        <v>104</v>
      </c>
      <c r="M584" s="41">
        <v>1875</v>
      </c>
      <c r="N584" s="41">
        <v>145</v>
      </c>
      <c r="O584" s="41" t="s">
        <v>21</v>
      </c>
      <c r="P584" s="41" t="s">
        <v>273</v>
      </c>
      <c r="Q584" s="41" t="s">
        <v>185</v>
      </c>
      <c r="R584" s="41" t="s">
        <v>113</v>
      </c>
      <c r="S584" s="41" t="s">
        <v>3144</v>
      </c>
    </row>
    <row r="585" spans="1:19" ht="15" customHeight="1" x14ac:dyDescent="0.2">
      <c r="A585" s="41">
        <v>584</v>
      </c>
      <c r="B585" s="41">
        <v>56</v>
      </c>
      <c r="C585" s="41" t="s">
        <v>279</v>
      </c>
      <c r="D585" s="42">
        <v>41</v>
      </c>
      <c r="E585" s="43">
        <v>95</v>
      </c>
      <c r="F585" s="41">
        <v>68</v>
      </c>
      <c r="G585" s="48" t="s">
        <v>331</v>
      </c>
      <c r="H585" s="41">
        <v>4.5999999999999996</v>
      </c>
      <c r="I585" s="41" t="s">
        <v>3415</v>
      </c>
      <c r="J585" s="41" t="s">
        <v>2837</v>
      </c>
      <c r="K585" s="41" t="s">
        <v>2946</v>
      </c>
      <c r="L585" s="41" t="s">
        <v>46</v>
      </c>
      <c r="M585" s="41">
        <v>2002</v>
      </c>
      <c r="N585" s="41">
        <v>18</v>
      </c>
      <c r="O585" s="41" t="s">
        <v>21</v>
      </c>
      <c r="P585" s="41" t="s">
        <v>22</v>
      </c>
      <c r="Q585" s="41" t="s">
        <v>22</v>
      </c>
      <c r="R585" s="41" t="s">
        <v>41</v>
      </c>
      <c r="S585" s="41" t="s">
        <v>3144</v>
      </c>
    </row>
    <row r="586" spans="1:19" ht="15" customHeight="1" x14ac:dyDescent="0.2">
      <c r="A586" s="41">
        <v>585</v>
      </c>
      <c r="B586" s="41">
        <v>202</v>
      </c>
      <c r="C586" s="41" t="s">
        <v>247</v>
      </c>
      <c r="D586" s="42">
        <v>48</v>
      </c>
      <c r="E586" s="43">
        <v>95</v>
      </c>
      <c r="F586" s="41">
        <v>71.5</v>
      </c>
      <c r="G586" s="48" t="s">
        <v>905</v>
      </c>
      <c r="H586" s="41">
        <v>4.2</v>
      </c>
      <c r="I586" s="41" t="s">
        <v>3416</v>
      </c>
      <c r="J586" s="41" t="s">
        <v>2826</v>
      </c>
      <c r="K586" s="41" t="s">
        <v>2859</v>
      </c>
      <c r="L586" s="41" t="s">
        <v>56</v>
      </c>
      <c r="M586" s="41">
        <v>2006</v>
      </c>
      <c r="N586" s="41">
        <v>14</v>
      </c>
      <c r="O586" s="41" t="s">
        <v>65</v>
      </c>
      <c r="P586" s="41" t="s">
        <v>57</v>
      </c>
      <c r="Q586" s="41" t="s">
        <v>40</v>
      </c>
      <c r="R586" s="41" t="s">
        <v>80</v>
      </c>
      <c r="S586" s="41" t="s">
        <v>908</v>
      </c>
    </row>
    <row r="587" spans="1:19" ht="15" customHeight="1" x14ac:dyDescent="0.2">
      <c r="A587" s="41">
        <v>586</v>
      </c>
      <c r="B587" s="41">
        <v>319</v>
      </c>
      <c r="C587" s="41" t="s">
        <v>247</v>
      </c>
      <c r="D587" s="42">
        <v>48</v>
      </c>
      <c r="E587" s="43">
        <v>95</v>
      </c>
      <c r="F587" s="41">
        <v>71.5</v>
      </c>
      <c r="G587" s="48" t="s">
        <v>905</v>
      </c>
      <c r="H587" s="41">
        <v>4.2</v>
      </c>
      <c r="I587" s="41" t="s">
        <v>3416</v>
      </c>
      <c r="J587" s="41" t="s">
        <v>2826</v>
      </c>
      <c r="K587" s="41" t="s">
        <v>2859</v>
      </c>
      <c r="L587" s="41" t="s">
        <v>56</v>
      </c>
      <c r="M587" s="41">
        <v>2006</v>
      </c>
      <c r="N587" s="41">
        <v>14</v>
      </c>
      <c r="O587" s="41" t="s">
        <v>65</v>
      </c>
      <c r="P587" s="41" t="s">
        <v>57</v>
      </c>
      <c r="Q587" s="41" t="s">
        <v>40</v>
      </c>
      <c r="R587" s="41" t="s">
        <v>80</v>
      </c>
      <c r="S587" s="41" t="s">
        <v>908</v>
      </c>
    </row>
    <row r="588" spans="1:19" ht="15" customHeight="1" x14ac:dyDescent="0.2">
      <c r="A588" s="41">
        <v>587</v>
      </c>
      <c r="B588" s="41">
        <v>59</v>
      </c>
      <c r="C588" s="41" t="s">
        <v>14</v>
      </c>
      <c r="D588" s="42">
        <v>56</v>
      </c>
      <c r="E588" s="43">
        <v>95</v>
      </c>
      <c r="F588" s="41">
        <v>75.5</v>
      </c>
      <c r="G588" s="48" t="s">
        <v>346</v>
      </c>
      <c r="H588" s="41">
        <v>3.5</v>
      </c>
      <c r="I588" s="41" t="s">
        <v>3204</v>
      </c>
      <c r="J588" s="41" t="s">
        <v>2826</v>
      </c>
      <c r="K588" s="41" t="s">
        <v>3108</v>
      </c>
      <c r="L588" s="41" t="s">
        <v>104</v>
      </c>
      <c r="M588" s="41">
        <v>1870</v>
      </c>
      <c r="N588" s="41">
        <v>150</v>
      </c>
      <c r="O588" s="41" t="s">
        <v>65</v>
      </c>
      <c r="P588" s="41" t="s">
        <v>124</v>
      </c>
      <c r="Q588" s="41" t="s">
        <v>124</v>
      </c>
      <c r="R588" s="41" t="s">
        <v>67</v>
      </c>
      <c r="S588" s="41" t="s">
        <v>3144</v>
      </c>
    </row>
    <row r="589" spans="1:19" ht="15" customHeight="1" x14ac:dyDescent="0.2">
      <c r="A589" s="41">
        <v>588</v>
      </c>
      <c r="B589" s="41">
        <v>540</v>
      </c>
      <c r="C589" s="41" t="s">
        <v>14</v>
      </c>
      <c r="D589" s="42">
        <v>56</v>
      </c>
      <c r="E589" s="43">
        <v>95</v>
      </c>
      <c r="F589" s="41">
        <v>75.5</v>
      </c>
      <c r="G589" s="48" t="s">
        <v>346</v>
      </c>
      <c r="H589" s="41">
        <v>3.5</v>
      </c>
      <c r="I589" s="41" t="s">
        <v>3204</v>
      </c>
      <c r="J589" s="41" t="s">
        <v>2914</v>
      </c>
      <c r="K589" s="41" t="s">
        <v>3108</v>
      </c>
      <c r="L589" s="41" t="s">
        <v>104</v>
      </c>
      <c r="M589" s="41">
        <v>1870</v>
      </c>
      <c r="N589" s="41">
        <v>150</v>
      </c>
      <c r="O589" s="41" t="s">
        <v>65</v>
      </c>
      <c r="P589" s="41" t="s">
        <v>124</v>
      </c>
      <c r="Q589" s="41" t="s">
        <v>124</v>
      </c>
      <c r="R589" s="41" t="s">
        <v>67</v>
      </c>
      <c r="S589" s="41" t="s">
        <v>3144</v>
      </c>
    </row>
    <row r="590" spans="1:19" ht="15" customHeight="1" x14ac:dyDescent="0.2">
      <c r="A590" s="41">
        <v>589</v>
      </c>
      <c r="B590" s="41">
        <v>619</v>
      </c>
      <c r="C590" s="41" t="s">
        <v>14</v>
      </c>
      <c r="D590" s="42">
        <v>56</v>
      </c>
      <c r="E590" s="43">
        <v>95</v>
      </c>
      <c r="F590" s="41">
        <v>75.5</v>
      </c>
      <c r="G590" s="48" t="s">
        <v>1978</v>
      </c>
      <c r="H590" s="41">
        <v>4.2</v>
      </c>
      <c r="I590" s="41" t="s">
        <v>3417</v>
      </c>
      <c r="J590" s="41" t="s">
        <v>3144</v>
      </c>
      <c r="K590" s="41" t="s">
        <v>2828</v>
      </c>
      <c r="L590" s="41" t="s">
        <v>56</v>
      </c>
      <c r="M590" s="41">
        <v>2012</v>
      </c>
      <c r="N590" s="41">
        <v>8</v>
      </c>
      <c r="O590" s="41" t="s">
        <v>21</v>
      </c>
      <c r="P590" s="41" t="s">
        <v>580</v>
      </c>
      <c r="Q590" s="41" t="s">
        <v>581</v>
      </c>
      <c r="R590" s="41" t="s">
        <v>58</v>
      </c>
      <c r="S590" s="41" t="s">
        <v>1980</v>
      </c>
    </row>
    <row r="591" spans="1:19" ht="15" customHeight="1" x14ac:dyDescent="0.2">
      <c r="A591" s="41">
        <v>590</v>
      </c>
      <c r="B591" s="41">
        <v>838</v>
      </c>
      <c r="C591" s="41" t="s">
        <v>14</v>
      </c>
      <c r="D591" s="42">
        <v>56</v>
      </c>
      <c r="E591" s="43">
        <v>95</v>
      </c>
      <c r="F591" s="41">
        <v>75.5</v>
      </c>
      <c r="G591" s="48" t="s">
        <v>1978</v>
      </c>
      <c r="H591" s="41">
        <v>4.2</v>
      </c>
      <c r="I591" s="41" t="s">
        <v>3417</v>
      </c>
      <c r="J591" s="41" t="s">
        <v>2864</v>
      </c>
      <c r="K591" s="41" t="s">
        <v>2828</v>
      </c>
      <c r="L591" s="41" t="s">
        <v>56</v>
      </c>
      <c r="M591" s="41">
        <v>2012</v>
      </c>
      <c r="N591" s="41">
        <v>8</v>
      </c>
      <c r="O591" s="41" t="s">
        <v>21</v>
      </c>
      <c r="P591" s="41" t="s">
        <v>580</v>
      </c>
      <c r="Q591" s="41" t="s">
        <v>581</v>
      </c>
      <c r="R591" s="41" t="s">
        <v>58</v>
      </c>
      <c r="S591" s="41" t="s">
        <v>1980</v>
      </c>
    </row>
    <row r="592" spans="1:19" ht="15" customHeight="1" x14ac:dyDescent="0.2">
      <c r="A592" s="41">
        <v>591</v>
      </c>
      <c r="B592" s="41">
        <v>226</v>
      </c>
      <c r="C592" s="41" t="s">
        <v>247</v>
      </c>
      <c r="D592" s="42">
        <v>48</v>
      </c>
      <c r="E592" s="43">
        <v>93</v>
      </c>
      <c r="F592" s="41">
        <v>70.5</v>
      </c>
      <c r="G592" s="48" t="s">
        <v>995</v>
      </c>
      <c r="H592" s="41">
        <v>3.7</v>
      </c>
      <c r="I592" s="41" t="s">
        <v>3418</v>
      </c>
      <c r="J592" s="41" t="s">
        <v>2864</v>
      </c>
      <c r="K592" s="41" t="s">
        <v>2882</v>
      </c>
      <c r="L592" s="41" t="s">
        <v>20</v>
      </c>
      <c r="M592" s="41">
        <v>-1</v>
      </c>
      <c r="N592" s="41" t="s">
        <v>3144</v>
      </c>
      <c r="O592" s="41" t="s">
        <v>21</v>
      </c>
      <c r="P592" s="41" t="s">
        <v>235</v>
      </c>
      <c r="Q592" s="41" t="s">
        <v>91</v>
      </c>
      <c r="R592" s="41" t="s">
        <v>58</v>
      </c>
      <c r="S592" s="41" t="s">
        <v>3144</v>
      </c>
    </row>
    <row r="593" spans="1:19" ht="15" customHeight="1" x14ac:dyDescent="0.2">
      <c r="A593" s="41">
        <v>592</v>
      </c>
      <c r="B593" s="41">
        <v>386</v>
      </c>
      <c r="C593" s="41" t="s">
        <v>247</v>
      </c>
      <c r="D593" s="42">
        <v>48</v>
      </c>
      <c r="E593" s="43">
        <v>93</v>
      </c>
      <c r="F593" s="41">
        <v>70.5</v>
      </c>
      <c r="G593" s="48" t="s">
        <v>995</v>
      </c>
      <c r="H593" s="41">
        <v>3.7</v>
      </c>
      <c r="I593" s="41" t="s">
        <v>3418</v>
      </c>
      <c r="J593" s="41" t="s">
        <v>2839</v>
      </c>
      <c r="K593" s="41" t="s">
        <v>2882</v>
      </c>
      <c r="L593" s="41" t="s">
        <v>20</v>
      </c>
      <c r="M593" s="41">
        <v>-1</v>
      </c>
      <c r="N593" s="41" t="s">
        <v>3144</v>
      </c>
      <c r="O593" s="41" t="s">
        <v>21</v>
      </c>
      <c r="P593" s="41" t="s">
        <v>235</v>
      </c>
      <c r="Q593" s="41" t="s">
        <v>91</v>
      </c>
      <c r="R593" s="41" t="s">
        <v>58</v>
      </c>
      <c r="S593" s="41" t="s">
        <v>3144</v>
      </c>
    </row>
    <row r="594" spans="1:19" ht="15" customHeight="1" x14ac:dyDescent="0.2">
      <c r="A594" s="41">
        <v>593</v>
      </c>
      <c r="B594" s="41">
        <v>534</v>
      </c>
      <c r="C594" s="41" t="s">
        <v>1808</v>
      </c>
      <c r="D594" s="42">
        <v>52</v>
      </c>
      <c r="E594" s="43">
        <v>93</v>
      </c>
      <c r="F594" s="41">
        <v>72.5</v>
      </c>
      <c r="G594" s="48" t="s">
        <v>1809</v>
      </c>
      <c r="H594" s="41">
        <v>2.1</v>
      </c>
      <c r="I594" s="41" t="s">
        <v>3419</v>
      </c>
      <c r="J594" s="41" t="s">
        <v>2934</v>
      </c>
      <c r="K594" s="41" t="s">
        <v>2839</v>
      </c>
      <c r="L594" s="41" t="s">
        <v>46</v>
      </c>
      <c r="M594" s="41">
        <v>2003</v>
      </c>
      <c r="N594" s="41">
        <v>17</v>
      </c>
      <c r="O594" s="41" t="s">
        <v>31</v>
      </c>
      <c r="P594" s="41" t="s">
        <v>124</v>
      </c>
      <c r="Q594" s="41" t="s">
        <v>124</v>
      </c>
      <c r="R594" s="41" t="s">
        <v>41</v>
      </c>
      <c r="S594" s="41" t="s">
        <v>1812</v>
      </c>
    </row>
    <row r="595" spans="1:19" ht="15" customHeight="1" x14ac:dyDescent="0.2">
      <c r="A595" s="41">
        <v>594</v>
      </c>
      <c r="B595" s="41">
        <v>804</v>
      </c>
      <c r="C595" s="41" t="s">
        <v>1808</v>
      </c>
      <c r="D595" s="42">
        <v>52</v>
      </c>
      <c r="E595" s="43">
        <v>93</v>
      </c>
      <c r="F595" s="41">
        <v>72.5</v>
      </c>
      <c r="G595" s="48" t="s">
        <v>1809</v>
      </c>
      <c r="H595" s="41">
        <v>2.1</v>
      </c>
      <c r="I595" s="41" t="s">
        <v>3419</v>
      </c>
      <c r="J595" s="41" t="s">
        <v>2850</v>
      </c>
      <c r="K595" s="41" t="s">
        <v>2839</v>
      </c>
      <c r="L595" s="41" t="s">
        <v>46</v>
      </c>
      <c r="M595" s="41">
        <v>2003</v>
      </c>
      <c r="N595" s="41">
        <v>17</v>
      </c>
      <c r="O595" s="41" t="s">
        <v>31</v>
      </c>
      <c r="P595" s="41" t="s">
        <v>124</v>
      </c>
      <c r="Q595" s="41" t="s">
        <v>124</v>
      </c>
      <c r="R595" s="41" t="s">
        <v>41</v>
      </c>
      <c r="S595" s="41" t="s">
        <v>1812</v>
      </c>
    </row>
    <row r="596" spans="1:19" ht="15" customHeight="1" x14ac:dyDescent="0.2">
      <c r="A596" s="41">
        <v>595</v>
      </c>
      <c r="B596" s="41">
        <v>105</v>
      </c>
      <c r="C596" s="41" t="s">
        <v>527</v>
      </c>
      <c r="D596" s="42">
        <v>52</v>
      </c>
      <c r="E596" s="43">
        <v>93</v>
      </c>
      <c r="F596" s="41">
        <v>72.5</v>
      </c>
      <c r="G596" s="48" t="s">
        <v>529</v>
      </c>
      <c r="H596" s="41">
        <v>4.2</v>
      </c>
      <c r="I596" s="41" t="s">
        <v>3420</v>
      </c>
      <c r="J596" s="41" t="s">
        <v>2864</v>
      </c>
      <c r="K596" s="41" t="s">
        <v>2841</v>
      </c>
      <c r="L596" s="41" t="s">
        <v>46</v>
      </c>
      <c r="M596" s="41">
        <v>1988</v>
      </c>
      <c r="N596" s="41">
        <v>32</v>
      </c>
      <c r="O596" s="41" t="s">
        <v>21</v>
      </c>
      <c r="P596" s="41" t="s">
        <v>230</v>
      </c>
      <c r="Q596" s="41" t="s">
        <v>91</v>
      </c>
      <c r="R596" s="41" t="s">
        <v>41</v>
      </c>
      <c r="S596" s="41" t="s">
        <v>3144</v>
      </c>
    </row>
    <row r="597" spans="1:19" ht="15" customHeight="1" x14ac:dyDescent="0.2">
      <c r="A597" s="41">
        <v>596</v>
      </c>
      <c r="B597" s="41">
        <v>6</v>
      </c>
      <c r="C597" s="41" t="s">
        <v>14</v>
      </c>
      <c r="D597" s="42">
        <v>54</v>
      </c>
      <c r="E597" s="43">
        <v>93</v>
      </c>
      <c r="F597" s="41">
        <v>73.5</v>
      </c>
      <c r="G597" s="48" t="s">
        <v>70</v>
      </c>
      <c r="H597" s="41">
        <v>4.0999999999999996</v>
      </c>
      <c r="I597" s="41" t="s">
        <v>3421</v>
      </c>
      <c r="J597" s="41" t="s">
        <v>2839</v>
      </c>
      <c r="K597" s="41" t="s">
        <v>2850</v>
      </c>
      <c r="L597" s="41" t="s">
        <v>20</v>
      </c>
      <c r="M597" s="41">
        <v>2008</v>
      </c>
      <c r="N597" s="41">
        <v>12</v>
      </c>
      <c r="O597" s="41" t="s">
        <v>21</v>
      </c>
      <c r="P597" s="41" t="s">
        <v>72</v>
      </c>
      <c r="Q597" s="41" t="s">
        <v>73</v>
      </c>
      <c r="R597" s="41" t="s">
        <v>58</v>
      </c>
      <c r="S597" s="41" t="s">
        <v>3144</v>
      </c>
    </row>
    <row r="598" spans="1:19" ht="15" customHeight="1" x14ac:dyDescent="0.2">
      <c r="A598" s="41">
        <v>597</v>
      </c>
      <c r="B598" s="41">
        <v>62</v>
      </c>
      <c r="C598" s="41" t="s">
        <v>14</v>
      </c>
      <c r="D598" s="42">
        <v>54</v>
      </c>
      <c r="E598" s="43">
        <v>93</v>
      </c>
      <c r="F598" s="41">
        <v>73.5</v>
      </c>
      <c r="G598" s="48" t="s">
        <v>70</v>
      </c>
      <c r="H598" s="41">
        <v>4.0999999999999996</v>
      </c>
      <c r="I598" s="41" t="s">
        <v>3421</v>
      </c>
      <c r="J598" s="41" t="s">
        <v>2826</v>
      </c>
      <c r="K598" s="41" t="s">
        <v>2850</v>
      </c>
      <c r="L598" s="41" t="s">
        <v>20</v>
      </c>
      <c r="M598" s="41">
        <v>2008</v>
      </c>
      <c r="N598" s="41">
        <v>12</v>
      </c>
      <c r="O598" s="41" t="s">
        <v>21</v>
      </c>
      <c r="P598" s="41" t="s">
        <v>72</v>
      </c>
      <c r="Q598" s="41" t="s">
        <v>73</v>
      </c>
      <c r="R598" s="41" t="s">
        <v>58</v>
      </c>
      <c r="S598" s="41" t="s">
        <v>3144</v>
      </c>
    </row>
    <row r="599" spans="1:19" ht="15" customHeight="1" x14ac:dyDescent="0.2">
      <c r="A599" s="41">
        <v>598</v>
      </c>
      <c r="B599" s="41">
        <v>419</v>
      </c>
      <c r="C599" s="41" t="s">
        <v>1465</v>
      </c>
      <c r="D599" s="42">
        <v>34</v>
      </c>
      <c r="E599" s="43">
        <v>92</v>
      </c>
      <c r="F599" s="41">
        <v>63</v>
      </c>
      <c r="G599" s="48" t="s">
        <v>1467</v>
      </c>
      <c r="H599" s="41">
        <v>3.6</v>
      </c>
      <c r="I599" s="41" t="s">
        <v>3186</v>
      </c>
      <c r="J599" s="41" t="s">
        <v>2864</v>
      </c>
      <c r="K599" s="41" t="s">
        <v>2864</v>
      </c>
      <c r="L599" s="41" t="s">
        <v>104</v>
      </c>
      <c r="M599" s="41">
        <v>1851</v>
      </c>
      <c r="N599" s="41">
        <v>169</v>
      </c>
      <c r="O599" s="41" t="s">
        <v>21</v>
      </c>
      <c r="P599" s="41" t="s">
        <v>155</v>
      </c>
      <c r="Q599" s="41" t="s">
        <v>156</v>
      </c>
      <c r="R599" s="41" t="s">
        <v>113</v>
      </c>
      <c r="S599" s="41" t="s">
        <v>3144</v>
      </c>
    </row>
    <row r="600" spans="1:19" ht="15" customHeight="1" x14ac:dyDescent="0.2">
      <c r="A600" s="41">
        <v>599</v>
      </c>
      <c r="B600" s="41">
        <v>614</v>
      </c>
      <c r="C600" s="41" t="s">
        <v>1465</v>
      </c>
      <c r="D600" s="42">
        <v>34</v>
      </c>
      <c r="E600" s="43">
        <v>92</v>
      </c>
      <c r="F600" s="41">
        <v>63</v>
      </c>
      <c r="G600" s="48" t="s">
        <v>1467</v>
      </c>
      <c r="H600" s="41">
        <v>3.6</v>
      </c>
      <c r="I600" s="41" t="s">
        <v>3186</v>
      </c>
      <c r="J600" s="41" t="s">
        <v>2850</v>
      </c>
      <c r="K600" s="41" t="s">
        <v>2864</v>
      </c>
      <c r="L600" s="41" t="s">
        <v>104</v>
      </c>
      <c r="M600" s="41">
        <v>1851</v>
      </c>
      <c r="N600" s="41">
        <v>169</v>
      </c>
      <c r="O600" s="41" t="s">
        <v>21</v>
      </c>
      <c r="P600" s="41" t="s">
        <v>155</v>
      </c>
      <c r="Q600" s="41" t="s">
        <v>156</v>
      </c>
      <c r="R600" s="41" t="s">
        <v>113</v>
      </c>
      <c r="S600" s="41" t="s">
        <v>3144</v>
      </c>
    </row>
    <row r="601" spans="1:19" ht="15" customHeight="1" x14ac:dyDescent="0.2">
      <c r="A601" s="41">
        <v>600</v>
      </c>
      <c r="B601" s="41">
        <v>410</v>
      </c>
      <c r="C601" s="41" t="s">
        <v>115</v>
      </c>
      <c r="D601" s="42">
        <v>50</v>
      </c>
      <c r="E601" s="43">
        <v>92</v>
      </c>
      <c r="F601" s="41">
        <v>71</v>
      </c>
      <c r="G601" s="48" t="s">
        <v>1449</v>
      </c>
      <c r="H601" s="41">
        <v>3.7</v>
      </c>
      <c r="I601" s="41" t="s">
        <v>3422</v>
      </c>
      <c r="J601" s="41" t="s">
        <v>2864</v>
      </c>
      <c r="K601" s="41" t="s">
        <v>2853</v>
      </c>
      <c r="L601" s="41" t="s">
        <v>20</v>
      </c>
      <c r="M601" s="41">
        <v>1989</v>
      </c>
      <c r="N601" s="41">
        <v>31</v>
      </c>
      <c r="O601" s="41" t="s">
        <v>21</v>
      </c>
      <c r="P601" s="41" t="s">
        <v>230</v>
      </c>
      <c r="Q601" s="41" t="s">
        <v>91</v>
      </c>
      <c r="R601" s="41" t="s">
        <v>41</v>
      </c>
      <c r="S601" s="41" t="s">
        <v>1451</v>
      </c>
    </row>
    <row r="602" spans="1:19" ht="15" customHeight="1" x14ac:dyDescent="0.2">
      <c r="A602" s="41">
        <v>601</v>
      </c>
      <c r="B602" s="41">
        <v>600</v>
      </c>
      <c r="C602" s="41" t="s">
        <v>115</v>
      </c>
      <c r="D602" s="42">
        <v>50</v>
      </c>
      <c r="E602" s="43">
        <v>92</v>
      </c>
      <c r="F602" s="41">
        <v>71</v>
      </c>
      <c r="G602" s="48" t="s">
        <v>1449</v>
      </c>
      <c r="H602" s="41">
        <v>3.7</v>
      </c>
      <c r="I602" s="41" t="s">
        <v>3422</v>
      </c>
      <c r="J602" s="41" t="s">
        <v>2864</v>
      </c>
      <c r="K602" s="41" t="s">
        <v>2853</v>
      </c>
      <c r="L602" s="41" t="s">
        <v>20</v>
      </c>
      <c r="M602" s="41">
        <v>1989</v>
      </c>
      <c r="N602" s="41">
        <v>31</v>
      </c>
      <c r="O602" s="41" t="s">
        <v>21</v>
      </c>
      <c r="P602" s="41" t="s">
        <v>230</v>
      </c>
      <c r="Q602" s="41" t="s">
        <v>91</v>
      </c>
      <c r="R602" s="41" t="s">
        <v>41</v>
      </c>
      <c r="S602" s="41" t="s">
        <v>1451</v>
      </c>
    </row>
    <row r="603" spans="1:19" ht="15" customHeight="1" x14ac:dyDescent="0.2">
      <c r="A603" s="41">
        <v>602</v>
      </c>
      <c r="B603" s="41">
        <v>258</v>
      </c>
      <c r="C603" s="41" t="s">
        <v>14</v>
      </c>
      <c r="D603" s="42">
        <v>53</v>
      </c>
      <c r="E603" s="43">
        <v>92</v>
      </c>
      <c r="F603" s="41">
        <v>72.5</v>
      </c>
      <c r="G603" s="48" t="s">
        <v>1116</v>
      </c>
      <c r="H603" s="41">
        <v>4.3</v>
      </c>
      <c r="I603" s="41" t="s">
        <v>3423</v>
      </c>
      <c r="J603" s="41" t="s">
        <v>2826</v>
      </c>
      <c r="K603" s="41" t="s">
        <v>2831</v>
      </c>
      <c r="L603" s="41" t="s">
        <v>64</v>
      </c>
      <c r="M603" s="41">
        <v>1999</v>
      </c>
      <c r="N603" s="41">
        <v>21</v>
      </c>
      <c r="O603" s="41" t="s">
        <v>131</v>
      </c>
      <c r="P603" s="41" t="s">
        <v>79</v>
      </c>
      <c r="Q603" s="41" t="s">
        <v>40</v>
      </c>
      <c r="R603" s="41" t="s">
        <v>58</v>
      </c>
      <c r="S603" s="41" t="s">
        <v>3144</v>
      </c>
    </row>
    <row r="604" spans="1:19" ht="15" customHeight="1" x14ac:dyDescent="0.2">
      <c r="A604" s="41">
        <v>603</v>
      </c>
      <c r="B604" s="41">
        <v>580</v>
      </c>
      <c r="C604" s="41" t="s">
        <v>1898</v>
      </c>
      <c r="D604" s="42">
        <v>54</v>
      </c>
      <c r="E604" s="43">
        <v>92</v>
      </c>
      <c r="F604" s="41">
        <v>73</v>
      </c>
      <c r="G604" s="48" t="s">
        <v>1900</v>
      </c>
      <c r="H604" s="41">
        <v>3.6</v>
      </c>
      <c r="I604" s="41" t="s">
        <v>3424</v>
      </c>
      <c r="J604" s="41" t="s">
        <v>2826</v>
      </c>
      <c r="K604" s="41" t="s">
        <v>2826</v>
      </c>
      <c r="L604" s="41" t="s">
        <v>30</v>
      </c>
      <c r="M604" s="41">
        <v>1935</v>
      </c>
      <c r="N604" s="41">
        <v>85</v>
      </c>
      <c r="O604" s="41" t="s">
        <v>131</v>
      </c>
      <c r="P604" s="41" t="s">
        <v>1903</v>
      </c>
      <c r="Q604" s="41" t="s">
        <v>185</v>
      </c>
      <c r="R604" s="41" t="s">
        <v>34</v>
      </c>
      <c r="S604" s="41" t="s">
        <v>1904</v>
      </c>
    </row>
    <row r="605" spans="1:19" ht="15" customHeight="1" x14ac:dyDescent="0.2">
      <c r="A605" s="41">
        <v>604</v>
      </c>
      <c r="B605" s="41">
        <v>525</v>
      </c>
      <c r="C605" s="41" t="s">
        <v>1778</v>
      </c>
      <c r="D605" s="42">
        <v>52</v>
      </c>
      <c r="E605" s="43">
        <v>91</v>
      </c>
      <c r="F605" s="41">
        <v>71.5</v>
      </c>
      <c r="G605" s="48" t="s">
        <v>1780</v>
      </c>
      <c r="H605" s="41">
        <v>3.9</v>
      </c>
      <c r="I605" s="41" t="s">
        <v>3425</v>
      </c>
      <c r="J605" s="41" t="s">
        <v>2934</v>
      </c>
      <c r="K605" s="41" t="s">
        <v>2831</v>
      </c>
      <c r="L605" s="41" t="s">
        <v>46</v>
      </c>
      <c r="M605" s="41">
        <v>1947</v>
      </c>
      <c r="N605" s="41">
        <v>73</v>
      </c>
      <c r="O605" s="41" t="s">
        <v>154</v>
      </c>
      <c r="P605" s="41" t="s">
        <v>105</v>
      </c>
      <c r="Q605" s="41" t="s">
        <v>40</v>
      </c>
      <c r="R605" s="41" t="s">
        <v>50</v>
      </c>
      <c r="S605" s="41" t="s">
        <v>1375</v>
      </c>
    </row>
    <row r="606" spans="1:19" ht="15" customHeight="1" x14ac:dyDescent="0.2">
      <c r="A606" s="41">
        <v>605</v>
      </c>
      <c r="B606" s="41">
        <v>790</v>
      </c>
      <c r="C606" s="41" t="s">
        <v>1778</v>
      </c>
      <c r="D606" s="42">
        <v>52</v>
      </c>
      <c r="E606" s="43">
        <v>91</v>
      </c>
      <c r="F606" s="41">
        <v>71.5</v>
      </c>
      <c r="G606" s="48" t="s">
        <v>1780</v>
      </c>
      <c r="H606" s="41">
        <v>3.9</v>
      </c>
      <c r="I606" s="41" t="s">
        <v>3425</v>
      </c>
      <c r="J606" s="41" t="s">
        <v>3144</v>
      </c>
      <c r="K606" s="41" t="s">
        <v>2831</v>
      </c>
      <c r="L606" s="41" t="s">
        <v>46</v>
      </c>
      <c r="M606" s="41">
        <v>1947</v>
      </c>
      <c r="N606" s="41">
        <v>73</v>
      </c>
      <c r="O606" s="41" t="s">
        <v>154</v>
      </c>
      <c r="P606" s="41" t="s">
        <v>105</v>
      </c>
      <c r="Q606" s="41" t="s">
        <v>40</v>
      </c>
      <c r="R606" s="41" t="s">
        <v>50</v>
      </c>
      <c r="S606" s="41" t="s">
        <v>1375</v>
      </c>
    </row>
    <row r="607" spans="1:19" ht="15" customHeight="1" x14ac:dyDescent="0.2">
      <c r="A607" s="41">
        <v>606</v>
      </c>
      <c r="B607" s="41">
        <v>0</v>
      </c>
      <c r="C607" s="41" t="s">
        <v>14</v>
      </c>
      <c r="D607" s="42">
        <v>53</v>
      </c>
      <c r="E607" s="43">
        <v>91</v>
      </c>
      <c r="F607" s="41">
        <v>72</v>
      </c>
      <c r="G607" s="48" t="s">
        <v>16</v>
      </c>
      <c r="H607" s="41">
        <v>3.8</v>
      </c>
      <c r="I607" s="41" t="s">
        <v>3426</v>
      </c>
      <c r="J607" s="41" t="s">
        <v>2864</v>
      </c>
      <c r="K607" s="41" t="s">
        <v>2826</v>
      </c>
      <c r="L607" s="41" t="s">
        <v>20</v>
      </c>
      <c r="M607" s="41">
        <v>1973</v>
      </c>
      <c r="N607" s="41">
        <v>47</v>
      </c>
      <c r="O607" s="41" t="s">
        <v>21</v>
      </c>
      <c r="P607" s="41" t="s">
        <v>22</v>
      </c>
      <c r="Q607" s="41" t="s">
        <v>22</v>
      </c>
      <c r="R607" s="41" t="s">
        <v>23</v>
      </c>
      <c r="S607" s="41" t="s">
        <v>3144</v>
      </c>
    </row>
    <row r="608" spans="1:19" ht="15" customHeight="1" x14ac:dyDescent="0.2">
      <c r="A608" s="41">
        <v>607</v>
      </c>
      <c r="B608" s="41">
        <v>714</v>
      </c>
      <c r="C608" s="41" t="s">
        <v>2122</v>
      </c>
      <c r="D608" s="42">
        <v>53</v>
      </c>
      <c r="E608" s="43">
        <v>91</v>
      </c>
      <c r="F608" s="41">
        <v>72</v>
      </c>
      <c r="G608" s="48" t="s">
        <v>2123</v>
      </c>
      <c r="H608" s="41">
        <v>4.2</v>
      </c>
      <c r="I608" s="41" t="s">
        <v>3274</v>
      </c>
      <c r="J608" s="41" t="s">
        <v>2917</v>
      </c>
      <c r="K608" s="41" t="s">
        <v>2824</v>
      </c>
      <c r="L608" s="41" t="s">
        <v>30</v>
      </c>
      <c r="M608" s="41">
        <v>-1</v>
      </c>
      <c r="N608" s="41" t="s">
        <v>3144</v>
      </c>
      <c r="O608" s="41" t="s">
        <v>154</v>
      </c>
      <c r="P608" s="41" t="s">
        <v>779</v>
      </c>
      <c r="Q608" s="41" t="s">
        <v>780</v>
      </c>
      <c r="R608" s="41" t="s">
        <v>58</v>
      </c>
      <c r="S608" s="41" t="s">
        <v>3144</v>
      </c>
    </row>
    <row r="609" spans="1:19" ht="15" customHeight="1" x14ac:dyDescent="0.2">
      <c r="A609" s="41">
        <v>608</v>
      </c>
      <c r="B609" s="41">
        <v>473</v>
      </c>
      <c r="C609" s="41" t="s">
        <v>1602</v>
      </c>
      <c r="D609" s="42">
        <v>56</v>
      </c>
      <c r="E609" s="43">
        <v>91</v>
      </c>
      <c r="F609" s="41">
        <v>73.5</v>
      </c>
      <c r="G609" s="48" t="s">
        <v>1604</v>
      </c>
      <c r="H609" s="41">
        <v>2.6</v>
      </c>
      <c r="I609" s="41" t="s">
        <v>3224</v>
      </c>
      <c r="J609" s="41" t="s">
        <v>2850</v>
      </c>
      <c r="K609" s="41" t="s">
        <v>2839</v>
      </c>
      <c r="L609" s="41" t="s">
        <v>20</v>
      </c>
      <c r="M609" s="41">
        <v>1984</v>
      </c>
      <c r="N609" s="41">
        <v>36</v>
      </c>
      <c r="O609" s="41" t="s">
        <v>790</v>
      </c>
      <c r="P609" s="41" t="s">
        <v>791</v>
      </c>
      <c r="Q609" s="41" t="s">
        <v>581</v>
      </c>
      <c r="R609" s="41" t="s">
        <v>58</v>
      </c>
      <c r="S609" s="41" t="s">
        <v>3144</v>
      </c>
    </row>
    <row r="610" spans="1:19" ht="15" customHeight="1" x14ac:dyDescent="0.2">
      <c r="A610" s="41">
        <v>609</v>
      </c>
      <c r="B610" s="41">
        <v>709</v>
      </c>
      <c r="C610" s="41" t="s">
        <v>1602</v>
      </c>
      <c r="D610" s="42">
        <v>56</v>
      </c>
      <c r="E610" s="43">
        <v>91</v>
      </c>
      <c r="F610" s="41">
        <v>73.5</v>
      </c>
      <c r="G610" s="48" t="s">
        <v>1604</v>
      </c>
      <c r="H610" s="41">
        <v>2.6</v>
      </c>
      <c r="I610" s="41" t="s">
        <v>3224</v>
      </c>
      <c r="J610" s="41" t="s">
        <v>2850</v>
      </c>
      <c r="K610" s="41" t="s">
        <v>2839</v>
      </c>
      <c r="L610" s="41" t="s">
        <v>20</v>
      </c>
      <c r="M610" s="41">
        <v>1984</v>
      </c>
      <c r="N610" s="41">
        <v>36</v>
      </c>
      <c r="O610" s="41" t="s">
        <v>790</v>
      </c>
      <c r="P610" s="41" t="s">
        <v>791</v>
      </c>
      <c r="Q610" s="41" t="s">
        <v>581</v>
      </c>
      <c r="R610" s="41" t="s">
        <v>58</v>
      </c>
      <c r="S610" s="41" t="s">
        <v>3144</v>
      </c>
    </row>
    <row r="611" spans="1:19" ht="15" customHeight="1" x14ac:dyDescent="0.2">
      <c r="A611" s="41">
        <v>610</v>
      </c>
      <c r="B611" s="41">
        <v>952</v>
      </c>
      <c r="C611" s="41" t="s">
        <v>1602</v>
      </c>
      <c r="D611" s="42">
        <v>56</v>
      </c>
      <c r="E611" s="43">
        <v>91</v>
      </c>
      <c r="F611" s="41">
        <v>73.5</v>
      </c>
      <c r="G611" s="48" t="s">
        <v>1604</v>
      </c>
      <c r="H611" s="41">
        <v>2.6</v>
      </c>
      <c r="I611" s="41" t="s">
        <v>3224</v>
      </c>
      <c r="J611" s="41" t="s">
        <v>2828</v>
      </c>
      <c r="K611" s="41" t="s">
        <v>2839</v>
      </c>
      <c r="L611" s="41" t="s">
        <v>20</v>
      </c>
      <c r="M611" s="41">
        <v>1984</v>
      </c>
      <c r="N611" s="41">
        <v>36</v>
      </c>
      <c r="O611" s="41" t="s">
        <v>790</v>
      </c>
      <c r="P611" s="41" t="s">
        <v>791</v>
      </c>
      <c r="Q611" s="41" t="s">
        <v>581</v>
      </c>
      <c r="R611" s="41" t="s">
        <v>58</v>
      </c>
      <c r="S611" s="41" t="s">
        <v>3144</v>
      </c>
    </row>
    <row r="612" spans="1:19" ht="15" customHeight="1" x14ac:dyDescent="0.2">
      <c r="A612" s="41">
        <v>611</v>
      </c>
      <c r="B612" s="41">
        <v>274</v>
      </c>
      <c r="C612" s="41" t="s">
        <v>115</v>
      </c>
      <c r="D612" s="42">
        <v>48</v>
      </c>
      <c r="E612" s="43">
        <v>90</v>
      </c>
      <c r="F612" s="41">
        <v>69</v>
      </c>
      <c r="G612" s="48" t="s">
        <v>1146</v>
      </c>
      <c r="H612" s="41">
        <v>3.4</v>
      </c>
      <c r="I612" s="41" t="s">
        <v>3427</v>
      </c>
      <c r="J612" s="41" t="s">
        <v>2826</v>
      </c>
      <c r="K612" s="41" t="s">
        <v>2826</v>
      </c>
      <c r="L612" s="41" t="s">
        <v>56</v>
      </c>
      <c r="M612" s="41">
        <v>2013</v>
      </c>
      <c r="N612" s="41">
        <v>7</v>
      </c>
      <c r="O612" s="41" t="s">
        <v>21</v>
      </c>
      <c r="P612" s="41" t="s">
        <v>145</v>
      </c>
      <c r="Q612" s="41" t="s">
        <v>91</v>
      </c>
      <c r="R612" s="41" t="s">
        <v>58</v>
      </c>
      <c r="S612" s="41" t="s">
        <v>3144</v>
      </c>
    </row>
    <row r="613" spans="1:19" ht="15" customHeight="1" x14ac:dyDescent="0.2">
      <c r="A613" s="41">
        <v>612</v>
      </c>
      <c r="B613" s="41">
        <v>2</v>
      </c>
      <c r="C613" s="41" t="s">
        <v>14</v>
      </c>
      <c r="D613" s="42">
        <v>80</v>
      </c>
      <c r="E613" s="43">
        <v>90</v>
      </c>
      <c r="F613" s="41">
        <v>85</v>
      </c>
      <c r="G613" s="48" t="s">
        <v>36</v>
      </c>
      <c r="H613" s="41">
        <v>4.8</v>
      </c>
      <c r="I613" s="41" t="s">
        <v>3428</v>
      </c>
      <c r="J613" s="41" t="s">
        <v>2826</v>
      </c>
      <c r="K613" s="41" t="s">
        <v>2859</v>
      </c>
      <c r="L613" s="41" t="s">
        <v>20</v>
      </c>
      <c r="M613" s="41">
        <v>2010</v>
      </c>
      <c r="N613" s="41">
        <v>10</v>
      </c>
      <c r="O613" s="41" t="s">
        <v>21</v>
      </c>
      <c r="P613" s="41" t="s">
        <v>39</v>
      </c>
      <c r="Q613" s="41" t="s">
        <v>40</v>
      </c>
      <c r="R613" s="41" t="s">
        <v>41</v>
      </c>
      <c r="S613" s="41" t="s">
        <v>3144</v>
      </c>
    </row>
    <row r="614" spans="1:19" ht="15" customHeight="1" x14ac:dyDescent="0.2">
      <c r="A614" s="41">
        <v>613</v>
      </c>
      <c r="B614" s="41">
        <v>30</v>
      </c>
      <c r="C614" s="41" t="s">
        <v>14</v>
      </c>
      <c r="D614" s="42">
        <v>80</v>
      </c>
      <c r="E614" s="43">
        <v>90</v>
      </c>
      <c r="F614" s="41">
        <v>85</v>
      </c>
      <c r="G614" s="48" t="s">
        <v>36</v>
      </c>
      <c r="H614" s="41">
        <v>4.8</v>
      </c>
      <c r="I614" s="41" t="s">
        <v>3428</v>
      </c>
      <c r="J614" s="41" t="s">
        <v>2859</v>
      </c>
      <c r="K614" s="41" t="s">
        <v>2859</v>
      </c>
      <c r="L614" s="41" t="s">
        <v>20</v>
      </c>
      <c r="M614" s="41">
        <v>2010</v>
      </c>
      <c r="N614" s="41">
        <v>10</v>
      </c>
      <c r="O614" s="41" t="s">
        <v>21</v>
      </c>
      <c r="P614" s="41" t="s">
        <v>39</v>
      </c>
      <c r="Q614" s="41" t="s">
        <v>40</v>
      </c>
      <c r="R614" s="41" t="s">
        <v>41</v>
      </c>
      <c r="S614" s="41" t="s">
        <v>3144</v>
      </c>
    </row>
    <row r="615" spans="1:19" ht="15" customHeight="1" x14ac:dyDescent="0.2">
      <c r="A615" s="41">
        <v>614</v>
      </c>
      <c r="B615" s="41">
        <v>377</v>
      </c>
      <c r="C615" s="41" t="s">
        <v>1376</v>
      </c>
      <c r="D615" s="42">
        <v>85</v>
      </c>
      <c r="E615" s="43">
        <v>90</v>
      </c>
      <c r="F615" s="41">
        <v>87.5</v>
      </c>
      <c r="G615" s="48" t="s">
        <v>1378</v>
      </c>
      <c r="H615" s="41" t="s">
        <v>3144</v>
      </c>
      <c r="I615" s="41" t="s">
        <v>1379</v>
      </c>
      <c r="J615" s="41" t="s">
        <v>2826</v>
      </c>
      <c r="K615" s="41" t="s">
        <v>2826</v>
      </c>
      <c r="L615" s="41" t="s">
        <v>64</v>
      </c>
      <c r="M615" s="41">
        <v>-1</v>
      </c>
      <c r="N615" s="41" t="s">
        <v>3144</v>
      </c>
      <c r="O615" s="41" t="s">
        <v>154</v>
      </c>
      <c r="P615" s="41" t="s">
        <v>3144</v>
      </c>
      <c r="Q615" s="41" t="s">
        <v>3144</v>
      </c>
      <c r="R615" s="41" t="s">
        <v>58</v>
      </c>
      <c r="S615" s="41" t="s">
        <v>3144</v>
      </c>
    </row>
    <row r="616" spans="1:19" ht="15" customHeight="1" x14ac:dyDescent="0.2">
      <c r="A616" s="41">
        <v>615</v>
      </c>
      <c r="B616" s="41">
        <v>820</v>
      </c>
      <c r="C616" s="41" t="s">
        <v>1352</v>
      </c>
      <c r="D616" s="42">
        <v>50</v>
      </c>
      <c r="E616" s="43">
        <v>89</v>
      </c>
      <c r="F616" s="41">
        <v>69.5</v>
      </c>
      <c r="G616" s="48" t="s">
        <v>2263</v>
      </c>
      <c r="H616" s="41">
        <v>3.7</v>
      </c>
      <c r="I616" s="41" t="s">
        <v>3429</v>
      </c>
      <c r="J616" s="41" t="s">
        <v>2861</v>
      </c>
      <c r="K616" s="41" t="s">
        <v>2839</v>
      </c>
      <c r="L616" s="41" t="s">
        <v>64</v>
      </c>
      <c r="M616" s="41">
        <v>1994</v>
      </c>
      <c r="N616" s="41">
        <v>26</v>
      </c>
      <c r="O616" s="41" t="s">
        <v>21</v>
      </c>
      <c r="P616" s="41" t="s">
        <v>32</v>
      </c>
      <c r="Q616" s="41" t="s">
        <v>33</v>
      </c>
      <c r="R616" s="41" t="s">
        <v>50</v>
      </c>
      <c r="S616" s="41" t="s">
        <v>3144</v>
      </c>
    </row>
    <row r="617" spans="1:19" ht="15" customHeight="1" x14ac:dyDescent="0.2">
      <c r="A617" s="41">
        <v>616</v>
      </c>
      <c r="B617" s="41">
        <v>639</v>
      </c>
      <c r="C617" s="41" t="s">
        <v>2016</v>
      </c>
      <c r="D617" s="42">
        <v>50</v>
      </c>
      <c r="E617" s="43">
        <v>89</v>
      </c>
      <c r="F617" s="41">
        <v>69.5</v>
      </c>
      <c r="G617" s="48" t="s">
        <v>2018</v>
      </c>
      <c r="H617" s="41">
        <v>3.2</v>
      </c>
      <c r="I617" s="41" t="s">
        <v>3306</v>
      </c>
      <c r="J617" s="41" t="s">
        <v>2828</v>
      </c>
      <c r="K617" s="41" t="s">
        <v>2864</v>
      </c>
      <c r="L617" s="41" t="s">
        <v>104</v>
      </c>
      <c r="M617" s="41">
        <v>1958</v>
      </c>
      <c r="N617" s="41">
        <v>62</v>
      </c>
      <c r="O617" s="41" t="s">
        <v>154</v>
      </c>
      <c r="P617" s="41" t="s">
        <v>543</v>
      </c>
      <c r="Q617" s="41" t="s">
        <v>47</v>
      </c>
      <c r="R617" s="41" t="s">
        <v>67</v>
      </c>
      <c r="S617" s="41" t="s">
        <v>544</v>
      </c>
    </row>
    <row r="618" spans="1:19" ht="15" customHeight="1" x14ac:dyDescent="0.2">
      <c r="A618" s="41">
        <v>617</v>
      </c>
      <c r="B618" s="41">
        <v>859</v>
      </c>
      <c r="C618" s="41" t="s">
        <v>2016</v>
      </c>
      <c r="D618" s="42">
        <v>50</v>
      </c>
      <c r="E618" s="43">
        <v>89</v>
      </c>
      <c r="F618" s="41">
        <v>69.5</v>
      </c>
      <c r="G618" s="48" t="s">
        <v>2018</v>
      </c>
      <c r="H618" s="41">
        <v>3.2</v>
      </c>
      <c r="I618" s="41" t="s">
        <v>3306</v>
      </c>
      <c r="J618" s="41" t="s">
        <v>2905</v>
      </c>
      <c r="K618" s="41" t="s">
        <v>2864</v>
      </c>
      <c r="L618" s="41" t="s">
        <v>104</v>
      </c>
      <c r="M618" s="41">
        <v>1958</v>
      </c>
      <c r="N618" s="41">
        <v>62</v>
      </c>
      <c r="O618" s="41" t="s">
        <v>154</v>
      </c>
      <c r="P618" s="41" t="s">
        <v>543</v>
      </c>
      <c r="Q618" s="41" t="s">
        <v>47</v>
      </c>
      <c r="R618" s="41" t="s">
        <v>67</v>
      </c>
      <c r="S618" s="41" t="s">
        <v>544</v>
      </c>
    </row>
    <row r="619" spans="1:19" ht="15" customHeight="1" x14ac:dyDescent="0.2">
      <c r="A619" s="41">
        <v>618</v>
      </c>
      <c r="B619" s="41">
        <v>384</v>
      </c>
      <c r="C619" s="41" t="s">
        <v>1390</v>
      </c>
      <c r="D619" s="42">
        <v>52</v>
      </c>
      <c r="E619" s="43">
        <v>89</v>
      </c>
      <c r="F619" s="41">
        <v>70.5</v>
      </c>
      <c r="G619" s="48" t="s">
        <v>1392</v>
      </c>
      <c r="H619" s="41">
        <v>4.0999999999999996</v>
      </c>
      <c r="I619" s="41" t="s">
        <v>3358</v>
      </c>
      <c r="J619" s="41" t="s">
        <v>2853</v>
      </c>
      <c r="K619" s="41" t="s">
        <v>2853</v>
      </c>
      <c r="L619" s="41" t="s">
        <v>104</v>
      </c>
      <c r="M619" s="41">
        <v>1968</v>
      </c>
      <c r="N619" s="41">
        <v>52</v>
      </c>
      <c r="O619" s="41" t="s">
        <v>65</v>
      </c>
      <c r="P619" s="41" t="s">
        <v>105</v>
      </c>
      <c r="Q619" s="41" t="s">
        <v>40</v>
      </c>
      <c r="R619" s="41" t="s">
        <v>67</v>
      </c>
      <c r="S619" s="41" t="s">
        <v>3144</v>
      </c>
    </row>
    <row r="620" spans="1:19" ht="15" customHeight="1" x14ac:dyDescent="0.2">
      <c r="A620" s="41">
        <v>619</v>
      </c>
      <c r="B620" s="41">
        <v>532</v>
      </c>
      <c r="C620" s="41" t="s">
        <v>1798</v>
      </c>
      <c r="D620" s="42">
        <v>43</v>
      </c>
      <c r="E620" s="43">
        <v>88</v>
      </c>
      <c r="F620" s="41">
        <v>65.5</v>
      </c>
      <c r="G620" s="48" t="s">
        <v>1800</v>
      </c>
      <c r="H620" s="41">
        <v>4.3</v>
      </c>
      <c r="I620" s="41" t="s">
        <v>3430</v>
      </c>
      <c r="J620" s="41" t="s">
        <v>2850</v>
      </c>
      <c r="K620" s="41" t="s">
        <v>2914</v>
      </c>
      <c r="L620" s="41" t="s">
        <v>46</v>
      </c>
      <c r="M620" s="41">
        <v>1958</v>
      </c>
      <c r="N620" s="41">
        <v>62</v>
      </c>
      <c r="O620" s="41" t="s">
        <v>154</v>
      </c>
      <c r="P620" s="41" t="s">
        <v>105</v>
      </c>
      <c r="Q620" s="41" t="s">
        <v>40</v>
      </c>
      <c r="R620" s="41" t="s">
        <v>50</v>
      </c>
      <c r="S620" s="41" t="s">
        <v>1803</v>
      </c>
    </row>
    <row r="621" spans="1:19" ht="15" customHeight="1" x14ac:dyDescent="0.2">
      <c r="A621" s="41">
        <v>620</v>
      </c>
      <c r="B621" s="41">
        <v>795</v>
      </c>
      <c r="C621" s="41" t="s">
        <v>1798</v>
      </c>
      <c r="D621" s="42">
        <v>43</v>
      </c>
      <c r="E621" s="43">
        <v>88</v>
      </c>
      <c r="F621" s="41">
        <v>65.5</v>
      </c>
      <c r="G621" s="48" t="s">
        <v>1800</v>
      </c>
      <c r="H621" s="41">
        <v>4.3</v>
      </c>
      <c r="I621" s="41" t="s">
        <v>3430</v>
      </c>
      <c r="J621" s="41" t="s">
        <v>2828</v>
      </c>
      <c r="K621" s="41" t="s">
        <v>2914</v>
      </c>
      <c r="L621" s="41" t="s">
        <v>46</v>
      </c>
      <c r="M621" s="41">
        <v>1958</v>
      </c>
      <c r="N621" s="41">
        <v>62</v>
      </c>
      <c r="O621" s="41" t="s">
        <v>154</v>
      </c>
      <c r="P621" s="41" t="s">
        <v>105</v>
      </c>
      <c r="Q621" s="41" t="s">
        <v>40</v>
      </c>
      <c r="R621" s="41" t="s">
        <v>50</v>
      </c>
      <c r="S621" s="41" t="s">
        <v>1803</v>
      </c>
    </row>
    <row r="622" spans="1:19" ht="15" customHeight="1" x14ac:dyDescent="0.2">
      <c r="A622" s="41">
        <v>621</v>
      </c>
      <c r="B622" s="41">
        <v>879</v>
      </c>
      <c r="C622" s="41" t="s">
        <v>14</v>
      </c>
      <c r="D622" s="42">
        <v>51</v>
      </c>
      <c r="E622" s="43">
        <v>88</v>
      </c>
      <c r="F622" s="41">
        <v>69.5</v>
      </c>
      <c r="G622" s="48" t="s">
        <v>2317</v>
      </c>
      <c r="H622" s="41">
        <v>4.3</v>
      </c>
      <c r="I622" s="41" t="s">
        <v>3431</v>
      </c>
      <c r="J622" s="41" t="s">
        <v>2837</v>
      </c>
      <c r="K622" s="41" t="s">
        <v>2826</v>
      </c>
      <c r="L622" s="41" t="s">
        <v>64</v>
      </c>
      <c r="M622" s="41">
        <v>1969</v>
      </c>
      <c r="N622" s="41">
        <v>51</v>
      </c>
      <c r="O622" s="41" t="s">
        <v>21</v>
      </c>
      <c r="P622" s="41" t="s">
        <v>230</v>
      </c>
      <c r="Q622" s="41" t="s">
        <v>91</v>
      </c>
      <c r="R622" s="41" t="s">
        <v>23</v>
      </c>
      <c r="S622" s="41" t="s">
        <v>3144</v>
      </c>
    </row>
    <row r="623" spans="1:19" ht="15" customHeight="1" x14ac:dyDescent="0.2">
      <c r="A623" s="41">
        <v>622</v>
      </c>
      <c r="B623" s="41">
        <v>755</v>
      </c>
      <c r="C623" s="41" t="s">
        <v>2172</v>
      </c>
      <c r="D623" s="42">
        <v>40</v>
      </c>
      <c r="E623" s="43">
        <v>87</v>
      </c>
      <c r="F623" s="41">
        <v>63.5</v>
      </c>
      <c r="G623" s="48" t="s">
        <v>2174</v>
      </c>
      <c r="H623" s="41">
        <v>3.9</v>
      </c>
      <c r="I623" s="41" t="s">
        <v>3168</v>
      </c>
      <c r="J623" s="41" t="s">
        <v>2828</v>
      </c>
      <c r="K623" s="41" t="s">
        <v>2826</v>
      </c>
      <c r="L623" s="41" t="s">
        <v>64</v>
      </c>
      <c r="M623" s="41">
        <v>2007</v>
      </c>
      <c r="N623" s="41">
        <v>13</v>
      </c>
      <c r="O623" s="41" t="s">
        <v>21</v>
      </c>
      <c r="P623" s="41" t="s">
        <v>90</v>
      </c>
      <c r="Q623" s="41" t="s">
        <v>91</v>
      </c>
      <c r="R623" s="41" t="s">
        <v>179</v>
      </c>
      <c r="S623" s="41" t="s">
        <v>1021</v>
      </c>
    </row>
    <row r="624" spans="1:19" ht="15" customHeight="1" x14ac:dyDescent="0.2">
      <c r="A624" s="41">
        <v>623</v>
      </c>
      <c r="B624" s="41">
        <v>245</v>
      </c>
      <c r="C624" s="41" t="s">
        <v>1066</v>
      </c>
      <c r="D624" s="42">
        <v>42</v>
      </c>
      <c r="E624" s="43">
        <v>86</v>
      </c>
      <c r="F624" s="41">
        <v>64</v>
      </c>
      <c r="G624" s="48" t="s">
        <v>1068</v>
      </c>
      <c r="H624" s="41">
        <v>3.5</v>
      </c>
      <c r="I624" s="41" t="s">
        <v>3432</v>
      </c>
      <c r="J624" s="41" t="s">
        <v>2826</v>
      </c>
      <c r="K624" s="41" t="s">
        <v>2826</v>
      </c>
      <c r="L624" s="41" t="s">
        <v>20</v>
      </c>
      <c r="M624" s="41">
        <v>1996</v>
      </c>
      <c r="N624" s="41">
        <v>24</v>
      </c>
      <c r="O624" s="41" t="s">
        <v>154</v>
      </c>
      <c r="P624" s="41" t="s">
        <v>32</v>
      </c>
      <c r="Q624" s="41" t="s">
        <v>33</v>
      </c>
      <c r="R624" s="41" t="s">
        <v>50</v>
      </c>
      <c r="S624" s="41" t="s">
        <v>3144</v>
      </c>
    </row>
    <row r="625" spans="1:19" ht="15" customHeight="1" x14ac:dyDescent="0.2">
      <c r="A625" s="41">
        <v>624</v>
      </c>
      <c r="B625" s="41">
        <v>442</v>
      </c>
      <c r="C625" s="41" t="s">
        <v>1066</v>
      </c>
      <c r="D625" s="42">
        <v>42</v>
      </c>
      <c r="E625" s="43">
        <v>86</v>
      </c>
      <c r="F625" s="41">
        <v>64</v>
      </c>
      <c r="G625" s="48" t="s">
        <v>1068</v>
      </c>
      <c r="H625" s="41">
        <v>3.5</v>
      </c>
      <c r="I625" s="41" t="s">
        <v>3432</v>
      </c>
      <c r="J625" s="41" t="s">
        <v>2934</v>
      </c>
      <c r="K625" s="41" t="s">
        <v>2826</v>
      </c>
      <c r="L625" s="41" t="s">
        <v>20</v>
      </c>
      <c r="M625" s="41">
        <v>1996</v>
      </c>
      <c r="N625" s="41">
        <v>24</v>
      </c>
      <c r="O625" s="41" t="s">
        <v>154</v>
      </c>
      <c r="P625" s="41" t="s">
        <v>32</v>
      </c>
      <c r="Q625" s="41" t="s">
        <v>33</v>
      </c>
      <c r="R625" s="41" t="s">
        <v>50</v>
      </c>
      <c r="S625" s="41" t="s">
        <v>3144</v>
      </c>
    </row>
    <row r="626" spans="1:19" ht="15" customHeight="1" x14ac:dyDescent="0.2">
      <c r="A626" s="41">
        <v>625</v>
      </c>
      <c r="B626" s="41">
        <v>663</v>
      </c>
      <c r="C626" s="41" t="s">
        <v>1066</v>
      </c>
      <c r="D626" s="42">
        <v>42</v>
      </c>
      <c r="E626" s="43">
        <v>86</v>
      </c>
      <c r="F626" s="41">
        <v>64</v>
      </c>
      <c r="G626" s="48" t="s">
        <v>1068</v>
      </c>
      <c r="H626" s="41">
        <v>3.5</v>
      </c>
      <c r="I626" s="41" t="s">
        <v>3432</v>
      </c>
      <c r="J626" s="41" t="s">
        <v>2826</v>
      </c>
      <c r="K626" s="41" t="s">
        <v>2826</v>
      </c>
      <c r="L626" s="41" t="s">
        <v>20</v>
      </c>
      <c r="M626" s="41">
        <v>1996</v>
      </c>
      <c r="N626" s="41">
        <v>24</v>
      </c>
      <c r="O626" s="41" t="s">
        <v>154</v>
      </c>
      <c r="P626" s="41" t="s">
        <v>32</v>
      </c>
      <c r="Q626" s="41" t="s">
        <v>33</v>
      </c>
      <c r="R626" s="41" t="s">
        <v>50</v>
      </c>
      <c r="S626" s="41" t="s">
        <v>3144</v>
      </c>
    </row>
    <row r="627" spans="1:19" ht="15" customHeight="1" x14ac:dyDescent="0.2">
      <c r="A627" s="41">
        <v>626</v>
      </c>
      <c r="B627" s="41">
        <v>897</v>
      </c>
      <c r="C627" s="41" t="s">
        <v>1066</v>
      </c>
      <c r="D627" s="42">
        <v>42</v>
      </c>
      <c r="E627" s="43">
        <v>86</v>
      </c>
      <c r="F627" s="41">
        <v>64</v>
      </c>
      <c r="G627" s="48" t="s">
        <v>1068</v>
      </c>
      <c r="H627" s="41">
        <v>3.5</v>
      </c>
      <c r="I627" s="41" t="s">
        <v>3432</v>
      </c>
      <c r="J627" s="41" t="s">
        <v>2864</v>
      </c>
      <c r="K627" s="41" t="s">
        <v>2826</v>
      </c>
      <c r="L627" s="41" t="s">
        <v>20</v>
      </c>
      <c r="M627" s="41">
        <v>1996</v>
      </c>
      <c r="N627" s="41">
        <v>24</v>
      </c>
      <c r="O627" s="41" t="s">
        <v>154</v>
      </c>
      <c r="P627" s="41" t="s">
        <v>32</v>
      </c>
      <c r="Q627" s="41" t="s">
        <v>33</v>
      </c>
      <c r="R627" s="41" t="s">
        <v>50</v>
      </c>
      <c r="S627" s="41" t="s">
        <v>3144</v>
      </c>
    </row>
    <row r="628" spans="1:19" ht="15" customHeight="1" x14ac:dyDescent="0.2">
      <c r="A628" s="41">
        <v>627</v>
      </c>
      <c r="B628" s="41">
        <v>430</v>
      </c>
      <c r="C628" s="41" t="s">
        <v>247</v>
      </c>
      <c r="D628" s="42">
        <v>43</v>
      </c>
      <c r="E628" s="43">
        <v>86</v>
      </c>
      <c r="F628" s="41">
        <v>64.5</v>
      </c>
      <c r="G628" s="48" t="s">
        <v>1491</v>
      </c>
      <c r="H628" s="41">
        <v>3.2</v>
      </c>
      <c r="I628" s="41" t="s">
        <v>3433</v>
      </c>
      <c r="J628" s="41" t="s">
        <v>2944</v>
      </c>
      <c r="K628" s="41" t="s">
        <v>2828</v>
      </c>
      <c r="L628" s="41" t="s">
        <v>20</v>
      </c>
      <c r="M628" s="41">
        <v>2003</v>
      </c>
      <c r="N628" s="41">
        <v>17</v>
      </c>
      <c r="O628" s="41" t="s">
        <v>21</v>
      </c>
      <c r="P628" s="41" t="s">
        <v>105</v>
      </c>
      <c r="Q628" s="41" t="s">
        <v>40</v>
      </c>
      <c r="R628" s="41" t="s">
        <v>58</v>
      </c>
      <c r="S628" s="41" t="s">
        <v>1493</v>
      </c>
    </row>
    <row r="629" spans="1:19" ht="15" customHeight="1" x14ac:dyDescent="0.2">
      <c r="A629" s="41">
        <v>628</v>
      </c>
      <c r="B629" s="41">
        <v>640</v>
      </c>
      <c r="C629" s="41" t="s">
        <v>247</v>
      </c>
      <c r="D629" s="42">
        <v>43</v>
      </c>
      <c r="E629" s="43">
        <v>86</v>
      </c>
      <c r="F629" s="41">
        <v>64.5</v>
      </c>
      <c r="G629" s="48" t="s">
        <v>1491</v>
      </c>
      <c r="H629" s="41">
        <v>3.2</v>
      </c>
      <c r="I629" s="41" t="s">
        <v>3433</v>
      </c>
      <c r="J629" s="41" t="s">
        <v>2828</v>
      </c>
      <c r="K629" s="41" t="s">
        <v>2828</v>
      </c>
      <c r="L629" s="41" t="s">
        <v>20</v>
      </c>
      <c r="M629" s="41">
        <v>2003</v>
      </c>
      <c r="N629" s="41">
        <v>17</v>
      </c>
      <c r="O629" s="41" t="s">
        <v>21</v>
      </c>
      <c r="P629" s="41" t="s">
        <v>105</v>
      </c>
      <c r="Q629" s="41" t="s">
        <v>40</v>
      </c>
      <c r="R629" s="41" t="s">
        <v>58</v>
      </c>
      <c r="S629" s="41" t="s">
        <v>1493</v>
      </c>
    </row>
    <row r="630" spans="1:19" ht="15" customHeight="1" x14ac:dyDescent="0.2">
      <c r="A630" s="41">
        <v>629</v>
      </c>
      <c r="B630" s="41">
        <v>486</v>
      </c>
      <c r="C630" s="41" t="s">
        <v>1634</v>
      </c>
      <c r="D630" s="42">
        <v>44</v>
      </c>
      <c r="E630" s="43">
        <v>86</v>
      </c>
      <c r="F630" s="41">
        <v>65</v>
      </c>
      <c r="G630" s="48" t="s">
        <v>1635</v>
      </c>
      <c r="H630" s="41">
        <v>3.8</v>
      </c>
      <c r="I630" s="41" t="s">
        <v>3414</v>
      </c>
      <c r="J630" s="41" t="s">
        <v>2826</v>
      </c>
      <c r="K630" s="41" t="s">
        <v>2828</v>
      </c>
      <c r="L630" s="41" t="s">
        <v>46</v>
      </c>
      <c r="M630" s="41">
        <v>2002</v>
      </c>
      <c r="N630" s="41">
        <v>18</v>
      </c>
      <c r="O630" s="41" t="s">
        <v>21</v>
      </c>
      <c r="P630" s="41" t="s">
        <v>769</v>
      </c>
      <c r="Q630" s="41" t="s">
        <v>770</v>
      </c>
      <c r="R630" s="41" t="s">
        <v>34</v>
      </c>
      <c r="S630" s="41" t="s">
        <v>1110</v>
      </c>
    </row>
    <row r="631" spans="1:19" ht="15" customHeight="1" x14ac:dyDescent="0.2">
      <c r="A631" s="41">
        <v>630</v>
      </c>
      <c r="B631" s="41">
        <v>723</v>
      </c>
      <c r="C631" s="41" t="s">
        <v>1634</v>
      </c>
      <c r="D631" s="42">
        <v>44</v>
      </c>
      <c r="E631" s="43">
        <v>86</v>
      </c>
      <c r="F631" s="41">
        <v>65</v>
      </c>
      <c r="G631" s="48" t="s">
        <v>1635</v>
      </c>
      <c r="H631" s="41">
        <v>3.8</v>
      </c>
      <c r="I631" s="41" t="s">
        <v>3414</v>
      </c>
      <c r="J631" s="41" t="s">
        <v>2974</v>
      </c>
      <c r="K631" s="41" t="s">
        <v>2828</v>
      </c>
      <c r="L631" s="41" t="s">
        <v>46</v>
      </c>
      <c r="M631" s="41">
        <v>2002</v>
      </c>
      <c r="N631" s="41">
        <v>18</v>
      </c>
      <c r="O631" s="41" t="s">
        <v>21</v>
      </c>
      <c r="P631" s="41" t="s">
        <v>769</v>
      </c>
      <c r="Q631" s="41" t="s">
        <v>770</v>
      </c>
      <c r="R631" s="41" t="s">
        <v>34</v>
      </c>
      <c r="S631" s="41" t="s">
        <v>1110</v>
      </c>
    </row>
    <row r="632" spans="1:19" ht="15" customHeight="1" x14ac:dyDescent="0.2">
      <c r="A632" s="41">
        <v>631</v>
      </c>
      <c r="B632" s="41">
        <v>719</v>
      </c>
      <c r="C632" s="41" t="s">
        <v>2130</v>
      </c>
      <c r="D632" s="42">
        <v>44</v>
      </c>
      <c r="E632" s="43">
        <v>86</v>
      </c>
      <c r="F632" s="41">
        <v>65</v>
      </c>
      <c r="G632" s="48" t="s">
        <v>2131</v>
      </c>
      <c r="H632" s="41">
        <v>3.8</v>
      </c>
      <c r="I632" s="41" t="s">
        <v>3434</v>
      </c>
      <c r="J632" s="41" t="s">
        <v>2831</v>
      </c>
      <c r="K632" s="41" t="s">
        <v>2946</v>
      </c>
      <c r="L632" s="41" t="s">
        <v>20</v>
      </c>
      <c r="M632" s="41">
        <v>2014</v>
      </c>
      <c r="N632" s="41">
        <v>6</v>
      </c>
      <c r="O632" s="41" t="s">
        <v>131</v>
      </c>
      <c r="P632" s="41" t="s">
        <v>2022</v>
      </c>
      <c r="Q632" s="41" t="s">
        <v>1916</v>
      </c>
      <c r="R632" s="41" t="s">
        <v>58</v>
      </c>
      <c r="S632" s="41" t="s">
        <v>3144</v>
      </c>
    </row>
    <row r="633" spans="1:19" ht="15" customHeight="1" x14ac:dyDescent="0.2">
      <c r="A633" s="41">
        <v>632</v>
      </c>
      <c r="B633" s="41">
        <v>256</v>
      </c>
      <c r="C633" s="41" t="s">
        <v>1106</v>
      </c>
      <c r="D633" s="42">
        <v>44</v>
      </c>
      <c r="E633" s="43">
        <v>86</v>
      </c>
      <c r="F633" s="41">
        <v>65</v>
      </c>
      <c r="G633" s="48" t="s">
        <v>1108</v>
      </c>
      <c r="H633" s="41">
        <v>3.8</v>
      </c>
      <c r="I633" s="41" t="s">
        <v>3414</v>
      </c>
      <c r="J633" s="41" t="s">
        <v>2831</v>
      </c>
      <c r="K633" s="41" t="s">
        <v>2828</v>
      </c>
      <c r="L633" s="41" t="s">
        <v>46</v>
      </c>
      <c r="M633" s="41">
        <v>2002</v>
      </c>
      <c r="N633" s="41">
        <v>18</v>
      </c>
      <c r="O633" s="41" t="s">
        <v>21</v>
      </c>
      <c r="P633" s="41" t="s">
        <v>769</v>
      </c>
      <c r="Q633" s="41" t="s">
        <v>770</v>
      </c>
      <c r="R633" s="41" t="s">
        <v>34</v>
      </c>
      <c r="S633" s="41" t="s">
        <v>1110</v>
      </c>
    </row>
    <row r="634" spans="1:19" ht="15" customHeight="1" x14ac:dyDescent="0.2">
      <c r="A634" s="41">
        <v>633</v>
      </c>
      <c r="B634" s="41">
        <v>401</v>
      </c>
      <c r="C634" s="41" t="s">
        <v>1428</v>
      </c>
      <c r="D634" s="42">
        <v>45</v>
      </c>
      <c r="E634" s="43">
        <v>86</v>
      </c>
      <c r="F634" s="41">
        <v>65.5</v>
      </c>
      <c r="G634" s="48" t="s">
        <v>1430</v>
      </c>
      <c r="H634" s="41">
        <v>3.5</v>
      </c>
      <c r="I634" s="41" t="s">
        <v>3435</v>
      </c>
      <c r="J634" s="41" t="s">
        <v>2826</v>
      </c>
      <c r="K634" s="41" t="s">
        <v>2911</v>
      </c>
      <c r="L634" s="41" t="s">
        <v>46</v>
      </c>
      <c r="M634" s="41">
        <v>2007</v>
      </c>
      <c r="N634" s="41">
        <v>13</v>
      </c>
      <c r="O634" s="41" t="s">
        <v>21</v>
      </c>
      <c r="P634" s="41" t="s">
        <v>105</v>
      </c>
      <c r="Q634" s="41" t="s">
        <v>40</v>
      </c>
      <c r="R634" s="41" t="s">
        <v>58</v>
      </c>
      <c r="S634" s="41" t="s">
        <v>3144</v>
      </c>
    </row>
    <row r="635" spans="1:19" ht="15" customHeight="1" x14ac:dyDescent="0.2">
      <c r="A635" s="41">
        <v>634</v>
      </c>
      <c r="B635" s="41">
        <v>567</v>
      </c>
      <c r="C635" s="41" t="s">
        <v>1428</v>
      </c>
      <c r="D635" s="42">
        <v>45</v>
      </c>
      <c r="E635" s="43">
        <v>86</v>
      </c>
      <c r="F635" s="41">
        <v>65.5</v>
      </c>
      <c r="G635" s="48" t="s">
        <v>1430</v>
      </c>
      <c r="H635" s="41">
        <v>3.5</v>
      </c>
      <c r="I635" s="41" t="s">
        <v>3435</v>
      </c>
      <c r="J635" s="41" t="s">
        <v>2837</v>
      </c>
      <c r="K635" s="41" t="s">
        <v>2911</v>
      </c>
      <c r="L635" s="41" t="s">
        <v>46</v>
      </c>
      <c r="M635" s="41">
        <v>2007</v>
      </c>
      <c r="N635" s="41">
        <v>13</v>
      </c>
      <c r="O635" s="41" t="s">
        <v>21</v>
      </c>
      <c r="P635" s="41" t="s">
        <v>105</v>
      </c>
      <c r="Q635" s="41" t="s">
        <v>40</v>
      </c>
      <c r="R635" s="41" t="s">
        <v>58</v>
      </c>
      <c r="S635" s="41" t="s">
        <v>3144</v>
      </c>
    </row>
    <row r="636" spans="1:19" ht="15" customHeight="1" x14ac:dyDescent="0.2">
      <c r="A636" s="41">
        <v>635</v>
      </c>
      <c r="B636" s="41">
        <v>123</v>
      </c>
      <c r="C636" s="41" t="s">
        <v>81</v>
      </c>
      <c r="D636" s="42">
        <v>38</v>
      </c>
      <c r="E636" s="43">
        <v>85</v>
      </c>
      <c r="F636" s="41">
        <v>61.5</v>
      </c>
      <c r="G636" s="48" t="s">
        <v>614</v>
      </c>
      <c r="H636" s="41">
        <v>2.9</v>
      </c>
      <c r="I636" s="41" t="s">
        <v>3436</v>
      </c>
      <c r="J636" s="41" t="s">
        <v>2944</v>
      </c>
      <c r="K636" s="41" t="s">
        <v>2890</v>
      </c>
      <c r="L636" s="41" t="s">
        <v>46</v>
      </c>
      <c r="M636" s="41">
        <v>1977</v>
      </c>
      <c r="N636" s="41">
        <v>43</v>
      </c>
      <c r="O636" s="41" t="s">
        <v>86</v>
      </c>
      <c r="P636" s="41" t="s">
        <v>32</v>
      </c>
      <c r="Q636" s="41" t="s">
        <v>33</v>
      </c>
      <c r="R636" s="41" t="s">
        <v>58</v>
      </c>
      <c r="S636" s="41" t="s">
        <v>616</v>
      </c>
    </row>
    <row r="637" spans="1:19" ht="15" customHeight="1" x14ac:dyDescent="0.2">
      <c r="A637" s="41">
        <v>636</v>
      </c>
      <c r="B637" s="41">
        <v>13</v>
      </c>
      <c r="C637" s="41" t="s">
        <v>115</v>
      </c>
      <c r="D637" s="42">
        <v>46</v>
      </c>
      <c r="E637" s="43">
        <v>85</v>
      </c>
      <c r="F637" s="41">
        <v>65.5</v>
      </c>
      <c r="G637" s="48" t="s">
        <v>117</v>
      </c>
      <c r="H637" s="41">
        <v>4.0999999999999996</v>
      </c>
      <c r="I637" s="41" t="s">
        <v>3437</v>
      </c>
      <c r="J637" s="41" t="s">
        <v>2850</v>
      </c>
      <c r="K637" s="41" t="s">
        <v>2934</v>
      </c>
      <c r="L637" s="41" t="s">
        <v>64</v>
      </c>
      <c r="M637" s="41">
        <v>2012</v>
      </c>
      <c r="N637" s="41">
        <v>8</v>
      </c>
      <c r="O637" s="41" t="s">
        <v>21</v>
      </c>
      <c r="P637" s="41" t="s">
        <v>57</v>
      </c>
      <c r="Q637" s="41" t="s">
        <v>40</v>
      </c>
      <c r="R637" s="41" t="s">
        <v>58</v>
      </c>
      <c r="S637" s="41" t="s">
        <v>3144</v>
      </c>
    </row>
    <row r="638" spans="1:19" ht="15" customHeight="1" x14ac:dyDescent="0.2">
      <c r="A638" s="41">
        <v>637</v>
      </c>
      <c r="B638" s="41">
        <v>616</v>
      </c>
      <c r="C638" s="41" t="s">
        <v>115</v>
      </c>
      <c r="D638" s="42">
        <v>47</v>
      </c>
      <c r="E638" s="43">
        <v>85</v>
      </c>
      <c r="F638" s="41">
        <v>66</v>
      </c>
      <c r="G638" s="48" t="s">
        <v>1973</v>
      </c>
      <c r="H638" s="41">
        <v>3.6</v>
      </c>
      <c r="I638" s="41" t="s">
        <v>3438</v>
      </c>
      <c r="J638" s="41" t="s">
        <v>2864</v>
      </c>
      <c r="K638" s="41" t="s">
        <v>2828</v>
      </c>
      <c r="L638" s="41" t="s">
        <v>263</v>
      </c>
      <c r="M638" s="41">
        <v>1980</v>
      </c>
      <c r="N638" s="41">
        <v>40</v>
      </c>
      <c r="O638" s="41" t="s">
        <v>21</v>
      </c>
      <c r="P638" s="41" t="s">
        <v>32</v>
      </c>
      <c r="Q638" s="41" t="s">
        <v>33</v>
      </c>
      <c r="R638" s="41" t="s">
        <v>179</v>
      </c>
      <c r="S638" s="41" t="s">
        <v>1975</v>
      </c>
    </row>
    <row r="639" spans="1:19" ht="15" customHeight="1" x14ac:dyDescent="0.2">
      <c r="A639" s="41">
        <v>638</v>
      </c>
      <c r="B639" s="41">
        <v>832</v>
      </c>
      <c r="C639" s="41" t="s">
        <v>115</v>
      </c>
      <c r="D639" s="42">
        <v>47</v>
      </c>
      <c r="E639" s="43">
        <v>85</v>
      </c>
      <c r="F639" s="41">
        <v>66</v>
      </c>
      <c r="G639" s="48" t="s">
        <v>1973</v>
      </c>
      <c r="H639" s="41">
        <v>3.6</v>
      </c>
      <c r="I639" s="41" t="s">
        <v>3438</v>
      </c>
      <c r="J639" s="41" t="s">
        <v>2868</v>
      </c>
      <c r="K639" s="41" t="s">
        <v>2828</v>
      </c>
      <c r="L639" s="41" t="s">
        <v>263</v>
      </c>
      <c r="M639" s="41">
        <v>1980</v>
      </c>
      <c r="N639" s="41">
        <v>40</v>
      </c>
      <c r="O639" s="41" t="s">
        <v>21</v>
      </c>
      <c r="P639" s="41" t="s">
        <v>32</v>
      </c>
      <c r="Q639" s="41" t="s">
        <v>33</v>
      </c>
      <c r="R639" s="41" t="s">
        <v>179</v>
      </c>
      <c r="S639" s="41" t="s">
        <v>1975</v>
      </c>
    </row>
    <row r="640" spans="1:19" ht="15" customHeight="1" x14ac:dyDescent="0.2">
      <c r="A640" s="41">
        <v>639</v>
      </c>
      <c r="B640" s="41">
        <v>519</v>
      </c>
      <c r="C640" s="41" t="s">
        <v>1752</v>
      </c>
      <c r="D640" s="42">
        <v>48</v>
      </c>
      <c r="E640" s="43">
        <v>85</v>
      </c>
      <c r="F640" s="41">
        <v>66.5</v>
      </c>
      <c r="G640" s="48" t="s">
        <v>1754</v>
      </c>
      <c r="H640" s="41">
        <v>3</v>
      </c>
      <c r="I640" s="41" t="s">
        <v>3439</v>
      </c>
      <c r="J640" s="41" t="s">
        <v>2853</v>
      </c>
      <c r="K640" s="41" t="s">
        <v>2839</v>
      </c>
      <c r="L640" s="41" t="s">
        <v>104</v>
      </c>
      <c r="M640" s="41">
        <v>1983</v>
      </c>
      <c r="N640" s="41">
        <v>37</v>
      </c>
      <c r="O640" s="41" t="s">
        <v>21</v>
      </c>
      <c r="P640" s="41" t="s">
        <v>155</v>
      </c>
      <c r="Q640" s="41" t="s">
        <v>156</v>
      </c>
      <c r="R640" s="41" t="s">
        <v>203</v>
      </c>
      <c r="S640" s="41" t="s">
        <v>1756</v>
      </c>
    </row>
    <row r="641" spans="1:19" ht="15" customHeight="1" x14ac:dyDescent="0.2">
      <c r="A641" s="41">
        <v>640</v>
      </c>
      <c r="B641" s="41">
        <v>779</v>
      </c>
      <c r="C641" s="41" t="s">
        <v>1752</v>
      </c>
      <c r="D641" s="42">
        <v>48</v>
      </c>
      <c r="E641" s="43">
        <v>85</v>
      </c>
      <c r="F641" s="41">
        <v>66.5</v>
      </c>
      <c r="G641" s="48" t="s">
        <v>1754</v>
      </c>
      <c r="H641" s="41">
        <v>3</v>
      </c>
      <c r="I641" s="41" t="s">
        <v>3439</v>
      </c>
      <c r="J641" s="41" t="s">
        <v>2903</v>
      </c>
      <c r="K641" s="41" t="s">
        <v>2839</v>
      </c>
      <c r="L641" s="41" t="s">
        <v>104</v>
      </c>
      <c r="M641" s="41">
        <v>1983</v>
      </c>
      <c r="N641" s="41">
        <v>37</v>
      </c>
      <c r="O641" s="41" t="s">
        <v>21</v>
      </c>
      <c r="P641" s="41" t="s">
        <v>155</v>
      </c>
      <c r="Q641" s="41" t="s">
        <v>156</v>
      </c>
      <c r="R641" s="41" t="s">
        <v>203</v>
      </c>
      <c r="S641" s="41" t="s">
        <v>1756</v>
      </c>
    </row>
    <row r="642" spans="1:19" ht="15" customHeight="1" x14ac:dyDescent="0.2">
      <c r="A642" s="41">
        <v>641</v>
      </c>
      <c r="B642" s="41">
        <v>68</v>
      </c>
      <c r="C642" s="41" t="s">
        <v>375</v>
      </c>
      <c r="D642" s="42">
        <v>49</v>
      </c>
      <c r="E642" s="43">
        <v>85</v>
      </c>
      <c r="F642" s="41">
        <v>67</v>
      </c>
      <c r="G642" s="48" t="s">
        <v>377</v>
      </c>
      <c r="H642" s="41">
        <v>3.8</v>
      </c>
      <c r="I642" s="41" t="s">
        <v>3440</v>
      </c>
      <c r="J642" s="41" t="s">
        <v>2911</v>
      </c>
      <c r="K642" s="41" t="s">
        <v>2934</v>
      </c>
      <c r="L642" s="41" t="s">
        <v>46</v>
      </c>
      <c r="M642" s="41">
        <v>1965</v>
      </c>
      <c r="N642" s="41">
        <v>55</v>
      </c>
      <c r="O642" s="41" t="s">
        <v>47</v>
      </c>
      <c r="P642" s="41" t="s">
        <v>48</v>
      </c>
      <c r="Q642" s="41" t="s">
        <v>49</v>
      </c>
      <c r="R642" s="41" t="s">
        <v>50</v>
      </c>
      <c r="S642" s="41" t="s">
        <v>51</v>
      </c>
    </row>
    <row r="643" spans="1:19" ht="15" customHeight="1" x14ac:dyDescent="0.2">
      <c r="A643" s="41">
        <v>642</v>
      </c>
      <c r="B643" s="41">
        <v>829</v>
      </c>
      <c r="C643" s="41" t="s">
        <v>375</v>
      </c>
      <c r="D643" s="42">
        <v>49</v>
      </c>
      <c r="E643" s="43">
        <v>85</v>
      </c>
      <c r="F643" s="41">
        <v>67</v>
      </c>
      <c r="G643" s="48" t="s">
        <v>377</v>
      </c>
      <c r="H643" s="41">
        <v>3.8</v>
      </c>
      <c r="I643" s="41" t="s">
        <v>3440</v>
      </c>
      <c r="J643" s="41" t="s">
        <v>2826</v>
      </c>
      <c r="K643" s="41" t="s">
        <v>2934</v>
      </c>
      <c r="L643" s="41" t="s">
        <v>46</v>
      </c>
      <c r="M643" s="41">
        <v>1965</v>
      </c>
      <c r="N643" s="41">
        <v>55</v>
      </c>
      <c r="O643" s="41" t="s">
        <v>47</v>
      </c>
      <c r="P643" s="41" t="s">
        <v>48</v>
      </c>
      <c r="Q643" s="41" t="s">
        <v>49</v>
      </c>
      <c r="R643" s="41" t="s">
        <v>50</v>
      </c>
      <c r="S643" s="41" t="s">
        <v>51</v>
      </c>
    </row>
    <row r="644" spans="1:19" ht="15" customHeight="1" x14ac:dyDescent="0.2">
      <c r="A644" s="41">
        <v>643</v>
      </c>
      <c r="B644" s="41">
        <v>169</v>
      </c>
      <c r="C644" s="41" t="s">
        <v>792</v>
      </c>
      <c r="D644" s="42">
        <v>49</v>
      </c>
      <c r="E644" s="43">
        <v>85</v>
      </c>
      <c r="F644" s="41">
        <v>67</v>
      </c>
      <c r="G644" s="48" t="s">
        <v>793</v>
      </c>
      <c r="H644" s="41">
        <v>3.8</v>
      </c>
      <c r="I644" s="41" t="s">
        <v>3262</v>
      </c>
      <c r="J644" s="41" t="s">
        <v>2841</v>
      </c>
      <c r="K644" s="41" t="s">
        <v>2934</v>
      </c>
      <c r="L644" s="41" t="s">
        <v>46</v>
      </c>
      <c r="M644" s="41">
        <v>1965</v>
      </c>
      <c r="N644" s="41">
        <v>55</v>
      </c>
      <c r="O644" s="41" t="s">
        <v>47</v>
      </c>
      <c r="P644" s="41" t="s">
        <v>48</v>
      </c>
      <c r="Q644" s="41" t="s">
        <v>49</v>
      </c>
      <c r="R644" s="41" t="s">
        <v>50</v>
      </c>
      <c r="S644" s="41" t="s">
        <v>51</v>
      </c>
    </row>
    <row r="645" spans="1:19" ht="15" customHeight="1" x14ac:dyDescent="0.2">
      <c r="A645" s="41">
        <v>644</v>
      </c>
      <c r="B645" s="41">
        <v>506</v>
      </c>
      <c r="C645" s="41" t="s">
        <v>1708</v>
      </c>
      <c r="D645" s="42">
        <v>52</v>
      </c>
      <c r="E645" s="43">
        <v>85</v>
      </c>
      <c r="F645" s="41">
        <v>68.5</v>
      </c>
      <c r="G645" s="48" t="s">
        <v>1710</v>
      </c>
      <c r="H645" s="41">
        <v>3.5</v>
      </c>
      <c r="I645" s="41" t="s">
        <v>3308</v>
      </c>
      <c r="J645" s="41" t="s">
        <v>2864</v>
      </c>
      <c r="K645" s="41" t="s">
        <v>2826</v>
      </c>
      <c r="L645" s="41" t="s">
        <v>46</v>
      </c>
      <c r="M645" s="41">
        <v>1969</v>
      </c>
      <c r="N645" s="41">
        <v>51</v>
      </c>
      <c r="O645" s="41" t="s">
        <v>21</v>
      </c>
      <c r="P645" s="41" t="s">
        <v>235</v>
      </c>
      <c r="Q645" s="41" t="s">
        <v>91</v>
      </c>
      <c r="R645" s="41" t="s">
        <v>67</v>
      </c>
      <c r="S645" s="41" t="s">
        <v>236</v>
      </c>
    </row>
    <row r="646" spans="1:19" ht="15" customHeight="1" x14ac:dyDescent="0.2">
      <c r="A646" s="41">
        <v>645</v>
      </c>
      <c r="B646" s="41">
        <v>763</v>
      </c>
      <c r="C646" s="41" t="s">
        <v>1708</v>
      </c>
      <c r="D646" s="42">
        <v>52</v>
      </c>
      <c r="E646" s="43">
        <v>85</v>
      </c>
      <c r="F646" s="41">
        <v>68.5</v>
      </c>
      <c r="G646" s="48" t="s">
        <v>1710</v>
      </c>
      <c r="H646" s="41">
        <v>3.5</v>
      </c>
      <c r="I646" s="41" t="s">
        <v>3308</v>
      </c>
      <c r="J646" s="41" t="s">
        <v>2837</v>
      </c>
      <c r="K646" s="41" t="s">
        <v>2826</v>
      </c>
      <c r="L646" s="41" t="s">
        <v>46</v>
      </c>
      <c r="M646" s="41">
        <v>1969</v>
      </c>
      <c r="N646" s="41">
        <v>51</v>
      </c>
      <c r="O646" s="41" t="s">
        <v>21</v>
      </c>
      <c r="P646" s="41" t="s">
        <v>235</v>
      </c>
      <c r="Q646" s="41" t="s">
        <v>91</v>
      </c>
      <c r="R646" s="41" t="s">
        <v>67</v>
      </c>
      <c r="S646" s="41" t="s">
        <v>236</v>
      </c>
    </row>
    <row r="647" spans="1:19" ht="15" customHeight="1" x14ac:dyDescent="0.2">
      <c r="A647" s="41">
        <v>646</v>
      </c>
      <c r="B647" s="41">
        <v>8</v>
      </c>
      <c r="C647" s="41" t="s">
        <v>81</v>
      </c>
      <c r="D647" s="42">
        <v>38</v>
      </c>
      <c r="E647" s="43">
        <v>84</v>
      </c>
      <c r="F647" s="41">
        <v>61</v>
      </c>
      <c r="G647" s="48" t="s">
        <v>83</v>
      </c>
      <c r="H647" s="41">
        <v>3.3</v>
      </c>
      <c r="I647" s="41" t="s">
        <v>3362</v>
      </c>
      <c r="J647" s="41" t="s">
        <v>2826</v>
      </c>
      <c r="K647" s="41" t="s">
        <v>2828</v>
      </c>
      <c r="L647" s="41" t="s">
        <v>30</v>
      </c>
      <c r="M647" s="41">
        <v>2014</v>
      </c>
      <c r="N647" s="41">
        <v>6</v>
      </c>
      <c r="O647" s="41" t="s">
        <v>86</v>
      </c>
      <c r="P647" s="41" t="s">
        <v>32</v>
      </c>
      <c r="Q647" s="41" t="s">
        <v>33</v>
      </c>
      <c r="R647" s="41" t="s">
        <v>50</v>
      </c>
      <c r="S647" s="41" t="s">
        <v>3144</v>
      </c>
    </row>
    <row r="648" spans="1:19" ht="15" customHeight="1" x14ac:dyDescent="0.2">
      <c r="A648" s="41">
        <v>647</v>
      </c>
      <c r="B648" s="41">
        <v>376</v>
      </c>
      <c r="C648" s="41" t="s">
        <v>1370</v>
      </c>
      <c r="D648" s="42">
        <v>38</v>
      </c>
      <c r="E648" s="43">
        <v>82</v>
      </c>
      <c r="F648" s="41">
        <v>60</v>
      </c>
      <c r="G648" s="48" t="s">
        <v>1372</v>
      </c>
      <c r="H648" s="41">
        <v>3.9</v>
      </c>
      <c r="I648" s="41" t="s">
        <v>3425</v>
      </c>
      <c r="J648" s="41" t="s">
        <v>2864</v>
      </c>
      <c r="K648" s="41" t="s">
        <v>2831</v>
      </c>
      <c r="L648" s="41" t="s">
        <v>46</v>
      </c>
      <c r="M648" s="41">
        <v>1947</v>
      </c>
      <c r="N648" s="41">
        <v>73</v>
      </c>
      <c r="O648" s="41" t="s">
        <v>154</v>
      </c>
      <c r="P648" s="41" t="s">
        <v>105</v>
      </c>
      <c r="Q648" s="41" t="s">
        <v>40</v>
      </c>
      <c r="R648" s="41" t="s">
        <v>50</v>
      </c>
      <c r="S648" s="41" t="s">
        <v>1375</v>
      </c>
    </row>
    <row r="649" spans="1:19" ht="15" customHeight="1" x14ac:dyDescent="0.2">
      <c r="A649" s="41">
        <v>648</v>
      </c>
      <c r="B649" s="41">
        <v>364</v>
      </c>
      <c r="C649" s="41" t="s">
        <v>1343</v>
      </c>
      <c r="D649" s="42">
        <v>39</v>
      </c>
      <c r="E649" s="43">
        <v>82</v>
      </c>
      <c r="F649" s="41">
        <v>60.5</v>
      </c>
      <c r="G649" s="48" t="s">
        <v>1345</v>
      </c>
      <c r="H649" s="41">
        <v>4.4000000000000004</v>
      </c>
      <c r="I649" s="41" t="s">
        <v>3441</v>
      </c>
      <c r="J649" s="41" t="s">
        <v>2828</v>
      </c>
      <c r="K649" s="41" t="s">
        <v>2914</v>
      </c>
      <c r="L649" s="41" t="s">
        <v>64</v>
      </c>
      <c r="M649" s="41">
        <v>1929</v>
      </c>
      <c r="N649" s="41">
        <v>91</v>
      </c>
      <c r="O649" s="41" t="s">
        <v>21</v>
      </c>
      <c r="P649" s="41" t="s">
        <v>695</v>
      </c>
      <c r="Q649" s="41" t="s">
        <v>40</v>
      </c>
      <c r="R649" s="41" t="s">
        <v>80</v>
      </c>
      <c r="S649" s="41" t="s">
        <v>1348</v>
      </c>
    </row>
    <row r="650" spans="1:19" ht="15" customHeight="1" x14ac:dyDescent="0.2">
      <c r="A650" s="41">
        <v>649</v>
      </c>
      <c r="B650" s="41">
        <v>199</v>
      </c>
      <c r="C650" s="41" t="s">
        <v>893</v>
      </c>
      <c r="D650" s="42">
        <v>42</v>
      </c>
      <c r="E650" s="43">
        <v>82</v>
      </c>
      <c r="F650" s="41">
        <v>62</v>
      </c>
      <c r="G650" s="48" t="s">
        <v>895</v>
      </c>
      <c r="H650" s="41">
        <v>4.4000000000000004</v>
      </c>
      <c r="I650" s="41" t="s">
        <v>3209</v>
      </c>
      <c r="J650" s="41" t="s">
        <v>2828</v>
      </c>
      <c r="K650" s="41" t="s">
        <v>2864</v>
      </c>
      <c r="L650" s="41" t="s">
        <v>64</v>
      </c>
      <c r="M650" s="41">
        <v>2013</v>
      </c>
      <c r="N650" s="41">
        <v>7</v>
      </c>
      <c r="O650" s="41" t="s">
        <v>65</v>
      </c>
      <c r="P650" s="41" t="s">
        <v>124</v>
      </c>
      <c r="Q650" s="41" t="s">
        <v>124</v>
      </c>
      <c r="R650" s="41" t="s">
        <v>41</v>
      </c>
      <c r="S650" s="41" t="s">
        <v>3144</v>
      </c>
    </row>
    <row r="651" spans="1:19" ht="15" customHeight="1" x14ac:dyDescent="0.2">
      <c r="A651" s="41">
        <v>650</v>
      </c>
      <c r="B651" s="41">
        <v>313</v>
      </c>
      <c r="C651" s="41" t="s">
        <v>893</v>
      </c>
      <c r="D651" s="42">
        <v>42</v>
      </c>
      <c r="E651" s="43">
        <v>82</v>
      </c>
      <c r="F651" s="41">
        <v>62</v>
      </c>
      <c r="G651" s="48" t="s">
        <v>895</v>
      </c>
      <c r="H651" s="41">
        <v>4.4000000000000004</v>
      </c>
      <c r="I651" s="41" t="s">
        <v>3209</v>
      </c>
      <c r="J651" s="41" t="s">
        <v>2837</v>
      </c>
      <c r="K651" s="41" t="s">
        <v>2864</v>
      </c>
      <c r="L651" s="41" t="s">
        <v>64</v>
      </c>
      <c r="M651" s="41">
        <v>2013</v>
      </c>
      <c r="N651" s="41">
        <v>7</v>
      </c>
      <c r="O651" s="41" t="s">
        <v>65</v>
      </c>
      <c r="P651" s="41" t="s">
        <v>124</v>
      </c>
      <c r="Q651" s="41" t="s">
        <v>124</v>
      </c>
      <c r="R651" s="41" t="s">
        <v>41</v>
      </c>
      <c r="S651" s="41" t="s">
        <v>3144</v>
      </c>
    </row>
    <row r="652" spans="1:19" ht="15" customHeight="1" x14ac:dyDescent="0.2">
      <c r="A652" s="41">
        <v>651</v>
      </c>
      <c r="B652" s="41">
        <v>491</v>
      </c>
      <c r="C652" s="41" t="s">
        <v>1654</v>
      </c>
      <c r="D652" s="42">
        <v>43</v>
      </c>
      <c r="E652" s="43">
        <v>82</v>
      </c>
      <c r="F652" s="41">
        <v>62.5</v>
      </c>
      <c r="G652" s="48" t="s">
        <v>1656</v>
      </c>
      <c r="H652" s="41">
        <v>3.1</v>
      </c>
      <c r="I652" s="41" t="s">
        <v>3442</v>
      </c>
      <c r="J652" s="41" t="s">
        <v>2839</v>
      </c>
      <c r="K652" s="41" t="s">
        <v>3096</v>
      </c>
      <c r="L652" s="41" t="s">
        <v>30</v>
      </c>
      <c r="M652" s="41">
        <v>1856</v>
      </c>
      <c r="N652" s="41">
        <v>164</v>
      </c>
      <c r="O652" s="41" t="s">
        <v>21</v>
      </c>
      <c r="P652" s="41" t="s">
        <v>72</v>
      </c>
      <c r="Q652" s="41" t="s">
        <v>73</v>
      </c>
      <c r="R652" s="41" t="s">
        <v>113</v>
      </c>
      <c r="S652" s="41" t="s">
        <v>3144</v>
      </c>
    </row>
    <row r="653" spans="1:19" ht="15" customHeight="1" x14ac:dyDescent="0.2">
      <c r="A653" s="41">
        <v>652</v>
      </c>
      <c r="B653" s="41">
        <v>740</v>
      </c>
      <c r="C653" s="41" t="s">
        <v>1654</v>
      </c>
      <c r="D653" s="42">
        <v>43</v>
      </c>
      <c r="E653" s="43">
        <v>82</v>
      </c>
      <c r="F653" s="41">
        <v>62.5</v>
      </c>
      <c r="G653" s="48" t="s">
        <v>1656</v>
      </c>
      <c r="H653" s="41">
        <v>3.1</v>
      </c>
      <c r="I653" s="41" t="s">
        <v>3442</v>
      </c>
      <c r="J653" s="41" t="s">
        <v>2826</v>
      </c>
      <c r="K653" s="41" t="s">
        <v>3096</v>
      </c>
      <c r="L653" s="41" t="s">
        <v>30</v>
      </c>
      <c r="M653" s="41">
        <v>1856</v>
      </c>
      <c r="N653" s="41">
        <v>164</v>
      </c>
      <c r="O653" s="41" t="s">
        <v>21</v>
      </c>
      <c r="P653" s="41" t="s">
        <v>72</v>
      </c>
      <c r="Q653" s="41" t="s">
        <v>73</v>
      </c>
      <c r="R653" s="41" t="s">
        <v>113</v>
      </c>
      <c r="S653" s="41" t="s">
        <v>3144</v>
      </c>
    </row>
    <row r="654" spans="1:19" ht="15" customHeight="1" x14ac:dyDescent="0.2">
      <c r="A654" s="41">
        <v>653</v>
      </c>
      <c r="B654" s="41">
        <v>326</v>
      </c>
      <c r="C654" s="41" t="s">
        <v>1261</v>
      </c>
      <c r="D654" s="42">
        <v>45</v>
      </c>
      <c r="E654" s="43">
        <v>82</v>
      </c>
      <c r="F654" s="41">
        <v>63.5</v>
      </c>
      <c r="G654" s="48" t="s">
        <v>1263</v>
      </c>
      <c r="H654" s="41">
        <v>4.2</v>
      </c>
      <c r="I654" s="41" t="s">
        <v>3443</v>
      </c>
      <c r="J654" s="41" t="s">
        <v>2859</v>
      </c>
      <c r="K654" s="41" t="s">
        <v>2876</v>
      </c>
      <c r="L654" s="41" t="s">
        <v>20</v>
      </c>
      <c r="M654" s="41">
        <v>2004</v>
      </c>
      <c r="N654" s="41">
        <v>16</v>
      </c>
      <c r="O654" s="41" t="s">
        <v>21</v>
      </c>
      <c r="P654" s="41" t="s">
        <v>283</v>
      </c>
      <c r="Q654" s="41" t="s">
        <v>73</v>
      </c>
      <c r="R654" s="41" t="s">
        <v>23</v>
      </c>
      <c r="S654" s="41" t="s">
        <v>3144</v>
      </c>
    </row>
    <row r="655" spans="1:19" ht="15" customHeight="1" x14ac:dyDescent="0.2">
      <c r="A655" s="41">
        <v>654</v>
      </c>
      <c r="B655" s="41">
        <v>142</v>
      </c>
      <c r="C655" s="41" t="s">
        <v>115</v>
      </c>
      <c r="D655" s="42">
        <v>43</v>
      </c>
      <c r="E655" s="43">
        <v>81</v>
      </c>
      <c r="F655" s="41">
        <v>62</v>
      </c>
      <c r="G655" s="48" t="s">
        <v>687</v>
      </c>
      <c r="H655" s="41">
        <v>2.2999999999999998</v>
      </c>
      <c r="I655" s="41" t="s">
        <v>3444</v>
      </c>
      <c r="J655" s="41" t="s">
        <v>2844</v>
      </c>
      <c r="K655" s="41" t="s">
        <v>2850</v>
      </c>
      <c r="L655" s="41" t="s">
        <v>20</v>
      </c>
      <c r="M655" s="41">
        <v>1986</v>
      </c>
      <c r="N655" s="41">
        <v>34</v>
      </c>
      <c r="O655" s="41" t="s">
        <v>21</v>
      </c>
      <c r="P655" s="41" t="s">
        <v>105</v>
      </c>
      <c r="Q655" s="41" t="s">
        <v>40</v>
      </c>
      <c r="R655" s="41" t="s">
        <v>41</v>
      </c>
      <c r="S655" s="41" t="s">
        <v>3144</v>
      </c>
    </row>
    <row r="656" spans="1:19" ht="15" customHeight="1" x14ac:dyDescent="0.2">
      <c r="A656" s="41">
        <v>655</v>
      </c>
      <c r="B656" s="41">
        <v>495</v>
      </c>
      <c r="C656" s="41" t="s">
        <v>1671</v>
      </c>
      <c r="D656" s="42">
        <v>52</v>
      </c>
      <c r="E656" s="43">
        <v>81</v>
      </c>
      <c r="F656" s="41">
        <v>66.5</v>
      </c>
      <c r="G656" s="48" t="s">
        <v>1672</v>
      </c>
      <c r="H656" s="41">
        <v>3.9</v>
      </c>
      <c r="I656" s="41" t="s">
        <v>3445</v>
      </c>
      <c r="J656" s="41" t="s">
        <v>2841</v>
      </c>
      <c r="K656" s="41" t="s">
        <v>2859</v>
      </c>
      <c r="L656" s="41" t="s">
        <v>20</v>
      </c>
      <c r="M656" s="41">
        <v>1995</v>
      </c>
      <c r="N656" s="41">
        <v>25</v>
      </c>
      <c r="O656" s="41" t="s">
        <v>21</v>
      </c>
      <c r="P656" s="41" t="s">
        <v>145</v>
      </c>
      <c r="Q656" s="41" t="s">
        <v>91</v>
      </c>
      <c r="R656" s="41" t="s">
        <v>41</v>
      </c>
      <c r="S656" s="41" t="s">
        <v>3144</v>
      </c>
    </row>
    <row r="657" spans="1:19" ht="15" customHeight="1" x14ac:dyDescent="0.2">
      <c r="A657" s="41">
        <v>656</v>
      </c>
      <c r="B657" s="41">
        <v>748</v>
      </c>
      <c r="C657" s="41" t="s">
        <v>1671</v>
      </c>
      <c r="D657" s="42">
        <v>52</v>
      </c>
      <c r="E657" s="43">
        <v>81</v>
      </c>
      <c r="F657" s="41">
        <v>66.5</v>
      </c>
      <c r="G657" s="48" t="s">
        <v>1672</v>
      </c>
      <c r="H657" s="41">
        <v>3.9</v>
      </c>
      <c r="I657" s="41" t="s">
        <v>3445</v>
      </c>
      <c r="J657" s="41" t="s">
        <v>2882</v>
      </c>
      <c r="K657" s="41" t="s">
        <v>2859</v>
      </c>
      <c r="L657" s="41" t="s">
        <v>20</v>
      </c>
      <c r="M657" s="41">
        <v>1995</v>
      </c>
      <c r="N657" s="41">
        <v>25</v>
      </c>
      <c r="O657" s="41" t="s">
        <v>21</v>
      </c>
      <c r="P657" s="41" t="s">
        <v>145</v>
      </c>
      <c r="Q657" s="41" t="s">
        <v>91</v>
      </c>
      <c r="R657" s="41" t="s">
        <v>41</v>
      </c>
      <c r="S657" s="41" t="s">
        <v>3144</v>
      </c>
    </row>
    <row r="658" spans="1:19" ht="15" customHeight="1" x14ac:dyDescent="0.2">
      <c r="A658" s="41">
        <v>657</v>
      </c>
      <c r="B658" s="41">
        <v>78</v>
      </c>
      <c r="C658" s="41" t="s">
        <v>417</v>
      </c>
      <c r="D658" s="42">
        <v>52</v>
      </c>
      <c r="E658" s="43">
        <v>81</v>
      </c>
      <c r="F658" s="41">
        <v>66.5</v>
      </c>
      <c r="G658" s="48" t="s">
        <v>419</v>
      </c>
      <c r="H658" s="41">
        <v>4.4000000000000004</v>
      </c>
      <c r="I658" s="41" t="s">
        <v>3266</v>
      </c>
      <c r="J658" s="41" t="s">
        <v>2826</v>
      </c>
      <c r="K658" s="41" t="s">
        <v>2826</v>
      </c>
      <c r="L658" s="41" t="s">
        <v>263</v>
      </c>
      <c r="M658" s="41">
        <v>2015</v>
      </c>
      <c r="N658" s="41">
        <v>5</v>
      </c>
      <c r="O658" s="41" t="s">
        <v>21</v>
      </c>
      <c r="P658" s="41" t="s">
        <v>145</v>
      </c>
      <c r="Q658" s="41" t="s">
        <v>91</v>
      </c>
      <c r="R658" s="41" t="s">
        <v>58</v>
      </c>
      <c r="S658" s="41" t="s">
        <v>3144</v>
      </c>
    </row>
    <row r="659" spans="1:19" ht="15" customHeight="1" x14ac:dyDescent="0.2">
      <c r="A659" s="41">
        <v>658</v>
      </c>
      <c r="B659" s="41">
        <v>415</v>
      </c>
      <c r="C659" s="41" t="s">
        <v>1302</v>
      </c>
      <c r="D659" s="42">
        <v>42</v>
      </c>
      <c r="E659" s="43">
        <v>80</v>
      </c>
      <c r="F659" s="41">
        <v>61</v>
      </c>
      <c r="G659" s="48" t="s">
        <v>1456</v>
      </c>
      <c r="H659" s="41">
        <v>3.7</v>
      </c>
      <c r="I659" s="41" t="s">
        <v>3446</v>
      </c>
      <c r="J659" s="41" t="s">
        <v>2824</v>
      </c>
      <c r="K659" s="41" t="s">
        <v>2837</v>
      </c>
      <c r="L659" s="41" t="s">
        <v>30</v>
      </c>
      <c r="M659" s="41">
        <v>1928</v>
      </c>
      <c r="N659" s="41">
        <v>92</v>
      </c>
      <c r="O659" s="41" t="s">
        <v>65</v>
      </c>
      <c r="P659" s="41" t="s">
        <v>235</v>
      </c>
      <c r="Q659" s="41" t="s">
        <v>91</v>
      </c>
      <c r="R659" s="41" t="s">
        <v>203</v>
      </c>
      <c r="S659" s="41" t="s">
        <v>1458</v>
      </c>
    </row>
    <row r="660" spans="1:19" ht="15" customHeight="1" x14ac:dyDescent="0.2">
      <c r="A660" s="41">
        <v>659</v>
      </c>
      <c r="B660" s="41">
        <v>607</v>
      </c>
      <c r="C660" s="41" t="s">
        <v>1302</v>
      </c>
      <c r="D660" s="42">
        <v>42</v>
      </c>
      <c r="E660" s="43">
        <v>80</v>
      </c>
      <c r="F660" s="41">
        <v>61</v>
      </c>
      <c r="G660" s="48" t="s">
        <v>1456</v>
      </c>
      <c r="H660" s="41">
        <v>3.7</v>
      </c>
      <c r="I660" s="41" t="s">
        <v>3446</v>
      </c>
      <c r="J660" s="41" t="s">
        <v>2828</v>
      </c>
      <c r="K660" s="41" t="s">
        <v>2837</v>
      </c>
      <c r="L660" s="41" t="s">
        <v>30</v>
      </c>
      <c r="M660" s="41">
        <v>1928</v>
      </c>
      <c r="N660" s="41">
        <v>92</v>
      </c>
      <c r="O660" s="41" t="s">
        <v>65</v>
      </c>
      <c r="P660" s="41" t="s">
        <v>235</v>
      </c>
      <c r="Q660" s="41" t="s">
        <v>91</v>
      </c>
      <c r="R660" s="41" t="s">
        <v>203</v>
      </c>
      <c r="S660" s="41" t="s">
        <v>1458</v>
      </c>
    </row>
    <row r="661" spans="1:19" ht="15" customHeight="1" x14ac:dyDescent="0.2">
      <c r="A661" s="41">
        <v>660</v>
      </c>
      <c r="B661" s="41">
        <v>194</v>
      </c>
      <c r="C661" s="41" t="s">
        <v>608</v>
      </c>
      <c r="D661" s="42">
        <v>43</v>
      </c>
      <c r="E661" s="43">
        <v>80</v>
      </c>
      <c r="F661" s="41">
        <v>61.5</v>
      </c>
      <c r="G661" s="48" t="s">
        <v>873</v>
      </c>
      <c r="H661" s="41">
        <v>2.9</v>
      </c>
      <c r="I661" s="41" t="s">
        <v>3447</v>
      </c>
      <c r="J661" s="41" t="s">
        <v>2944</v>
      </c>
      <c r="K661" s="41" t="s">
        <v>2853</v>
      </c>
      <c r="L661" s="41" t="s">
        <v>64</v>
      </c>
      <c r="M661" s="41">
        <v>1993</v>
      </c>
      <c r="N661" s="41">
        <v>27</v>
      </c>
      <c r="O661" s="41" t="s">
        <v>154</v>
      </c>
      <c r="P661" s="41" t="s">
        <v>791</v>
      </c>
      <c r="Q661" s="41" t="s">
        <v>581</v>
      </c>
      <c r="R661" s="41" t="s">
        <v>80</v>
      </c>
      <c r="S661" s="41" t="s">
        <v>875</v>
      </c>
    </row>
    <row r="662" spans="1:19" ht="15" customHeight="1" x14ac:dyDescent="0.2">
      <c r="A662" s="41">
        <v>661</v>
      </c>
      <c r="B662" s="41">
        <v>292</v>
      </c>
      <c r="C662" s="41" t="s">
        <v>608</v>
      </c>
      <c r="D662" s="42">
        <v>43</v>
      </c>
      <c r="E662" s="43">
        <v>80</v>
      </c>
      <c r="F662" s="41">
        <v>61.5</v>
      </c>
      <c r="G662" s="48" t="s">
        <v>873</v>
      </c>
      <c r="H662" s="41">
        <v>2.9</v>
      </c>
      <c r="I662" s="41" t="s">
        <v>3447</v>
      </c>
      <c r="J662" s="41" t="s">
        <v>2826</v>
      </c>
      <c r="K662" s="41" t="s">
        <v>2853</v>
      </c>
      <c r="L662" s="41" t="s">
        <v>64</v>
      </c>
      <c r="M662" s="41">
        <v>1993</v>
      </c>
      <c r="N662" s="41">
        <v>27</v>
      </c>
      <c r="O662" s="41" t="s">
        <v>154</v>
      </c>
      <c r="P662" s="41" t="s">
        <v>791</v>
      </c>
      <c r="Q662" s="41" t="s">
        <v>581</v>
      </c>
      <c r="R662" s="41" t="s">
        <v>80</v>
      </c>
      <c r="S662" s="41" t="s">
        <v>875</v>
      </c>
    </row>
    <row r="663" spans="1:19" ht="15" customHeight="1" x14ac:dyDescent="0.2">
      <c r="A663" s="41">
        <v>662</v>
      </c>
      <c r="B663" s="41">
        <v>635</v>
      </c>
      <c r="C663" s="41" t="s">
        <v>247</v>
      </c>
      <c r="D663" s="42">
        <v>57</v>
      </c>
      <c r="E663" s="43">
        <v>80</v>
      </c>
      <c r="F663" s="41">
        <v>68.5</v>
      </c>
      <c r="G663" s="48" t="s">
        <v>2006</v>
      </c>
      <c r="H663" s="41">
        <v>3.5</v>
      </c>
      <c r="I663" s="41" t="s">
        <v>3448</v>
      </c>
      <c r="J663" s="41" t="s">
        <v>2914</v>
      </c>
      <c r="K663" s="41" t="s">
        <v>2826</v>
      </c>
      <c r="L663" s="41" t="s">
        <v>20</v>
      </c>
      <c r="M663" s="41">
        <v>1997</v>
      </c>
      <c r="N663" s="41">
        <v>23</v>
      </c>
      <c r="O663" s="41" t="s">
        <v>21</v>
      </c>
      <c r="P663" s="41" t="s">
        <v>124</v>
      </c>
      <c r="Q663" s="41" t="s">
        <v>124</v>
      </c>
      <c r="R663" s="41" t="s">
        <v>58</v>
      </c>
      <c r="S663" s="41" t="s">
        <v>2008</v>
      </c>
    </row>
    <row r="664" spans="1:19" ht="15" customHeight="1" x14ac:dyDescent="0.2">
      <c r="A664" s="41">
        <v>663</v>
      </c>
      <c r="B664" s="41">
        <v>857</v>
      </c>
      <c r="C664" s="41" t="s">
        <v>247</v>
      </c>
      <c r="D664" s="42">
        <v>57</v>
      </c>
      <c r="E664" s="43">
        <v>80</v>
      </c>
      <c r="F664" s="41">
        <v>68.5</v>
      </c>
      <c r="G664" s="48" t="s">
        <v>2006</v>
      </c>
      <c r="H664" s="41">
        <v>3.5</v>
      </c>
      <c r="I664" s="41" t="s">
        <v>3448</v>
      </c>
      <c r="J664" s="41" t="s">
        <v>2853</v>
      </c>
      <c r="K664" s="41" t="s">
        <v>2826</v>
      </c>
      <c r="L664" s="41" t="s">
        <v>20</v>
      </c>
      <c r="M664" s="41">
        <v>1997</v>
      </c>
      <c r="N664" s="41">
        <v>23</v>
      </c>
      <c r="O664" s="41" t="s">
        <v>21</v>
      </c>
      <c r="P664" s="41" t="s">
        <v>124</v>
      </c>
      <c r="Q664" s="41" t="s">
        <v>124</v>
      </c>
      <c r="R664" s="41" t="s">
        <v>58</v>
      </c>
      <c r="S664" s="41" t="s">
        <v>2008</v>
      </c>
    </row>
    <row r="665" spans="1:19" ht="15" customHeight="1" x14ac:dyDescent="0.2">
      <c r="A665" s="41">
        <v>664</v>
      </c>
      <c r="B665" s="41">
        <v>744</v>
      </c>
      <c r="C665" s="41" t="s">
        <v>247</v>
      </c>
      <c r="D665" s="42">
        <v>42</v>
      </c>
      <c r="E665" s="43">
        <v>79</v>
      </c>
      <c r="F665" s="41">
        <v>60.5</v>
      </c>
      <c r="G665" s="48" t="s">
        <v>2161</v>
      </c>
      <c r="H665" s="41">
        <v>3.4</v>
      </c>
      <c r="I665" s="41" t="s">
        <v>3449</v>
      </c>
      <c r="J665" s="41" t="s">
        <v>2826</v>
      </c>
      <c r="K665" s="41" t="s">
        <v>2944</v>
      </c>
      <c r="L665" s="41" t="s">
        <v>20</v>
      </c>
      <c r="M665" s="41">
        <v>2002</v>
      </c>
      <c r="N665" s="41">
        <v>18</v>
      </c>
      <c r="O665" s="41" t="s">
        <v>21</v>
      </c>
      <c r="P665" s="41" t="s">
        <v>230</v>
      </c>
      <c r="Q665" s="41" t="s">
        <v>91</v>
      </c>
      <c r="R665" s="41" t="s">
        <v>23</v>
      </c>
      <c r="S665" s="41" t="s">
        <v>3144</v>
      </c>
    </row>
    <row r="666" spans="1:19" ht="15" customHeight="1" x14ac:dyDescent="0.2">
      <c r="A666" s="41">
        <v>665</v>
      </c>
      <c r="B666" s="41">
        <v>177</v>
      </c>
      <c r="C666" s="41" t="s">
        <v>608</v>
      </c>
      <c r="D666" s="42">
        <v>44</v>
      </c>
      <c r="E666" s="43">
        <v>78</v>
      </c>
      <c r="F666" s="41">
        <v>61</v>
      </c>
      <c r="G666" s="48" t="s">
        <v>820</v>
      </c>
      <c r="H666" s="41">
        <v>4.8</v>
      </c>
      <c r="I666" s="41" t="s">
        <v>3428</v>
      </c>
      <c r="J666" s="41" t="s">
        <v>2826</v>
      </c>
      <c r="K666" s="41" t="s">
        <v>2859</v>
      </c>
      <c r="L666" s="41" t="s">
        <v>20</v>
      </c>
      <c r="M666" s="41">
        <v>2010</v>
      </c>
      <c r="N666" s="41">
        <v>10</v>
      </c>
      <c r="O666" s="41" t="s">
        <v>21</v>
      </c>
      <c r="P666" s="41" t="s">
        <v>39</v>
      </c>
      <c r="Q666" s="41" t="s">
        <v>40</v>
      </c>
      <c r="R666" s="41" t="s">
        <v>41</v>
      </c>
      <c r="S666" s="41" t="s">
        <v>3144</v>
      </c>
    </row>
    <row r="667" spans="1:19" ht="15" customHeight="1" x14ac:dyDescent="0.2">
      <c r="A667" s="41">
        <v>666</v>
      </c>
      <c r="B667" s="41">
        <v>259</v>
      </c>
      <c r="C667" s="41" t="s">
        <v>608</v>
      </c>
      <c r="D667" s="42">
        <v>44</v>
      </c>
      <c r="E667" s="43">
        <v>78</v>
      </c>
      <c r="F667" s="41">
        <v>61</v>
      </c>
      <c r="G667" s="48" t="s">
        <v>820</v>
      </c>
      <c r="H667" s="41">
        <v>4.8</v>
      </c>
      <c r="I667" s="41" t="s">
        <v>3428</v>
      </c>
      <c r="J667" s="41" t="s">
        <v>2911</v>
      </c>
      <c r="K667" s="41" t="s">
        <v>2859</v>
      </c>
      <c r="L667" s="41" t="s">
        <v>20</v>
      </c>
      <c r="M667" s="41">
        <v>2010</v>
      </c>
      <c r="N667" s="41">
        <v>10</v>
      </c>
      <c r="O667" s="41" t="s">
        <v>21</v>
      </c>
      <c r="P667" s="41" t="s">
        <v>39</v>
      </c>
      <c r="Q667" s="41" t="s">
        <v>40</v>
      </c>
      <c r="R667" s="41" t="s">
        <v>41</v>
      </c>
      <c r="S667" s="41" t="s">
        <v>3144</v>
      </c>
    </row>
    <row r="668" spans="1:19" ht="15" customHeight="1" x14ac:dyDescent="0.2">
      <c r="A668" s="41">
        <v>667</v>
      </c>
      <c r="B668" s="41">
        <v>212</v>
      </c>
      <c r="C668" s="41" t="s">
        <v>944</v>
      </c>
      <c r="D668" s="42">
        <v>44</v>
      </c>
      <c r="E668" s="43">
        <v>78</v>
      </c>
      <c r="F668" s="41">
        <v>61</v>
      </c>
      <c r="G668" s="48" t="s">
        <v>945</v>
      </c>
      <c r="H668" s="41">
        <v>4.0999999999999996</v>
      </c>
      <c r="I668" s="41" t="s">
        <v>3450</v>
      </c>
      <c r="J668" s="41" t="s">
        <v>2864</v>
      </c>
      <c r="K668" s="41" t="s">
        <v>2905</v>
      </c>
      <c r="L668" s="41" t="s">
        <v>20</v>
      </c>
      <c r="M668" s="41">
        <v>1961</v>
      </c>
      <c r="N668" s="41">
        <v>59</v>
      </c>
      <c r="O668" s="41" t="s">
        <v>21</v>
      </c>
      <c r="P668" s="41" t="s">
        <v>48</v>
      </c>
      <c r="Q668" s="41" t="s">
        <v>49</v>
      </c>
      <c r="R668" s="41" t="s">
        <v>67</v>
      </c>
      <c r="S668" s="41" t="s">
        <v>3144</v>
      </c>
    </row>
    <row r="669" spans="1:19" ht="15" customHeight="1" x14ac:dyDescent="0.2">
      <c r="A669" s="41">
        <v>668</v>
      </c>
      <c r="B669" s="41">
        <v>344</v>
      </c>
      <c r="C669" s="41" t="s">
        <v>944</v>
      </c>
      <c r="D669" s="42">
        <v>44</v>
      </c>
      <c r="E669" s="43">
        <v>78</v>
      </c>
      <c r="F669" s="41">
        <v>61</v>
      </c>
      <c r="G669" s="48" t="s">
        <v>945</v>
      </c>
      <c r="H669" s="41">
        <v>4.0999999999999996</v>
      </c>
      <c r="I669" s="41" t="s">
        <v>3450</v>
      </c>
      <c r="J669" s="41" t="s">
        <v>2826</v>
      </c>
      <c r="K669" s="41" t="s">
        <v>2905</v>
      </c>
      <c r="L669" s="41" t="s">
        <v>20</v>
      </c>
      <c r="M669" s="41">
        <v>1961</v>
      </c>
      <c r="N669" s="41">
        <v>59</v>
      </c>
      <c r="O669" s="41" t="s">
        <v>21</v>
      </c>
      <c r="P669" s="41" t="s">
        <v>48</v>
      </c>
      <c r="Q669" s="41" t="s">
        <v>49</v>
      </c>
      <c r="R669" s="41" t="s">
        <v>67</v>
      </c>
      <c r="S669" s="41" t="s">
        <v>3144</v>
      </c>
    </row>
    <row r="670" spans="1:19" ht="15" customHeight="1" x14ac:dyDescent="0.2">
      <c r="A670" s="41">
        <v>669</v>
      </c>
      <c r="B670" s="41">
        <v>468</v>
      </c>
      <c r="C670" s="41" t="s">
        <v>1579</v>
      </c>
      <c r="D670" s="42">
        <v>45</v>
      </c>
      <c r="E670" s="43">
        <v>78</v>
      </c>
      <c r="F670" s="41">
        <v>61.5</v>
      </c>
      <c r="G670" s="48" t="s">
        <v>1581</v>
      </c>
      <c r="H670" s="41">
        <v>4.8</v>
      </c>
      <c r="I670" s="41" t="s">
        <v>3451</v>
      </c>
      <c r="J670" s="41" t="s">
        <v>2828</v>
      </c>
      <c r="K670" s="41" t="s">
        <v>2826</v>
      </c>
      <c r="L670" s="41" t="s">
        <v>56</v>
      </c>
      <c r="M670" s="41">
        <v>2011</v>
      </c>
      <c r="N670" s="41">
        <v>9</v>
      </c>
      <c r="O670" s="41" t="s">
        <v>21</v>
      </c>
      <c r="P670" s="41" t="s">
        <v>235</v>
      </c>
      <c r="Q670" s="41" t="s">
        <v>91</v>
      </c>
      <c r="R670" s="41" t="s">
        <v>80</v>
      </c>
      <c r="S670" s="41" t="s">
        <v>3144</v>
      </c>
    </row>
    <row r="671" spans="1:19" ht="15" customHeight="1" x14ac:dyDescent="0.2">
      <c r="A671" s="41">
        <v>670</v>
      </c>
      <c r="B671" s="41">
        <v>698</v>
      </c>
      <c r="C671" s="41" t="s">
        <v>1579</v>
      </c>
      <c r="D671" s="42">
        <v>45</v>
      </c>
      <c r="E671" s="43">
        <v>78</v>
      </c>
      <c r="F671" s="41">
        <v>61.5</v>
      </c>
      <c r="G671" s="48" t="s">
        <v>1581</v>
      </c>
      <c r="H671" s="41">
        <v>4.8</v>
      </c>
      <c r="I671" s="41" t="s">
        <v>3451</v>
      </c>
      <c r="J671" s="41" t="s">
        <v>2841</v>
      </c>
      <c r="K671" s="41" t="s">
        <v>2826</v>
      </c>
      <c r="L671" s="41" t="s">
        <v>56</v>
      </c>
      <c r="M671" s="41">
        <v>2011</v>
      </c>
      <c r="N671" s="41">
        <v>9</v>
      </c>
      <c r="O671" s="41" t="s">
        <v>21</v>
      </c>
      <c r="P671" s="41" t="s">
        <v>235</v>
      </c>
      <c r="Q671" s="41" t="s">
        <v>91</v>
      </c>
      <c r="R671" s="41" t="s">
        <v>80</v>
      </c>
      <c r="S671" s="41" t="s">
        <v>3144</v>
      </c>
    </row>
    <row r="672" spans="1:19" ht="15" customHeight="1" x14ac:dyDescent="0.2">
      <c r="A672" s="41">
        <v>671</v>
      </c>
      <c r="B672" s="41">
        <v>940</v>
      </c>
      <c r="C672" s="41" t="s">
        <v>1579</v>
      </c>
      <c r="D672" s="42">
        <v>45</v>
      </c>
      <c r="E672" s="43">
        <v>78</v>
      </c>
      <c r="F672" s="41">
        <v>61.5</v>
      </c>
      <c r="G672" s="48" t="s">
        <v>1581</v>
      </c>
      <c r="H672" s="41">
        <v>4.8</v>
      </c>
      <c r="I672" s="41" t="s">
        <v>3451</v>
      </c>
      <c r="J672" s="41" t="s">
        <v>2826</v>
      </c>
      <c r="K672" s="41" t="s">
        <v>2826</v>
      </c>
      <c r="L672" s="41" t="s">
        <v>56</v>
      </c>
      <c r="M672" s="41">
        <v>2011</v>
      </c>
      <c r="N672" s="41">
        <v>9</v>
      </c>
      <c r="O672" s="41" t="s">
        <v>21</v>
      </c>
      <c r="P672" s="41" t="s">
        <v>235</v>
      </c>
      <c r="Q672" s="41" t="s">
        <v>91</v>
      </c>
      <c r="R672" s="41" t="s">
        <v>80</v>
      </c>
      <c r="S672" s="41" t="s">
        <v>3144</v>
      </c>
    </row>
    <row r="673" spans="1:19" ht="15" customHeight="1" x14ac:dyDescent="0.2">
      <c r="A673" s="41">
        <v>672</v>
      </c>
      <c r="B673" s="41">
        <v>609</v>
      </c>
      <c r="C673" s="41" t="s">
        <v>115</v>
      </c>
      <c r="D673" s="42">
        <v>42</v>
      </c>
      <c r="E673" s="43">
        <v>77</v>
      </c>
      <c r="F673" s="41">
        <v>59.5</v>
      </c>
      <c r="G673" s="48" t="s">
        <v>1967</v>
      </c>
      <c r="H673" s="41">
        <v>3.1</v>
      </c>
      <c r="I673" s="41" t="s">
        <v>3452</v>
      </c>
      <c r="J673" s="41" t="s">
        <v>2864</v>
      </c>
      <c r="K673" s="41" t="s">
        <v>2828</v>
      </c>
      <c r="L673" s="41" t="s">
        <v>46</v>
      </c>
      <c r="M673" s="41">
        <v>2006</v>
      </c>
      <c r="N673" s="41">
        <v>14</v>
      </c>
      <c r="O673" s="41" t="s">
        <v>1969</v>
      </c>
      <c r="P673" s="41" t="s">
        <v>3150</v>
      </c>
      <c r="Q673" s="41" t="s">
        <v>581</v>
      </c>
      <c r="R673" s="41" t="s">
        <v>41</v>
      </c>
      <c r="S673" s="41" t="s">
        <v>3144</v>
      </c>
    </row>
    <row r="674" spans="1:19" ht="15" customHeight="1" x14ac:dyDescent="0.2">
      <c r="A674" s="41">
        <v>673</v>
      </c>
      <c r="B674" s="41">
        <v>483</v>
      </c>
      <c r="C674" s="41" t="s">
        <v>1623</v>
      </c>
      <c r="D674" s="42">
        <v>43</v>
      </c>
      <c r="E674" s="43">
        <v>77</v>
      </c>
      <c r="F674" s="41">
        <v>60</v>
      </c>
      <c r="G674" s="48" t="s">
        <v>1625</v>
      </c>
      <c r="H674" s="41">
        <v>3.8</v>
      </c>
      <c r="I674" s="41" t="s">
        <v>3453</v>
      </c>
      <c r="J674" s="41" t="s">
        <v>2853</v>
      </c>
      <c r="K674" s="41" t="s">
        <v>2848</v>
      </c>
      <c r="L674" s="41" t="s">
        <v>46</v>
      </c>
      <c r="M674" s="41">
        <v>1870</v>
      </c>
      <c r="N674" s="41">
        <v>150</v>
      </c>
      <c r="O674" s="41" t="s">
        <v>65</v>
      </c>
      <c r="P674" s="41" t="s">
        <v>72</v>
      </c>
      <c r="Q674" s="41" t="s">
        <v>73</v>
      </c>
      <c r="R674" s="41" t="s">
        <v>67</v>
      </c>
      <c r="S674" s="41" t="s">
        <v>1628</v>
      </c>
    </row>
    <row r="675" spans="1:19" ht="15" customHeight="1" x14ac:dyDescent="0.2">
      <c r="A675" s="41">
        <v>674</v>
      </c>
      <c r="B675" s="41">
        <v>721</v>
      </c>
      <c r="C675" s="41" t="s">
        <v>1623</v>
      </c>
      <c r="D675" s="42">
        <v>43</v>
      </c>
      <c r="E675" s="43">
        <v>77</v>
      </c>
      <c r="F675" s="41">
        <v>60</v>
      </c>
      <c r="G675" s="48" t="s">
        <v>1625</v>
      </c>
      <c r="H675" s="41">
        <v>3.8</v>
      </c>
      <c r="I675" s="41" t="s">
        <v>3453</v>
      </c>
      <c r="J675" s="41" t="s">
        <v>2903</v>
      </c>
      <c r="K675" s="41" t="s">
        <v>2848</v>
      </c>
      <c r="L675" s="41" t="s">
        <v>46</v>
      </c>
      <c r="M675" s="41">
        <v>1870</v>
      </c>
      <c r="N675" s="41">
        <v>150</v>
      </c>
      <c r="O675" s="41" t="s">
        <v>65</v>
      </c>
      <c r="P675" s="41" t="s">
        <v>72</v>
      </c>
      <c r="Q675" s="41" t="s">
        <v>73</v>
      </c>
      <c r="R675" s="41" t="s">
        <v>67</v>
      </c>
      <c r="S675" s="41" t="s">
        <v>1628</v>
      </c>
    </row>
    <row r="676" spans="1:19" ht="15" customHeight="1" x14ac:dyDescent="0.2">
      <c r="A676" s="41">
        <v>675</v>
      </c>
      <c r="B676" s="41">
        <v>89</v>
      </c>
      <c r="C676" s="41" t="s">
        <v>466</v>
      </c>
      <c r="D676" s="42">
        <v>37</v>
      </c>
      <c r="E676" s="43">
        <v>76</v>
      </c>
      <c r="F676" s="41">
        <v>56.5</v>
      </c>
      <c r="G676" s="48" t="s">
        <v>468</v>
      </c>
      <c r="H676" s="41">
        <v>4.7</v>
      </c>
      <c r="I676" s="41" t="s">
        <v>3454</v>
      </c>
      <c r="J676" s="41" t="s">
        <v>2824</v>
      </c>
      <c r="K676" s="41" t="s">
        <v>2839</v>
      </c>
      <c r="L676" s="41" t="s">
        <v>64</v>
      </c>
      <c r="M676" s="41">
        <v>1997</v>
      </c>
      <c r="N676" s="41">
        <v>23</v>
      </c>
      <c r="O676" s="41" t="s">
        <v>21</v>
      </c>
      <c r="P676" s="41" t="s">
        <v>57</v>
      </c>
      <c r="Q676" s="41" t="s">
        <v>40</v>
      </c>
      <c r="R676" s="41" t="s">
        <v>80</v>
      </c>
      <c r="S676" s="41" t="s">
        <v>3144</v>
      </c>
    </row>
    <row r="677" spans="1:19" ht="15" customHeight="1" x14ac:dyDescent="0.2">
      <c r="A677" s="41">
        <v>676</v>
      </c>
      <c r="B677" s="41">
        <v>278</v>
      </c>
      <c r="C677" s="41" t="s">
        <v>1153</v>
      </c>
      <c r="D677" s="42">
        <v>42</v>
      </c>
      <c r="E677" s="43">
        <v>76</v>
      </c>
      <c r="F677" s="41">
        <v>59</v>
      </c>
      <c r="G677" s="48" t="s">
        <v>1154</v>
      </c>
      <c r="H677" s="41">
        <v>3.7</v>
      </c>
      <c r="I677" s="41" t="s">
        <v>3455</v>
      </c>
      <c r="J677" s="41" t="s">
        <v>2826</v>
      </c>
      <c r="K677" s="41" t="s">
        <v>2861</v>
      </c>
      <c r="L677" s="41" t="s">
        <v>64</v>
      </c>
      <c r="M677" s="41">
        <v>1996</v>
      </c>
      <c r="N677" s="41">
        <v>24</v>
      </c>
      <c r="O677" s="41" t="s">
        <v>21</v>
      </c>
      <c r="P677" s="41" t="s">
        <v>145</v>
      </c>
      <c r="Q677" s="41" t="s">
        <v>91</v>
      </c>
      <c r="R677" s="41" t="s">
        <v>58</v>
      </c>
      <c r="S677" s="41" t="s">
        <v>3144</v>
      </c>
    </row>
    <row r="678" spans="1:19" ht="15" customHeight="1" x14ac:dyDescent="0.2">
      <c r="A678" s="41">
        <v>677</v>
      </c>
      <c r="B678" s="41">
        <v>217</v>
      </c>
      <c r="C678" s="41" t="s">
        <v>965</v>
      </c>
      <c r="D678" s="42">
        <v>42</v>
      </c>
      <c r="E678" s="43">
        <v>76</v>
      </c>
      <c r="F678" s="41">
        <v>59</v>
      </c>
      <c r="G678" s="48" t="s">
        <v>967</v>
      </c>
      <c r="H678" s="41">
        <v>4.7</v>
      </c>
      <c r="I678" s="41" t="s">
        <v>3456</v>
      </c>
      <c r="J678" s="41" t="s">
        <v>2828</v>
      </c>
      <c r="K678" s="41" t="s">
        <v>2853</v>
      </c>
      <c r="L678" s="41" t="s">
        <v>56</v>
      </c>
      <c r="M678" s="41">
        <v>1996</v>
      </c>
      <c r="N678" s="41">
        <v>24</v>
      </c>
      <c r="O678" s="41" t="s">
        <v>21</v>
      </c>
      <c r="P678" s="41" t="s">
        <v>22</v>
      </c>
      <c r="Q678" s="41" t="s">
        <v>22</v>
      </c>
      <c r="R678" s="41" t="s">
        <v>80</v>
      </c>
      <c r="S678" s="41" t="s">
        <v>969</v>
      </c>
    </row>
    <row r="679" spans="1:19" ht="15" customHeight="1" x14ac:dyDescent="0.2">
      <c r="A679" s="41">
        <v>678</v>
      </c>
      <c r="B679" s="41">
        <v>355</v>
      </c>
      <c r="C679" s="41" t="s">
        <v>965</v>
      </c>
      <c r="D679" s="42">
        <v>42</v>
      </c>
      <c r="E679" s="43">
        <v>76</v>
      </c>
      <c r="F679" s="41">
        <v>59</v>
      </c>
      <c r="G679" s="48" t="s">
        <v>967</v>
      </c>
      <c r="H679" s="41">
        <v>4.7</v>
      </c>
      <c r="I679" s="41" t="s">
        <v>3456</v>
      </c>
      <c r="J679" s="41" t="s">
        <v>2826</v>
      </c>
      <c r="K679" s="41" t="s">
        <v>2853</v>
      </c>
      <c r="L679" s="41" t="s">
        <v>56</v>
      </c>
      <c r="M679" s="41">
        <v>1996</v>
      </c>
      <c r="N679" s="41">
        <v>24</v>
      </c>
      <c r="O679" s="41" t="s">
        <v>21</v>
      </c>
      <c r="P679" s="41" t="s">
        <v>22</v>
      </c>
      <c r="Q679" s="41" t="s">
        <v>22</v>
      </c>
      <c r="R679" s="41" t="s">
        <v>80</v>
      </c>
      <c r="S679" s="41" t="s">
        <v>969</v>
      </c>
    </row>
    <row r="680" spans="1:19" ht="15" customHeight="1" x14ac:dyDescent="0.2">
      <c r="A680" s="41">
        <v>679</v>
      </c>
      <c r="B680" s="41">
        <v>530</v>
      </c>
      <c r="C680" s="41" t="s">
        <v>1792</v>
      </c>
      <c r="D680" s="42">
        <v>49</v>
      </c>
      <c r="E680" s="43">
        <v>76</v>
      </c>
      <c r="F680" s="41">
        <v>62.5</v>
      </c>
      <c r="G680" s="48" t="s">
        <v>1794</v>
      </c>
      <c r="H680" s="41">
        <v>3.7</v>
      </c>
      <c r="I680" s="41" t="s">
        <v>3335</v>
      </c>
      <c r="J680" s="41" t="s">
        <v>2828</v>
      </c>
      <c r="K680" s="41" t="s">
        <v>2864</v>
      </c>
      <c r="L680" s="41" t="s">
        <v>30</v>
      </c>
      <c r="M680" s="41">
        <v>1922</v>
      </c>
      <c r="N680" s="41">
        <v>98</v>
      </c>
      <c r="O680" s="41" t="s">
        <v>65</v>
      </c>
      <c r="P680" s="41" t="s">
        <v>22</v>
      </c>
      <c r="Q680" s="41" t="s">
        <v>22</v>
      </c>
      <c r="R680" s="41" t="s">
        <v>113</v>
      </c>
      <c r="S680" s="41" t="s">
        <v>3144</v>
      </c>
    </row>
    <row r="681" spans="1:19" ht="15" customHeight="1" x14ac:dyDescent="0.2">
      <c r="A681" s="41">
        <v>680</v>
      </c>
      <c r="B681" s="41">
        <v>794</v>
      </c>
      <c r="C681" s="41" t="s">
        <v>1792</v>
      </c>
      <c r="D681" s="42">
        <v>49</v>
      </c>
      <c r="E681" s="43">
        <v>76</v>
      </c>
      <c r="F681" s="41">
        <v>62.5</v>
      </c>
      <c r="G681" s="48" t="s">
        <v>1794</v>
      </c>
      <c r="H681" s="41">
        <v>3.7</v>
      </c>
      <c r="I681" s="41" t="s">
        <v>3335</v>
      </c>
      <c r="J681" s="41" t="s">
        <v>2826</v>
      </c>
      <c r="K681" s="41" t="s">
        <v>2864</v>
      </c>
      <c r="L681" s="41" t="s">
        <v>30</v>
      </c>
      <c r="M681" s="41">
        <v>1922</v>
      </c>
      <c r="N681" s="41">
        <v>98</v>
      </c>
      <c r="O681" s="41" t="s">
        <v>65</v>
      </c>
      <c r="P681" s="41" t="s">
        <v>22</v>
      </c>
      <c r="Q681" s="41" t="s">
        <v>22</v>
      </c>
      <c r="R681" s="41" t="s">
        <v>113</v>
      </c>
      <c r="S681" s="41" t="s">
        <v>3144</v>
      </c>
    </row>
    <row r="682" spans="1:19" ht="15" customHeight="1" x14ac:dyDescent="0.2">
      <c r="A682" s="41">
        <v>681</v>
      </c>
      <c r="B682" s="41">
        <v>342</v>
      </c>
      <c r="C682" s="41" t="s">
        <v>1302</v>
      </c>
      <c r="D682" s="42">
        <v>42</v>
      </c>
      <c r="E682" s="43">
        <v>74</v>
      </c>
      <c r="F682" s="41">
        <v>58</v>
      </c>
      <c r="G682" s="48" t="s">
        <v>1304</v>
      </c>
      <c r="H682" s="41">
        <v>4.3</v>
      </c>
      <c r="I682" s="41" t="s">
        <v>3457</v>
      </c>
      <c r="J682" s="41" t="s">
        <v>2850</v>
      </c>
      <c r="K682" s="41" t="s">
        <v>2861</v>
      </c>
      <c r="L682" s="41" t="s">
        <v>20</v>
      </c>
      <c r="M682" s="41">
        <v>1902</v>
      </c>
      <c r="N682" s="41">
        <v>118</v>
      </c>
      <c r="O682" s="41" t="s">
        <v>65</v>
      </c>
      <c r="P682" s="41" t="s">
        <v>72</v>
      </c>
      <c r="Q682" s="41" t="s">
        <v>73</v>
      </c>
      <c r="R682" s="41" t="s">
        <v>203</v>
      </c>
      <c r="S682" s="41" t="s">
        <v>3144</v>
      </c>
    </row>
    <row r="683" spans="1:19" ht="15" customHeight="1" x14ac:dyDescent="0.2">
      <c r="A683" s="41">
        <v>682</v>
      </c>
      <c r="B683" s="41">
        <v>109</v>
      </c>
      <c r="C683" s="41" t="s">
        <v>115</v>
      </c>
      <c r="D683" s="42">
        <v>40</v>
      </c>
      <c r="E683" s="43">
        <v>73</v>
      </c>
      <c r="F683" s="41">
        <v>56.5</v>
      </c>
      <c r="G683" s="48" t="s">
        <v>549</v>
      </c>
      <c r="H683" s="41">
        <v>3.1</v>
      </c>
      <c r="I683" s="41" t="s">
        <v>3458</v>
      </c>
      <c r="J683" s="41" t="s">
        <v>2934</v>
      </c>
      <c r="K683" s="41" t="s">
        <v>2864</v>
      </c>
      <c r="L683" s="41" t="s">
        <v>46</v>
      </c>
      <c r="M683" s="41">
        <v>2001</v>
      </c>
      <c r="N683" s="41">
        <v>19</v>
      </c>
      <c r="O683" s="41" t="s">
        <v>21</v>
      </c>
      <c r="P683" s="41" t="s">
        <v>155</v>
      </c>
      <c r="Q683" s="41" t="s">
        <v>156</v>
      </c>
      <c r="R683" s="41" t="s">
        <v>34</v>
      </c>
      <c r="S683" s="41" t="s">
        <v>552</v>
      </c>
    </row>
    <row r="684" spans="1:19" ht="15" customHeight="1" x14ac:dyDescent="0.2">
      <c r="A684" s="41">
        <v>683</v>
      </c>
      <c r="B684" s="41">
        <v>752</v>
      </c>
      <c r="C684" s="41" t="s">
        <v>2166</v>
      </c>
      <c r="D684" s="42">
        <v>44</v>
      </c>
      <c r="E684" s="43">
        <v>73</v>
      </c>
      <c r="F684" s="41">
        <v>58.5</v>
      </c>
      <c r="G684" s="48" t="s">
        <v>2168</v>
      </c>
      <c r="H684" s="41">
        <v>3.8</v>
      </c>
      <c r="I684" s="41" t="s">
        <v>3459</v>
      </c>
      <c r="J684" s="41" t="s">
        <v>2844</v>
      </c>
      <c r="K684" s="41" t="s">
        <v>2837</v>
      </c>
      <c r="L684" s="41" t="s">
        <v>46</v>
      </c>
      <c r="M684" s="41">
        <v>1925</v>
      </c>
      <c r="N684" s="41">
        <v>95</v>
      </c>
      <c r="O684" s="41" t="s">
        <v>21</v>
      </c>
      <c r="P684" s="41" t="s">
        <v>155</v>
      </c>
      <c r="Q684" s="41" t="s">
        <v>156</v>
      </c>
      <c r="R684" s="41" t="s">
        <v>34</v>
      </c>
      <c r="S684" s="41" t="s">
        <v>2171</v>
      </c>
    </row>
    <row r="685" spans="1:19" ht="15" customHeight="1" x14ac:dyDescent="0.2">
      <c r="A685" s="41">
        <v>684</v>
      </c>
      <c r="B685" s="41">
        <v>203</v>
      </c>
      <c r="C685" s="41" t="s">
        <v>909</v>
      </c>
      <c r="D685" s="42">
        <v>31</v>
      </c>
      <c r="E685" s="43">
        <v>72</v>
      </c>
      <c r="F685" s="41">
        <v>51.5</v>
      </c>
      <c r="G685" s="48" t="s">
        <v>911</v>
      </c>
      <c r="H685" s="41">
        <v>3.6</v>
      </c>
      <c r="I685" s="41" t="s">
        <v>3460</v>
      </c>
      <c r="J685" s="41" t="s">
        <v>2844</v>
      </c>
      <c r="K685" s="41" t="s">
        <v>2826</v>
      </c>
      <c r="L685" s="41" t="s">
        <v>56</v>
      </c>
      <c r="M685" s="41">
        <v>2006</v>
      </c>
      <c r="N685" s="41">
        <v>14</v>
      </c>
      <c r="O685" s="41" t="s">
        <v>131</v>
      </c>
      <c r="P685" s="41" t="s">
        <v>112</v>
      </c>
      <c r="Q685" s="41" t="s">
        <v>98</v>
      </c>
      <c r="R685" s="41" t="s">
        <v>41</v>
      </c>
      <c r="S685" s="41" t="s">
        <v>3144</v>
      </c>
    </row>
    <row r="686" spans="1:19" ht="15" customHeight="1" x14ac:dyDescent="0.2">
      <c r="A686" s="41">
        <v>685</v>
      </c>
      <c r="B686" s="41">
        <v>323</v>
      </c>
      <c r="C686" s="41" t="s">
        <v>909</v>
      </c>
      <c r="D686" s="42">
        <v>31</v>
      </c>
      <c r="E686" s="43">
        <v>72</v>
      </c>
      <c r="F686" s="41">
        <v>51.5</v>
      </c>
      <c r="G686" s="48" t="s">
        <v>911</v>
      </c>
      <c r="H686" s="41">
        <v>3.6</v>
      </c>
      <c r="I686" s="41" t="s">
        <v>3460</v>
      </c>
      <c r="J686" s="41" t="s">
        <v>2828</v>
      </c>
      <c r="K686" s="41" t="s">
        <v>2826</v>
      </c>
      <c r="L686" s="41" t="s">
        <v>56</v>
      </c>
      <c r="M686" s="41">
        <v>2006</v>
      </c>
      <c r="N686" s="41">
        <v>14</v>
      </c>
      <c r="O686" s="41" t="s">
        <v>131</v>
      </c>
      <c r="P686" s="41" t="s">
        <v>112</v>
      </c>
      <c r="Q686" s="41" t="s">
        <v>98</v>
      </c>
      <c r="R686" s="41" t="s">
        <v>41</v>
      </c>
      <c r="S686" s="41" t="s">
        <v>3144</v>
      </c>
    </row>
    <row r="687" spans="1:19" ht="15" customHeight="1" x14ac:dyDescent="0.2">
      <c r="A687" s="41">
        <v>686</v>
      </c>
      <c r="B687" s="41">
        <v>306</v>
      </c>
      <c r="C687" s="41" t="s">
        <v>81</v>
      </c>
      <c r="D687" s="42">
        <v>33</v>
      </c>
      <c r="E687" s="43">
        <v>72</v>
      </c>
      <c r="F687" s="41">
        <v>52.5</v>
      </c>
      <c r="G687" s="48" t="s">
        <v>1228</v>
      </c>
      <c r="H687" s="41">
        <v>3.8</v>
      </c>
      <c r="I687" s="41" t="s">
        <v>3461</v>
      </c>
      <c r="J687" s="41" t="s">
        <v>2853</v>
      </c>
      <c r="K687" s="41" t="s">
        <v>2890</v>
      </c>
      <c r="L687" s="41" t="s">
        <v>46</v>
      </c>
      <c r="M687" s="41">
        <v>1917</v>
      </c>
      <c r="N687" s="41">
        <v>103</v>
      </c>
      <c r="O687" s="41" t="s">
        <v>154</v>
      </c>
      <c r="P687" s="41" t="s">
        <v>1144</v>
      </c>
      <c r="Q687" s="41" t="s">
        <v>780</v>
      </c>
      <c r="R687" s="41" t="s">
        <v>58</v>
      </c>
      <c r="S687" s="41" t="s">
        <v>1230</v>
      </c>
    </row>
    <row r="688" spans="1:19" ht="15" customHeight="1" x14ac:dyDescent="0.2">
      <c r="A688" s="41">
        <v>687</v>
      </c>
      <c r="B688" s="41">
        <v>120</v>
      </c>
      <c r="C688" s="41" t="s">
        <v>598</v>
      </c>
      <c r="D688" s="42">
        <v>41</v>
      </c>
      <c r="E688" s="43">
        <v>72</v>
      </c>
      <c r="F688" s="41">
        <v>56.5</v>
      </c>
      <c r="G688" s="48" t="s">
        <v>599</v>
      </c>
      <c r="H688" s="41">
        <v>4.7</v>
      </c>
      <c r="I688" s="41" t="s">
        <v>3462</v>
      </c>
      <c r="J688" s="41" t="s">
        <v>2826</v>
      </c>
      <c r="K688" s="41" t="s">
        <v>2859</v>
      </c>
      <c r="L688" s="41" t="s">
        <v>64</v>
      </c>
      <c r="M688" s="41">
        <v>2012</v>
      </c>
      <c r="N688" s="41">
        <v>8</v>
      </c>
      <c r="O688" s="41" t="s">
        <v>21</v>
      </c>
      <c r="P688" s="41" t="s">
        <v>235</v>
      </c>
      <c r="Q688" s="41" t="s">
        <v>91</v>
      </c>
      <c r="R688" s="41" t="s">
        <v>58</v>
      </c>
      <c r="S688" s="41" t="s">
        <v>603</v>
      </c>
    </row>
    <row r="689" spans="1:19" ht="15" customHeight="1" x14ac:dyDescent="0.2">
      <c r="A689" s="41">
        <v>688</v>
      </c>
      <c r="B689" s="41">
        <v>75</v>
      </c>
      <c r="C689" s="41" t="s">
        <v>401</v>
      </c>
      <c r="D689" s="42">
        <v>41</v>
      </c>
      <c r="E689" s="43">
        <v>72</v>
      </c>
      <c r="F689" s="41">
        <v>56.5</v>
      </c>
      <c r="G689" s="48" t="s">
        <v>403</v>
      </c>
      <c r="H689" s="41">
        <v>3.1</v>
      </c>
      <c r="I689" s="41" t="s">
        <v>3463</v>
      </c>
      <c r="J689" s="41" t="s">
        <v>2824</v>
      </c>
      <c r="K689" s="41" t="s">
        <v>2864</v>
      </c>
      <c r="L689" s="41" t="s">
        <v>64</v>
      </c>
      <c r="M689" s="41">
        <v>1999</v>
      </c>
      <c r="N689" s="41">
        <v>21</v>
      </c>
      <c r="O689" s="41" t="s">
        <v>65</v>
      </c>
      <c r="P689" s="41" t="s">
        <v>57</v>
      </c>
      <c r="Q689" s="41" t="s">
        <v>40</v>
      </c>
      <c r="R689" s="41" t="s">
        <v>41</v>
      </c>
      <c r="S689" s="41" t="s">
        <v>405</v>
      </c>
    </row>
    <row r="690" spans="1:19" ht="15" customHeight="1" x14ac:dyDescent="0.2">
      <c r="A690" s="41">
        <v>689</v>
      </c>
      <c r="B690" s="41">
        <v>690</v>
      </c>
      <c r="C690" s="41" t="s">
        <v>2091</v>
      </c>
      <c r="D690" s="42">
        <v>36</v>
      </c>
      <c r="E690" s="43">
        <v>71</v>
      </c>
      <c r="F690" s="41">
        <v>53.5</v>
      </c>
      <c r="G690" s="48" t="s">
        <v>2093</v>
      </c>
      <c r="H690" s="41">
        <v>3.8</v>
      </c>
      <c r="I690" s="41" t="s">
        <v>3414</v>
      </c>
      <c r="J690" s="41" t="s">
        <v>2856</v>
      </c>
      <c r="K690" s="41" t="s">
        <v>2828</v>
      </c>
      <c r="L690" s="41" t="s">
        <v>46</v>
      </c>
      <c r="M690" s="41">
        <v>2002</v>
      </c>
      <c r="N690" s="41">
        <v>18</v>
      </c>
      <c r="O690" s="41" t="s">
        <v>21</v>
      </c>
      <c r="P690" s="41" t="s">
        <v>769</v>
      </c>
      <c r="Q690" s="41" t="s">
        <v>770</v>
      </c>
      <c r="R690" s="41" t="s">
        <v>34</v>
      </c>
      <c r="S690" s="41" t="s">
        <v>1110</v>
      </c>
    </row>
    <row r="691" spans="1:19" ht="15" customHeight="1" x14ac:dyDescent="0.2">
      <c r="A691" s="41">
        <v>690</v>
      </c>
      <c r="B691" s="41">
        <v>933</v>
      </c>
      <c r="C691" s="41" t="s">
        <v>2091</v>
      </c>
      <c r="D691" s="42">
        <v>36</v>
      </c>
      <c r="E691" s="43">
        <v>71</v>
      </c>
      <c r="F691" s="41">
        <v>53.5</v>
      </c>
      <c r="G691" s="48" t="s">
        <v>2093</v>
      </c>
      <c r="H691" s="41">
        <v>3.8</v>
      </c>
      <c r="I691" s="41" t="s">
        <v>3414</v>
      </c>
      <c r="J691" s="41" t="s">
        <v>2882</v>
      </c>
      <c r="K691" s="41" t="s">
        <v>2828</v>
      </c>
      <c r="L691" s="41" t="s">
        <v>46</v>
      </c>
      <c r="M691" s="41">
        <v>2002</v>
      </c>
      <c r="N691" s="41">
        <v>18</v>
      </c>
      <c r="O691" s="41" t="s">
        <v>21</v>
      </c>
      <c r="P691" s="41" t="s">
        <v>769</v>
      </c>
      <c r="Q691" s="41" t="s">
        <v>770</v>
      </c>
      <c r="R691" s="41" t="s">
        <v>34</v>
      </c>
      <c r="S691" s="41" t="s">
        <v>1110</v>
      </c>
    </row>
    <row r="692" spans="1:19" ht="15" customHeight="1" x14ac:dyDescent="0.2">
      <c r="A692" s="41">
        <v>691</v>
      </c>
      <c r="B692" s="41">
        <v>122</v>
      </c>
      <c r="C692" s="41" t="s">
        <v>608</v>
      </c>
      <c r="D692" s="42">
        <v>39</v>
      </c>
      <c r="E692" s="43">
        <v>71</v>
      </c>
      <c r="F692" s="41">
        <v>55</v>
      </c>
      <c r="G692" s="48" t="s">
        <v>610</v>
      </c>
      <c r="H692" s="41">
        <v>4.3</v>
      </c>
      <c r="I692" s="41" t="s">
        <v>3464</v>
      </c>
      <c r="J692" s="41" t="s">
        <v>2831</v>
      </c>
      <c r="K692" s="41" t="s">
        <v>2944</v>
      </c>
      <c r="L692" s="41" t="s">
        <v>64</v>
      </c>
      <c r="M692" s="41">
        <v>2010</v>
      </c>
      <c r="N692" s="41">
        <v>10</v>
      </c>
      <c r="O692" s="41" t="s">
        <v>21</v>
      </c>
      <c r="P692" s="41" t="s">
        <v>145</v>
      </c>
      <c r="Q692" s="41" t="s">
        <v>91</v>
      </c>
      <c r="R692" s="41" t="s">
        <v>80</v>
      </c>
      <c r="S692" s="41" t="s">
        <v>3144</v>
      </c>
    </row>
    <row r="693" spans="1:19" ht="15" customHeight="1" x14ac:dyDescent="0.2">
      <c r="A693" s="41">
        <v>692</v>
      </c>
      <c r="B693" s="41">
        <v>420</v>
      </c>
      <c r="C693" s="41" t="s">
        <v>1468</v>
      </c>
      <c r="D693" s="42">
        <v>54</v>
      </c>
      <c r="E693" s="43">
        <v>71</v>
      </c>
      <c r="F693" s="41">
        <v>62.5</v>
      </c>
      <c r="G693" s="48" t="s">
        <v>1470</v>
      </c>
      <c r="H693" s="41">
        <v>3</v>
      </c>
      <c r="I693" s="41" t="s">
        <v>3465</v>
      </c>
      <c r="J693" s="41" t="s">
        <v>2848</v>
      </c>
      <c r="K693" s="41" t="s">
        <v>3076</v>
      </c>
      <c r="L693" s="41" t="s">
        <v>30</v>
      </c>
      <c r="M693" s="41">
        <v>1981</v>
      </c>
      <c r="N693" s="41">
        <v>39</v>
      </c>
      <c r="O693" s="41" t="s">
        <v>65</v>
      </c>
      <c r="P693" s="41" t="s">
        <v>230</v>
      </c>
      <c r="Q693" s="41" t="s">
        <v>91</v>
      </c>
      <c r="R693" s="41" t="s">
        <v>113</v>
      </c>
      <c r="S693" s="41" t="s">
        <v>1474</v>
      </c>
    </row>
    <row r="694" spans="1:19" ht="15" customHeight="1" x14ac:dyDescent="0.2">
      <c r="A694" s="41">
        <v>693</v>
      </c>
      <c r="B694" s="41">
        <v>613</v>
      </c>
      <c r="C694" s="41" t="s">
        <v>1468</v>
      </c>
      <c r="D694" s="42">
        <v>54</v>
      </c>
      <c r="E694" s="43">
        <v>71</v>
      </c>
      <c r="F694" s="41">
        <v>62.5</v>
      </c>
      <c r="G694" s="48" t="s">
        <v>1470</v>
      </c>
      <c r="H694" s="41">
        <v>3</v>
      </c>
      <c r="I694" s="41" t="s">
        <v>3465</v>
      </c>
      <c r="J694" s="41" t="s">
        <v>2844</v>
      </c>
      <c r="K694" s="41" t="s">
        <v>3076</v>
      </c>
      <c r="L694" s="41" t="s">
        <v>30</v>
      </c>
      <c r="M694" s="41">
        <v>1981</v>
      </c>
      <c r="N694" s="41">
        <v>39</v>
      </c>
      <c r="O694" s="41" t="s">
        <v>65</v>
      </c>
      <c r="P694" s="41" t="s">
        <v>230</v>
      </c>
      <c r="Q694" s="41" t="s">
        <v>91</v>
      </c>
      <c r="R694" s="41" t="s">
        <v>113</v>
      </c>
      <c r="S694" s="41" t="s">
        <v>1474</v>
      </c>
    </row>
    <row r="695" spans="1:19" ht="15" customHeight="1" x14ac:dyDescent="0.2">
      <c r="A695" s="41">
        <v>694</v>
      </c>
      <c r="B695" s="41">
        <v>830</v>
      </c>
      <c r="C695" s="41" t="s">
        <v>1468</v>
      </c>
      <c r="D695" s="42">
        <v>54</v>
      </c>
      <c r="E695" s="43">
        <v>71</v>
      </c>
      <c r="F695" s="41">
        <v>62.5</v>
      </c>
      <c r="G695" s="48" t="s">
        <v>1470</v>
      </c>
      <c r="H695" s="41">
        <v>3</v>
      </c>
      <c r="I695" s="41" t="s">
        <v>3465</v>
      </c>
      <c r="J695" s="41" t="s">
        <v>2850</v>
      </c>
      <c r="K695" s="41" t="s">
        <v>3076</v>
      </c>
      <c r="L695" s="41" t="s">
        <v>30</v>
      </c>
      <c r="M695" s="41">
        <v>1981</v>
      </c>
      <c r="N695" s="41">
        <v>39</v>
      </c>
      <c r="O695" s="41" t="s">
        <v>65</v>
      </c>
      <c r="P695" s="41" t="s">
        <v>230</v>
      </c>
      <c r="Q695" s="41" t="s">
        <v>91</v>
      </c>
      <c r="R695" s="41" t="s">
        <v>113</v>
      </c>
      <c r="S695" s="41" t="s">
        <v>1474</v>
      </c>
    </row>
    <row r="696" spans="1:19" ht="15" customHeight="1" x14ac:dyDescent="0.2">
      <c r="A696" s="41">
        <v>695</v>
      </c>
      <c r="B696" s="41">
        <v>687</v>
      </c>
      <c r="C696" s="41" t="s">
        <v>2084</v>
      </c>
      <c r="D696" s="42">
        <v>39</v>
      </c>
      <c r="E696" s="43">
        <v>69</v>
      </c>
      <c r="F696" s="41">
        <v>54</v>
      </c>
      <c r="G696" s="48" t="s">
        <v>2086</v>
      </c>
      <c r="H696" s="41">
        <v>3.7</v>
      </c>
      <c r="I696" s="41" t="s">
        <v>3208</v>
      </c>
      <c r="J696" s="41" t="s">
        <v>2864</v>
      </c>
      <c r="K696" s="41" t="s">
        <v>2864</v>
      </c>
      <c r="L696" s="41" t="s">
        <v>104</v>
      </c>
      <c r="M696" s="41">
        <v>1852</v>
      </c>
      <c r="N696" s="41">
        <v>168</v>
      </c>
      <c r="O696" s="41" t="s">
        <v>65</v>
      </c>
      <c r="P696" s="41" t="s">
        <v>155</v>
      </c>
      <c r="Q696" s="41" t="s">
        <v>156</v>
      </c>
      <c r="R696" s="41" t="s">
        <v>203</v>
      </c>
      <c r="S696" s="41" t="s">
        <v>3144</v>
      </c>
    </row>
    <row r="697" spans="1:19" ht="15" customHeight="1" x14ac:dyDescent="0.2">
      <c r="A697" s="41">
        <v>696</v>
      </c>
      <c r="B697" s="41">
        <v>932</v>
      </c>
      <c r="C697" s="41" t="s">
        <v>2084</v>
      </c>
      <c r="D697" s="42">
        <v>39</v>
      </c>
      <c r="E697" s="43">
        <v>69</v>
      </c>
      <c r="F697" s="41">
        <v>54</v>
      </c>
      <c r="G697" s="48" t="s">
        <v>2086</v>
      </c>
      <c r="H697" s="41">
        <v>3.7</v>
      </c>
      <c r="I697" s="41" t="s">
        <v>3208</v>
      </c>
      <c r="J697" s="41" t="s">
        <v>2837</v>
      </c>
      <c r="K697" s="41" t="s">
        <v>2864</v>
      </c>
      <c r="L697" s="41" t="s">
        <v>104</v>
      </c>
      <c r="M697" s="41">
        <v>1852</v>
      </c>
      <c r="N697" s="41">
        <v>168</v>
      </c>
      <c r="O697" s="41" t="s">
        <v>65</v>
      </c>
      <c r="P697" s="41" t="s">
        <v>155</v>
      </c>
      <c r="Q697" s="41" t="s">
        <v>156</v>
      </c>
      <c r="R697" s="41" t="s">
        <v>203</v>
      </c>
      <c r="S697" s="41" t="s">
        <v>3144</v>
      </c>
    </row>
    <row r="698" spans="1:19" ht="15" customHeight="1" x14ac:dyDescent="0.2">
      <c r="A698" s="41">
        <v>697</v>
      </c>
      <c r="B698" s="41">
        <v>356</v>
      </c>
      <c r="C698" s="41" t="s">
        <v>1324</v>
      </c>
      <c r="D698" s="42">
        <v>37</v>
      </c>
      <c r="E698" s="43">
        <v>68</v>
      </c>
      <c r="F698" s="41">
        <v>52.5</v>
      </c>
      <c r="G698" s="48" t="s">
        <v>1326</v>
      </c>
      <c r="H698" s="41">
        <v>4.2</v>
      </c>
      <c r="I698" s="41" t="s">
        <v>3466</v>
      </c>
      <c r="J698" s="41" t="s">
        <v>2828</v>
      </c>
      <c r="K698" s="41" t="s">
        <v>2864</v>
      </c>
      <c r="L698" s="41" t="s">
        <v>56</v>
      </c>
      <c r="M698" s="41">
        <v>1987</v>
      </c>
      <c r="N698" s="41">
        <v>33</v>
      </c>
      <c r="O698" s="41" t="s">
        <v>21</v>
      </c>
      <c r="P698" s="41" t="s">
        <v>79</v>
      </c>
      <c r="Q698" s="41" t="s">
        <v>40</v>
      </c>
      <c r="R698" s="41" t="s">
        <v>179</v>
      </c>
      <c r="S698" s="41" t="s">
        <v>3144</v>
      </c>
    </row>
    <row r="699" spans="1:19" ht="15" customHeight="1" x14ac:dyDescent="0.2">
      <c r="A699" s="41">
        <v>698</v>
      </c>
      <c r="B699" s="41">
        <v>93</v>
      </c>
      <c r="C699" s="41" t="s">
        <v>115</v>
      </c>
      <c r="D699" s="42">
        <v>39</v>
      </c>
      <c r="E699" s="43">
        <v>68</v>
      </c>
      <c r="F699" s="41">
        <v>53.5</v>
      </c>
      <c r="G699" s="48" t="s">
        <v>485</v>
      </c>
      <c r="H699" s="41">
        <v>4.4000000000000004</v>
      </c>
      <c r="I699" s="41" t="s">
        <v>3467</v>
      </c>
      <c r="J699" s="41" t="s">
        <v>2828</v>
      </c>
      <c r="K699" s="41" t="s">
        <v>2934</v>
      </c>
      <c r="L699" s="41" t="s">
        <v>20</v>
      </c>
      <c r="M699" s="41">
        <v>1948</v>
      </c>
      <c r="N699" s="41">
        <v>72</v>
      </c>
      <c r="O699" s="41" t="s">
        <v>21</v>
      </c>
      <c r="P699" s="41" t="s">
        <v>428</v>
      </c>
      <c r="Q699" s="41" t="s">
        <v>40</v>
      </c>
      <c r="R699" s="41" t="s">
        <v>41</v>
      </c>
      <c r="S699" s="41" t="s">
        <v>3144</v>
      </c>
    </row>
    <row r="700" spans="1:19" ht="15" customHeight="1" x14ac:dyDescent="0.2">
      <c r="A700" s="41">
        <v>699</v>
      </c>
      <c r="B700" s="41">
        <v>248</v>
      </c>
      <c r="C700" s="41" t="s">
        <v>1081</v>
      </c>
      <c r="D700" s="42">
        <v>40</v>
      </c>
      <c r="E700" s="43">
        <v>68</v>
      </c>
      <c r="F700" s="41">
        <v>54</v>
      </c>
      <c r="G700" s="48" t="s">
        <v>1083</v>
      </c>
      <c r="H700" s="41">
        <v>3.3</v>
      </c>
      <c r="I700" s="41" t="s">
        <v>3468</v>
      </c>
      <c r="J700" s="41" t="s">
        <v>2864</v>
      </c>
      <c r="K700" s="41" t="s">
        <v>2848</v>
      </c>
      <c r="L700" s="41" t="s">
        <v>20</v>
      </c>
      <c r="M700" s="41">
        <v>1964</v>
      </c>
      <c r="N700" s="41">
        <v>56</v>
      </c>
      <c r="O700" s="41" t="s">
        <v>21</v>
      </c>
      <c r="P700" s="41" t="s">
        <v>184</v>
      </c>
      <c r="Q700" s="41" t="s">
        <v>185</v>
      </c>
      <c r="R700" s="41" t="s">
        <v>58</v>
      </c>
      <c r="S700" s="41" t="s">
        <v>3144</v>
      </c>
    </row>
    <row r="701" spans="1:19" ht="15" customHeight="1" x14ac:dyDescent="0.2">
      <c r="A701" s="41">
        <v>700</v>
      </c>
      <c r="B701" s="41">
        <v>448</v>
      </c>
      <c r="C701" s="41" t="s">
        <v>1081</v>
      </c>
      <c r="D701" s="42">
        <v>40</v>
      </c>
      <c r="E701" s="43">
        <v>68</v>
      </c>
      <c r="F701" s="41">
        <v>54</v>
      </c>
      <c r="G701" s="48" t="s">
        <v>1083</v>
      </c>
      <c r="H701" s="41">
        <v>3.3</v>
      </c>
      <c r="I701" s="41" t="s">
        <v>3468</v>
      </c>
      <c r="J701" s="41" t="s">
        <v>2826</v>
      </c>
      <c r="K701" s="41" t="s">
        <v>2848</v>
      </c>
      <c r="L701" s="41" t="s">
        <v>20</v>
      </c>
      <c r="M701" s="41">
        <v>1964</v>
      </c>
      <c r="N701" s="41">
        <v>56</v>
      </c>
      <c r="O701" s="41" t="s">
        <v>21</v>
      </c>
      <c r="P701" s="41" t="s">
        <v>184</v>
      </c>
      <c r="Q701" s="41" t="s">
        <v>185</v>
      </c>
      <c r="R701" s="41" t="s">
        <v>58</v>
      </c>
      <c r="S701" s="41" t="s">
        <v>3144</v>
      </c>
    </row>
    <row r="702" spans="1:19" ht="15" customHeight="1" x14ac:dyDescent="0.2">
      <c r="A702" s="41">
        <v>701</v>
      </c>
      <c r="B702" s="41">
        <v>671</v>
      </c>
      <c r="C702" s="41" t="s">
        <v>1081</v>
      </c>
      <c r="D702" s="42">
        <v>40</v>
      </c>
      <c r="E702" s="43">
        <v>68</v>
      </c>
      <c r="F702" s="41">
        <v>54</v>
      </c>
      <c r="G702" s="48" t="s">
        <v>1083</v>
      </c>
      <c r="H702" s="41">
        <v>3.3</v>
      </c>
      <c r="I702" s="41" t="s">
        <v>3468</v>
      </c>
      <c r="J702" s="41" t="s">
        <v>2944</v>
      </c>
      <c r="K702" s="41" t="s">
        <v>2848</v>
      </c>
      <c r="L702" s="41" t="s">
        <v>20</v>
      </c>
      <c r="M702" s="41">
        <v>1964</v>
      </c>
      <c r="N702" s="41">
        <v>56</v>
      </c>
      <c r="O702" s="41" t="s">
        <v>21</v>
      </c>
      <c r="P702" s="41" t="s">
        <v>184</v>
      </c>
      <c r="Q702" s="41" t="s">
        <v>185</v>
      </c>
      <c r="R702" s="41" t="s">
        <v>58</v>
      </c>
      <c r="S702" s="41" t="s">
        <v>3144</v>
      </c>
    </row>
    <row r="703" spans="1:19" ht="15" customHeight="1" x14ac:dyDescent="0.2">
      <c r="A703" s="41">
        <v>702</v>
      </c>
      <c r="B703" s="41">
        <v>909</v>
      </c>
      <c r="C703" s="41" t="s">
        <v>1081</v>
      </c>
      <c r="D703" s="42">
        <v>40</v>
      </c>
      <c r="E703" s="43">
        <v>68</v>
      </c>
      <c r="F703" s="41">
        <v>54</v>
      </c>
      <c r="G703" s="48" t="s">
        <v>1083</v>
      </c>
      <c r="H703" s="41">
        <v>3.3</v>
      </c>
      <c r="I703" s="41" t="s">
        <v>3468</v>
      </c>
      <c r="J703" s="41" t="s">
        <v>2846</v>
      </c>
      <c r="K703" s="41" t="s">
        <v>2848</v>
      </c>
      <c r="L703" s="41" t="s">
        <v>20</v>
      </c>
      <c r="M703" s="41">
        <v>1964</v>
      </c>
      <c r="N703" s="41">
        <v>56</v>
      </c>
      <c r="O703" s="41" t="s">
        <v>21</v>
      </c>
      <c r="P703" s="41" t="s">
        <v>184</v>
      </c>
      <c r="Q703" s="41" t="s">
        <v>185</v>
      </c>
      <c r="R703" s="41" t="s">
        <v>58</v>
      </c>
      <c r="S703" s="41" t="s">
        <v>3144</v>
      </c>
    </row>
    <row r="704" spans="1:19" ht="15" customHeight="1" x14ac:dyDescent="0.2">
      <c r="A704" s="41">
        <v>703</v>
      </c>
      <c r="B704" s="41">
        <v>826</v>
      </c>
      <c r="C704" s="41" t="s">
        <v>2281</v>
      </c>
      <c r="D704" s="42">
        <v>39</v>
      </c>
      <c r="E704" s="43">
        <v>67</v>
      </c>
      <c r="F704" s="41">
        <v>53</v>
      </c>
      <c r="G704" s="48" t="s">
        <v>2283</v>
      </c>
      <c r="H704" s="41">
        <v>3.3</v>
      </c>
      <c r="I704" s="41" t="s">
        <v>3160</v>
      </c>
      <c r="J704" s="41" t="s">
        <v>2826</v>
      </c>
      <c r="K704" s="41" t="s">
        <v>2864</v>
      </c>
      <c r="L704" s="41" t="s">
        <v>30</v>
      </c>
      <c r="M704" s="41">
        <v>1912</v>
      </c>
      <c r="N704" s="41">
        <v>108</v>
      </c>
      <c r="O704" s="41" t="s">
        <v>21</v>
      </c>
      <c r="P704" s="41" t="s">
        <v>155</v>
      </c>
      <c r="Q704" s="41" t="s">
        <v>156</v>
      </c>
      <c r="R704" s="41" t="s">
        <v>113</v>
      </c>
      <c r="S704" s="41" t="s">
        <v>329</v>
      </c>
    </row>
    <row r="705" spans="1:19" ht="15" customHeight="1" x14ac:dyDescent="0.2">
      <c r="A705" s="41">
        <v>704</v>
      </c>
      <c r="B705" s="41">
        <v>489</v>
      </c>
      <c r="C705" s="41" t="s">
        <v>1645</v>
      </c>
      <c r="D705" s="42">
        <v>37</v>
      </c>
      <c r="E705" s="43">
        <v>66</v>
      </c>
      <c r="F705" s="41">
        <v>51.5</v>
      </c>
      <c r="G705" s="48" t="s">
        <v>1647</v>
      </c>
      <c r="H705" s="41">
        <v>3.3</v>
      </c>
      <c r="I705" s="41" t="s">
        <v>3160</v>
      </c>
      <c r="J705" s="41" t="s">
        <v>2850</v>
      </c>
      <c r="K705" s="41" t="s">
        <v>2864</v>
      </c>
      <c r="L705" s="41" t="s">
        <v>30</v>
      </c>
      <c r="M705" s="41">
        <v>1912</v>
      </c>
      <c r="N705" s="41">
        <v>108</v>
      </c>
      <c r="O705" s="41" t="s">
        <v>21</v>
      </c>
      <c r="P705" s="41" t="s">
        <v>155</v>
      </c>
      <c r="Q705" s="41" t="s">
        <v>156</v>
      </c>
      <c r="R705" s="41" t="s">
        <v>113</v>
      </c>
      <c r="S705" s="41" t="s">
        <v>329</v>
      </c>
    </row>
    <row r="706" spans="1:19" ht="15" customHeight="1" x14ac:dyDescent="0.2">
      <c r="A706" s="41">
        <v>705</v>
      </c>
      <c r="B706" s="41">
        <v>731</v>
      </c>
      <c r="C706" s="41" t="s">
        <v>1645</v>
      </c>
      <c r="D706" s="42">
        <v>37</v>
      </c>
      <c r="E706" s="43">
        <v>66</v>
      </c>
      <c r="F706" s="41">
        <v>51.5</v>
      </c>
      <c r="G706" s="48" t="s">
        <v>1647</v>
      </c>
      <c r="H706" s="41">
        <v>3.3</v>
      </c>
      <c r="I706" s="41" t="s">
        <v>3160</v>
      </c>
      <c r="J706" s="41" t="s">
        <v>2853</v>
      </c>
      <c r="K706" s="41" t="s">
        <v>2864</v>
      </c>
      <c r="L706" s="41" t="s">
        <v>30</v>
      </c>
      <c r="M706" s="41">
        <v>1912</v>
      </c>
      <c r="N706" s="41">
        <v>108</v>
      </c>
      <c r="O706" s="41" t="s">
        <v>21</v>
      </c>
      <c r="P706" s="41" t="s">
        <v>155</v>
      </c>
      <c r="Q706" s="41" t="s">
        <v>156</v>
      </c>
      <c r="R706" s="41" t="s">
        <v>113</v>
      </c>
      <c r="S706" s="41" t="s">
        <v>329</v>
      </c>
    </row>
    <row r="707" spans="1:19" ht="15" customHeight="1" x14ac:dyDescent="0.2">
      <c r="A707" s="41">
        <v>706</v>
      </c>
      <c r="B707" s="41">
        <v>242</v>
      </c>
      <c r="C707" s="41" t="s">
        <v>1054</v>
      </c>
      <c r="D707" s="42">
        <v>39</v>
      </c>
      <c r="E707" s="43">
        <v>66</v>
      </c>
      <c r="F707" s="41">
        <v>52.5</v>
      </c>
      <c r="G707" s="48" t="s">
        <v>1056</v>
      </c>
      <c r="H707" s="41">
        <v>2.4</v>
      </c>
      <c r="I707" s="41" t="s">
        <v>3469</v>
      </c>
      <c r="J707" s="41" t="s">
        <v>2824</v>
      </c>
      <c r="K707" s="41" t="s">
        <v>2831</v>
      </c>
      <c r="L707" s="41" t="s">
        <v>20</v>
      </c>
      <c r="M707" s="41">
        <v>-1</v>
      </c>
      <c r="N707" s="41" t="s">
        <v>3144</v>
      </c>
      <c r="O707" s="41" t="s">
        <v>21</v>
      </c>
      <c r="P707" s="41" t="s">
        <v>184</v>
      </c>
      <c r="Q707" s="41" t="s">
        <v>185</v>
      </c>
      <c r="R707" s="41" t="s">
        <v>41</v>
      </c>
      <c r="S707" s="41" t="s">
        <v>3144</v>
      </c>
    </row>
    <row r="708" spans="1:19" ht="15" customHeight="1" x14ac:dyDescent="0.2">
      <c r="A708" s="41">
        <v>707</v>
      </c>
      <c r="B708" s="41">
        <v>429</v>
      </c>
      <c r="C708" s="41" t="s">
        <v>1054</v>
      </c>
      <c r="D708" s="42">
        <v>39</v>
      </c>
      <c r="E708" s="43">
        <v>66</v>
      </c>
      <c r="F708" s="41">
        <v>52.5</v>
      </c>
      <c r="G708" s="48" t="s">
        <v>1056</v>
      </c>
      <c r="H708" s="41">
        <v>2.4</v>
      </c>
      <c r="I708" s="41" t="s">
        <v>3469</v>
      </c>
      <c r="J708" s="41" t="s">
        <v>2839</v>
      </c>
      <c r="K708" s="41" t="s">
        <v>2831</v>
      </c>
      <c r="L708" s="41" t="s">
        <v>20</v>
      </c>
      <c r="M708" s="41">
        <v>-1</v>
      </c>
      <c r="N708" s="41" t="s">
        <v>3144</v>
      </c>
      <c r="O708" s="41" t="s">
        <v>21</v>
      </c>
      <c r="P708" s="41" t="s">
        <v>184</v>
      </c>
      <c r="Q708" s="41" t="s">
        <v>185</v>
      </c>
      <c r="R708" s="41" t="s">
        <v>41</v>
      </c>
      <c r="S708" s="41" t="s">
        <v>3144</v>
      </c>
    </row>
    <row r="709" spans="1:19" ht="15" customHeight="1" x14ac:dyDescent="0.2">
      <c r="A709" s="41">
        <v>708</v>
      </c>
      <c r="B709" s="41">
        <v>633</v>
      </c>
      <c r="C709" s="41" t="s">
        <v>1054</v>
      </c>
      <c r="D709" s="42">
        <v>39</v>
      </c>
      <c r="E709" s="43">
        <v>66</v>
      </c>
      <c r="F709" s="41">
        <v>52.5</v>
      </c>
      <c r="G709" s="48" t="s">
        <v>1056</v>
      </c>
      <c r="H709" s="41">
        <v>2.4</v>
      </c>
      <c r="I709" s="41" t="s">
        <v>3469</v>
      </c>
      <c r="J709" s="41" t="s">
        <v>3144</v>
      </c>
      <c r="K709" s="41" t="s">
        <v>2831</v>
      </c>
      <c r="L709" s="41" t="s">
        <v>20</v>
      </c>
      <c r="M709" s="41">
        <v>-1</v>
      </c>
      <c r="N709" s="41" t="s">
        <v>3144</v>
      </c>
      <c r="O709" s="41" t="s">
        <v>21</v>
      </c>
      <c r="P709" s="41" t="s">
        <v>184</v>
      </c>
      <c r="Q709" s="41" t="s">
        <v>185</v>
      </c>
      <c r="R709" s="41" t="s">
        <v>41</v>
      </c>
      <c r="S709" s="41" t="s">
        <v>3144</v>
      </c>
    </row>
    <row r="710" spans="1:19" ht="15" customHeight="1" x14ac:dyDescent="0.2">
      <c r="A710" s="41">
        <v>709</v>
      </c>
      <c r="B710" s="41">
        <v>856</v>
      </c>
      <c r="C710" s="41" t="s">
        <v>1054</v>
      </c>
      <c r="D710" s="42">
        <v>39</v>
      </c>
      <c r="E710" s="43">
        <v>66</v>
      </c>
      <c r="F710" s="41">
        <v>52.5</v>
      </c>
      <c r="G710" s="48" t="s">
        <v>1056</v>
      </c>
      <c r="H710" s="41">
        <v>2.4</v>
      </c>
      <c r="I710" s="41" t="s">
        <v>3469</v>
      </c>
      <c r="J710" s="41" t="s">
        <v>2914</v>
      </c>
      <c r="K710" s="41" t="s">
        <v>2831</v>
      </c>
      <c r="L710" s="41" t="s">
        <v>20</v>
      </c>
      <c r="M710" s="41">
        <v>-1</v>
      </c>
      <c r="N710" s="41" t="s">
        <v>3144</v>
      </c>
      <c r="O710" s="41" t="s">
        <v>21</v>
      </c>
      <c r="P710" s="41" t="s">
        <v>184</v>
      </c>
      <c r="Q710" s="41" t="s">
        <v>185</v>
      </c>
      <c r="R710" s="41" t="s">
        <v>41</v>
      </c>
      <c r="S710" s="41" t="s">
        <v>3144</v>
      </c>
    </row>
    <row r="711" spans="1:19" ht="15" customHeight="1" x14ac:dyDescent="0.2">
      <c r="A711" s="41">
        <v>710</v>
      </c>
      <c r="B711" s="41">
        <v>97</v>
      </c>
      <c r="C711" s="41" t="s">
        <v>492</v>
      </c>
      <c r="D711" s="42">
        <v>31</v>
      </c>
      <c r="E711" s="43">
        <v>65</v>
      </c>
      <c r="F711" s="41">
        <v>48</v>
      </c>
      <c r="G711" s="48" t="s">
        <v>494</v>
      </c>
      <c r="H711" s="41">
        <v>4.5</v>
      </c>
      <c r="I711" s="41" t="s">
        <v>3470</v>
      </c>
      <c r="J711" s="41" t="s">
        <v>2864</v>
      </c>
      <c r="K711" s="41" t="s">
        <v>2853</v>
      </c>
      <c r="L711" s="41" t="s">
        <v>56</v>
      </c>
      <c r="M711" s="41">
        <v>1996</v>
      </c>
      <c r="N711" s="41">
        <v>24</v>
      </c>
      <c r="O711" s="41" t="s">
        <v>21</v>
      </c>
      <c r="P711" s="41" t="s">
        <v>230</v>
      </c>
      <c r="Q711" s="41" t="s">
        <v>91</v>
      </c>
      <c r="R711" s="41" t="s">
        <v>80</v>
      </c>
      <c r="S711" s="41" t="s">
        <v>3144</v>
      </c>
    </row>
    <row r="712" spans="1:19" ht="15" customHeight="1" x14ac:dyDescent="0.2">
      <c r="A712" s="41">
        <v>711</v>
      </c>
      <c r="B712" s="41">
        <v>654</v>
      </c>
      <c r="C712" s="41" t="s">
        <v>2039</v>
      </c>
      <c r="D712" s="42">
        <v>35</v>
      </c>
      <c r="E712" s="43">
        <v>65</v>
      </c>
      <c r="F712" s="41">
        <v>50</v>
      </c>
      <c r="G712" s="48" t="s">
        <v>2041</v>
      </c>
      <c r="H712" s="41">
        <v>4.2</v>
      </c>
      <c r="I712" s="41" t="s">
        <v>3274</v>
      </c>
      <c r="J712" s="41" t="s">
        <v>2826</v>
      </c>
      <c r="K712" s="41" t="s">
        <v>2824</v>
      </c>
      <c r="L712" s="41" t="s">
        <v>30</v>
      </c>
      <c r="M712" s="41">
        <v>-1</v>
      </c>
      <c r="N712" s="41" t="s">
        <v>3144</v>
      </c>
      <c r="O712" s="41" t="s">
        <v>154</v>
      </c>
      <c r="P712" s="41" t="s">
        <v>779</v>
      </c>
      <c r="Q712" s="41" t="s">
        <v>780</v>
      </c>
      <c r="R712" s="41" t="s">
        <v>58</v>
      </c>
      <c r="S712" s="41" t="s">
        <v>3144</v>
      </c>
    </row>
    <row r="713" spans="1:19" ht="15" customHeight="1" x14ac:dyDescent="0.2">
      <c r="A713" s="41">
        <v>712</v>
      </c>
      <c r="B713" s="41">
        <v>877</v>
      </c>
      <c r="C713" s="41" t="s">
        <v>2039</v>
      </c>
      <c r="D713" s="42">
        <v>35</v>
      </c>
      <c r="E713" s="43">
        <v>65</v>
      </c>
      <c r="F713" s="41">
        <v>50</v>
      </c>
      <c r="G713" s="48" t="s">
        <v>2041</v>
      </c>
      <c r="H713" s="41">
        <v>4.2</v>
      </c>
      <c r="I713" s="41" t="s">
        <v>3274</v>
      </c>
      <c r="J713" s="41" t="s">
        <v>2868</v>
      </c>
      <c r="K713" s="41" t="s">
        <v>2824</v>
      </c>
      <c r="L713" s="41" t="s">
        <v>30</v>
      </c>
      <c r="M713" s="41">
        <v>-1</v>
      </c>
      <c r="N713" s="41" t="s">
        <v>3144</v>
      </c>
      <c r="O713" s="41" t="s">
        <v>154</v>
      </c>
      <c r="P713" s="41" t="s">
        <v>779</v>
      </c>
      <c r="Q713" s="41" t="s">
        <v>780</v>
      </c>
      <c r="R713" s="41" t="s">
        <v>58</v>
      </c>
      <c r="S713" s="41" t="s">
        <v>3144</v>
      </c>
    </row>
    <row r="714" spans="1:19" ht="15" customHeight="1" x14ac:dyDescent="0.2">
      <c r="A714" s="41">
        <v>713</v>
      </c>
      <c r="B714" s="41">
        <v>275</v>
      </c>
      <c r="C714" s="41" t="s">
        <v>115</v>
      </c>
      <c r="D714" s="42">
        <v>34</v>
      </c>
      <c r="E714" s="43">
        <v>64</v>
      </c>
      <c r="F714" s="41">
        <v>49</v>
      </c>
      <c r="G714" s="48" t="s">
        <v>1149</v>
      </c>
      <c r="H714" s="41">
        <v>4</v>
      </c>
      <c r="I714" s="41" t="s">
        <v>3471</v>
      </c>
      <c r="J714" s="41" t="s">
        <v>2884</v>
      </c>
      <c r="K714" s="41" t="s">
        <v>2868</v>
      </c>
      <c r="L714" s="41" t="s">
        <v>64</v>
      </c>
      <c r="M714" s="41">
        <v>1984</v>
      </c>
      <c r="N714" s="41">
        <v>36</v>
      </c>
      <c r="O714" s="41" t="s">
        <v>21</v>
      </c>
      <c r="P714" s="41" t="s">
        <v>235</v>
      </c>
      <c r="Q714" s="41" t="s">
        <v>91</v>
      </c>
      <c r="R714" s="41" t="s">
        <v>23</v>
      </c>
      <c r="S714" s="41" t="s">
        <v>3144</v>
      </c>
    </row>
    <row r="715" spans="1:19" ht="15" customHeight="1" x14ac:dyDescent="0.2">
      <c r="A715" s="41">
        <v>714</v>
      </c>
      <c r="B715" s="41">
        <v>490</v>
      </c>
      <c r="C715" s="41" t="s">
        <v>1648</v>
      </c>
      <c r="D715" s="42">
        <v>38</v>
      </c>
      <c r="E715" s="43">
        <v>64</v>
      </c>
      <c r="F715" s="41">
        <v>51</v>
      </c>
      <c r="G715" s="48" t="s">
        <v>1650</v>
      </c>
      <c r="H715" s="41">
        <v>4.7</v>
      </c>
      <c r="I715" s="41" t="s">
        <v>3472</v>
      </c>
      <c r="J715" s="41" t="s">
        <v>2859</v>
      </c>
      <c r="K715" s="41" t="s">
        <v>2826</v>
      </c>
      <c r="L715" s="41" t="s">
        <v>56</v>
      </c>
      <c r="M715" s="41">
        <v>1972</v>
      </c>
      <c r="N715" s="41">
        <v>48</v>
      </c>
      <c r="O715" s="41" t="s">
        <v>21</v>
      </c>
      <c r="P715" s="41" t="s">
        <v>695</v>
      </c>
      <c r="Q715" s="41" t="s">
        <v>40</v>
      </c>
      <c r="R715" s="41" t="s">
        <v>179</v>
      </c>
      <c r="S715" s="41" t="s">
        <v>3144</v>
      </c>
    </row>
    <row r="716" spans="1:19" ht="15" customHeight="1" x14ac:dyDescent="0.2">
      <c r="A716" s="41">
        <v>715</v>
      </c>
      <c r="B716" s="41">
        <v>735</v>
      </c>
      <c r="C716" s="41" t="s">
        <v>1648</v>
      </c>
      <c r="D716" s="42">
        <v>38</v>
      </c>
      <c r="E716" s="43">
        <v>64</v>
      </c>
      <c r="F716" s="41">
        <v>51</v>
      </c>
      <c r="G716" s="48" t="s">
        <v>1650</v>
      </c>
      <c r="H716" s="41">
        <v>4.7</v>
      </c>
      <c r="I716" s="41" t="s">
        <v>3472</v>
      </c>
      <c r="J716" s="41" t="s">
        <v>2864</v>
      </c>
      <c r="K716" s="41" t="s">
        <v>2826</v>
      </c>
      <c r="L716" s="41" t="s">
        <v>56</v>
      </c>
      <c r="M716" s="41">
        <v>1972</v>
      </c>
      <c r="N716" s="41">
        <v>48</v>
      </c>
      <c r="O716" s="41" t="s">
        <v>21</v>
      </c>
      <c r="P716" s="41" t="s">
        <v>695</v>
      </c>
      <c r="Q716" s="41" t="s">
        <v>40</v>
      </c>
      <c r="R716" s="41" t="s">
        <v>179</v>
      </c>
      <c r="S716" s="41" t="s">
        <v>3144</v>
      </c>
    </row>
    <row r="717" spans="1:19" ht="15" customHeight="1" x14ac:dyDescent="0.2">
      <c r="A717" s="41">
        <v>716</v>
      </c>
      <c r="B717" s="41">
        <v>308</v>
      </c>
      <c r="C717" s="41" t="s">
        <v>1231</v>
      </c>
      <c r="D717" s="42">
        <v>37</v>
      </c>
      <c r="E717" s="43">
        <v>63</v>
      </c>
      <c r="F717" s="41">
        <v>50</v>
      </c>
      <c r="G717" s="48" t="s">
        <v>1233</v>
      </c>
      <c r="H717" s="41">
        <v>3.3</v>
      </c>
      <c r="I717" s="41" t="s">
        <v>3473</v>
      </c>
      <c r="J717" s="41" t="s">
        <v>2828</v>
      </c>
      <c r="K717" s="41" t="s">
        <v>2911</v>
      </c>
      <c r="L717" s="41" t="s">
        <v>20</v>
      </c>
      <c r="M717" s="41">
        <v>1883</v>
      </c>
      <c r="N717" s="41">
        <v>137</v>
      </c>
      <c r="O717" s="41" t="s">
        <v>154</v>
      </c>
      <c r="P717" s="41" t="s">
        <v>32</v>
      </c>
      <c r="Q717" s="41" t="s">
        <v>33</v>
      </c>
      <c r="R717" s="41" t="s">
        <v>58</v>
      </c>
      <c r="S717" s="41" t="s">
        <v>3144</v>
      </c>
    </row>
    <row r="718" spans="1:19" ht="15" customHeight="1" x14ac:dyDescent="0.2">
      <c r="A718" s="41">
        <v>717</v>
      </c>
      <c r="B718" s="41">
        <v>662</v>
      </c>
      <c r="C718" s="41" t="s">
        <v>2060</v>
      </c>
      <c r="D718" s="42">
        <v>32</v>
      </c>
      <c r="E718" s="43">
        <v>62</v>
      </c>
      <c r="F718" s="41">
        <v>47</v>
      </c>
      <c r="G718" s="48" t="s">
        <v>2062</v>
      </c>
      <c r="H718" s="41">
        <v>3.9</v>
      </c>
      <c r="I718" s="41" t="s">
        <v>3474</v>
      </c>
      <c r="J718" s="41" t="s">
        <v>2837</v>
      </c>
      <c r="K718" s="41" t="s">
        <v>2828</v>
      </c>
      <c r="L718" s="41" t="s">
        <v>64</v>
      </c>
      <c r="M718" s="41">
        <v>2010</v>
      </c>
      <c r="N718" s="41">
        <v>10</v>
      </c>
      <c r="O718" s="41" t="s">
        <v>21</v>
      </c>
      <c r="P718" s="41" t="s">
        <v>90</v>
      </c>
      <c r="Q718" s="41" t="s">
        <v>91</v>
      </c>
      <c r="R718" s="41" t="s">
        <v>179</v>
      </c>
      <c r="S718" s="41" t="s">
        <v>3144</v>
      </c>
    </row>
    <row r="719" spans="1:19" ht="15" customHeight="1" x14ac:dyDescent="0.2">
      <c r="A719" s="41">
        <v>718</v>
      </c>
      <c r="B719" s="41">
        <v>898</v>
      </c>
      <c r="C719" s="41" t="s">
        <v>2060</v>
      </c>
      <c r="D719" s="42">
        <v>32</v>
      </c>
      <c r="E719" s="43">
        <v>62</v>
      </c>
      <c r="F719" s="41">
        <v>47</v>
      </c>
      <c r="G719" s="48" t="s">
        <v>2062</v>
      </c>
      <c r="H719" s="41">
        <v>3.9</v>
      </c>
      <c r="I719" s="41" t="s">
        <v>3474</v>
      </c>
      <c r="J719" s="41" t="s">
        <v>2853</v>
      </c>
      <c r="K719" s="41" t="s">
        <v>2828</v>
      </c>
      <c r="L719" s="41" t="s">
        <v>64</v>
      </c>
      <c r="M719" s="41">
        <v>2010</v>
      </c>
      <c r="N719" s="41">
        <v>10</v>
      </c>
      <c r="O719" s="41" t="s">
        <v>21</v>
      </c>
      <c r="P719" s="41" t="s">
        <v>90</v>
      </c>
      <c r="Q719" s="41" t="s">
        <v>91</v>
      </c>
      <c r="R719" s="41" t="s">
        <v>179</v>
      </c>
      <c r="S719" s="41" t="s">
        <v>3144</v>
      </c>
    </row>
    <row r="720" spans="1:19" ht="15" customHeight="1" x14ac:dyDescent="0.2">
      <c r="A720" s="41">
        <v>719</v>
      </c>
      <c r="B720" s="41">
        <v>270</v>
      </c>
      <c r="C720" s="41" t="s">
        <v>115</v>
      </c>
      <c r="D720" s="42">
        <v>33</v>
      </c>
      <c r="E720" s="43">
        <v>62</v>
      </c>
      <c r="F720" s="41">
        <v>47.5</v>
      </c>
      <c r="G720" s="48" t="s">
        <v>1140</v>
      </c>
      <c r="H720" s="41">
        <v>2.8</v>
      </c>
      <c r="I720" s="41" t="s">
        <v>3475</v>
      </c>
      <c r="J720" s="41" t="s">
        <v>2864</v>
      </c>
      <c r="K720" s="41" t="s">
        <v>2826</v>
      </c>
      <c r="L720" s="41" t="s">
        <v>20</v>
      </c>
      <c r="M720" s="41">
        <v>-1</v>
      </c>
      <c r="N720" s="41" t="s">
        <v>3144</v>
      </c>
      <c r="O720" s="41" t="s">
        <v>154</v>
      </c>
      <c r="P720" s="41" t="s">
        <v>1144</v>
      </c>
      <c r="Q720" s="41" t="s">
        <v>780</v>
      </c>
      <c r="R720" s="41" t="s">
        <v>23</v>
      </c>
      <c r="S720" s="41" t="s">
        <v>3144</v>
      </c>
    </row>
    <row r="721" spans="1:19" ht="15" customHeight="1" x14ac:dyDescent="0.2">
      <c r="A721" s="41">
        <v>720</v>
      </c>
      <c r="B721" s="41">
        <v>99</v>
      </c>
      <c r="C721" s="41" t="s">
        <v>499</v>
      </c>
      <c r="D721" s="42">
        <v>34</v>
      </c>
      <c r="E721" s="43">
        <v>62</v>
      </c>
      <c r="F721" s="41">
        <v>48</v>
      </c>
      <c r="G721" s="48" t="s">
        <v>501</v>
      </c>
      <c r="H721" s="41">
        <v>3.5</v>
      </c>
      <c r="I721" s="41" t="s">
        <v>3476</v>
      </c>
      <c r="J721" s="41" t="s">
        <v>2826</v>
      </c>
      <c r="K721" s="41" t="s">
        <v>2856</v>
      </c>
      <c r="L721" s="41" t="s">
        <v>56</v>
      </c>
      <c r="M721" s="41">
        <v>1999</v>
      </c>
      <c r="N721" s="41">
        <v>21</v>
      </c>
      <c r="O721" s="41" t="s">
        <v>21</v>
      </c>
      <c r="P721" s="41" t="s">
        <v>145</v>
      </c>
      <c r="Q721" s="41" t="s">
        <v>91</v>
      </c>
      <c r="R721" s="41" t="s">
        <v>58</v>
      </c>
      <c r="S721" s="41" t="s">
        <v>3144</v>
      </c>
    </row>
    <row r="722" spans="1:19" ht="15" customHeight="1" x14ac:dyDescent="0.2">
      <c r="A722" s="41">
        <v>721</v>
      </c>
      <c r="B722" s="41">
        <v>239</v>
      </c>
      <c r="C722" s="41" t="s">
        <v>1038</v>
      </c>
      <c r="D722" s="42">
        <v>35</v>
      </c>
      <c r="E722" s="43">
        <v>62</v>
      </c>
      <c r="F722" s="41">
        <v>48.5</v>
      </c>
      <c r="G722" s="48" t="s">
        <v>1040</v>
      </c>
      <c r="H722" s="41">
        <v>3.6</v>
      </c>
      <c r="I722" s="41" t="s">
        <v>3477</v>
      </c>
      <c r="J722" s="41" t="s">
        <v>2914</v>
      </c>
      <c r="K722" s="41" t="s">
        <v>2826</v>
      </c>
      <c r="L722" s="41" t="s">
        <v>46</v>
      </c>
      <c r="M722" s="41">
        <v>1986</v>
      </c>
      <c r="N722" s="41">
        <v>34</v>
      </c>
      <c r="O722" s="41" t="s">
        <v>21</v>
      </c>
      <c r="P722" s="41" t="s">
        <v>1043</v>
      </c>
      <c r="Q722" s="41" t="s">
        <v>1044</v>
      </c>
      <c r="R722" s="41" t="s">
        <v>41</v>
      </c>
      <c r="S722" s="41" t="s">
        <v>3144</v>
      </c>
    </row>
    <row r="723" spans="1:19" ht="15" customHeight="1" x14ac:dyDescent="0.2">
      <c r="A723" s="41">
        <v>722</v>
      </c>
      <c r="B723" s="41">
        <v>425</v>
      </c>
      <c r="C723" s="41" t="s">
        <v>1038</v>
      </c>
      <c r="D723" s="42">
        <v>35</v>
      </c>
      <c r="E723" s="43">
        <v>62</v>
      </c>
      <c r="F723" s="41">
        <v>48.5</v>
      </c>
      <c r="G723" s="48" t="s">
        <v>1040</v>
      </c>
      <c r="H723" s="41">
        <v>3.6</v>
      </c>
      <c r="I723" s="41" t="s">
        <v>3477</v>
      </c>
      <c r="J723" s="41" t="s">
        <v>2826</v>
      </c>
      <c r="K723" s="41" t="s">
        <v>2826</v>
      </c>
      <c r="L723" s="41" t="s">
        <v>46</v>
      </c>
      <c r="M723" s="41">
        <v>1986</v>
      </c>
      <c r="N723" s="41">
        <v>34</v>
      </c>
      <c r="O723" s="41" t="s">
        <v>21</v>
      </c>
      <c r="P723" s="41" t="s">
        <v>1043</v>
      </c>
      <c r="Q723" s="41" t="s">
        <v>1044</v>
      </c>
      <c r="R723" s="41" t="s">
        <v>41</v>
      </c>
      <c r="S723" s="41" t="s">
        <v>3144</v>
      </c>
    </row>
    <row r="724" spans="1:19" ht="15" customHeight="1" x14ac:dyDescent="0.2">
      <c r="A724" s="41">
        <v>723</v>
      </c>
      <c r="B724" s="41">
        <v>630</v>
      </c>
      <c r="C724" s="41" t="s">
        <v>1038</v>
      </c>
      <c r="D724" s="42">
        <v>35</v>
      </c>
      <c r="E724" s="43">
        <v>62</v>
      </c>
      <c r="F724" s="41">
        <v>48.5</v>
      </c>
      <c r="G724" s="48" t="s">
        <v>1040</v>
      </c>
      <c r="H724" s="41">
        <v>3.6</v>
      </c>
      <c r="I724" s="41" t="s">
        <v>3477</v>
      </c>
      <c r="J724" s="41" t="s">
        <v>2826</v>
      </c>
      <c r="K724" s="41" t="s">
        <v>2826</v>
      </c>
      <c r="L724" s="41" t="s">
        <v>46</v>
      </c>
      <c r="M724" s="41">
        <v>1986</v>
      </c>
      <c r="N724" s="41">
        <v>34</v>
      </c>
      <c r="O724" s="41" t="s">
        <v>21</v>
      </c>
      <c r="P724" s="41" t="s">
        <v>1043</v>
      </c>
      <c r="Q724" s="41" t="s">
        <v>1044</v>
      </c>
      <c r="R724" s="41" t="s">
        <v>41</v>
      </c>
      <c r="S724" s="41" t="s">
        <v>3144</v>
      </c>
    </row>
    <row r="725" spans="1:19" ht="15" customHeight="1" x14ac:dyDescent="0.2">
      <c r="A725" s="41">
        <v>724</v>
      </c>
      <c r="B725" s="41">
        <v>851</v>
      </c>
      <c r="C725" s="41" t="s">
        <v>1038</v>
      </c>
      <c r="D725" s="42">
        <v>35</v>
      </c>
      <c r="E725" s="43">
        <v>62</v>
      </c>
      <c r="F725" s="41">
        <v>48.5</v>
      </c>
      <c r="G725" s="48" t="s">
        <v>1040</v>
      </c>
      <c r="H725" s="41">
        <v>3.6</v>
      </c>
      <c r="I725" s="41" t="s">
        <v>3477</v>
      </c>
      <c r="J725" s="41" t="s">
        <v>2841</v>
      </c>
      <c r="K725" s="41" t="s">
        <v>2826</v>
      </c>
      <c r="L725" s="41" t="s">
        <v>46</v>
      </c>
      <c r="M725" s="41">
        <v>1986</v>
      </c>
      <c r="N725" s="41">
        <v>34</v>
      </c>
      <c r="O725" s="41" t="s">
        <v>21</v>
      </c>
      <c r="P725" s="41" t="s">
        <v>1043</v>
      </c>
      <c r="Q725" s="41" t="s">
        <v>1044</v>
      </c>
      <c r="R725" s="41" t="s">
        <v>41</v>
      </c>
      <c r="S725" s="41" t="s">
        <v>3144</v>
      </c>
    </row>
    <row r="726" spans="1:19" ht="15" customHeight="1" x14ac:dyDescent="0.2">
      <c r="A726" s="41">
        <v>725</v>
      </c>
      <c r="B726" s="41">
        <v>407</v>
      </c>
      <c r="C726" s="41" t="s">
        <v>1038</v>
      </c>
      <c r="D726" s="42">
        <v>36</v>
      </c>
      <c r="E726" s="43">
        <v>62</v>
      </c>
      <c r="F726" s="41">
        <v>49</v>
      </c>
      <c r="G726" s="48" t="s">
        <v>1444</v>
      </c>
      <c r="H726" s="41">
        <v>3.9</v>
      </c>
      <c r="I726" s="41" t="s">
        <v>3478</v>
      </c>
      <c r="J726" s="41" t="s">
        <v>2828</v>
      </c>
      <c r="K726" s="41" t="s">
        <v>2839</v>
      </c>
      <c r="L726" s="41" t="s">
        <v>20</v>
      </c>
      <c r="M726" s="41">
        <v>1937</v>
      </c>
      <c r="N726" s="41">
        <v>83</v>
      </c>
      <c r="O726" s="41" t="s">
        <v>154</v>
      </c>
      <c r="P726" s="41" t="s">
        <v>72</v>
      </c>
      <c r="Q726" s="41" t="s">
        <v>73</v>
      </c>
      <c r="R726" s="41" t="s">
        <v>58</v>
      </c>
      <c r="S726" s="41" t="s">
        <v>1447</v>
      </c>
    </row>
    <row r="727" spans="1:19" ht="15" customHeight="1" x14ac:dyDescent="0.2">
      <c r="A727" s="41">
        <v>726</v>
      </c>
      <c r="B727" s="41">
        <v>594</v>
      </c>
      <c r="C727" s="41" t="s">
        <v>1038</v>
      </c>
      <c r="D727" s="42">
        <v>36</v>
      </c>
      <c r="E727" s="43">
        <v>62</v>
      </c>
      <c r="F727" s="41">
        <v>49</v>
      </c>
      <c r="G727" s="48" t="s">
        <v>1444</v>
      </c>
      <c r="H727" s="41">
        <v>3.9</v>
      </c>
      <c r="I727" s="41" t="s">
        <v>3478</v>
      </c>
      <c r="J727" s="41" t="s">
        <v>2864</v>
      </c>
      <c r="K727" s="41" t="s">
        <v>2839</v>
      </c>
      <c r="L727" s="41" t="s">
        <v>20</v>
      </c>
      <c r="M727" s="41">
        <v>1937</v>
      </c>
      <c r="N727" s="41">
        <v>83</v>
      </c>
      <c r="O727" s="41" t="s">
        <v>154</v>
      </c>
      <c r="P727" s="41" t="s">
        <v>72</v>
      </c>
      <c r="Q727" s="41" t="s">
        <v>73</v>
      </c>
      <c r="R727" s="41" t="s">
        <v>58</v>
      </c>
      <c r="S727" s="41" t="s">
        <v>1447</v>
      </c>
    </row>
    <row r="728" spans="1:19" ht="15" customHeight="1" x14ac:dyDescent="0.2">
      <c r="A728" s="41">
        <v>727</v>
      </c>
      <c r="B728" s="41">
        <v>718</v>
      </c>
      <c r="C728" s="41" t="s">
        <v>2124</v>
      </c>
      <c r="D728" s="42">
        <v>33</v>
      </c>
      <c r="E728" s="43">
        <v>61</v>
      </c>
      <c r="F728" s="41">
        <v>47</v>
      </c>
      <c r="G728" s="48" t="s">
        <v>2126</v>
      </c>
      <c r="H728" s="41">
        <v>3.1</v>
      </c>
      <c r="I728" s="41" t="s">
        <v>3479</v>
      </c>
      <c r="J728" s="41" t="s">
        <v>2864</v>
      </c>
      <c r="K728" s="41" t="s">
        <v>2824</v>
      </c>
      <c r="L728" s="41" t="s">
        <v>46</v>
      </c>
      <c r="M728" s="41">
        <v>1977</v>
      </c>
      <c r="N728" s="41">
        <v>43</v>
      </c>
      <c r="O728" s="41" t="s">
        <v>21</v>
      </c>
      <c r="P728" s="41" t="s">
        <v>273</v>
      </c>
      <c r="Q728" s="41" t="s">
        <v>185</v>
      </c>
      <c r="R728" s="41" t="s">
        <v>50</v>
      </c>
      <c r="S728" s="41" t="s">
        <v>2129</v>
      </c>
    </row>
    <row r="729" spans="1:19" ht="15" customHeight="1" x14ac:dyDescent="0.2">
      <c r="A729" s="41">
        <v>728</v>
      </c>
      <c r="B729" s="41">
        <v>28</v>
      </c>
      <c r="C729" s="41" t="s">
        <v>198</v>
      </c>
      <c r="D729" s="42">
        <v>34</v>
      </c>
      <c r="E729" s="43">
        <v>61</v>
      </c>
      <c r="F729" s="41">
        <v>47.5</v>
      </c>
      <c r="G729" s="48" t="s">
        <v>200</v>
      </c>
      <c r="H729" s="41">
        <v>3.7</v>
      </c>
      <c r="I729" s="41" t="s">
        <v>3208</v>
      </c>
      <c r="J729" s="41" t="s">
        <v>2826</v>
      </c>
      <c r="K729" s="41" t="s">
        <v>2864</v>
      </c>
      <c r="L729" s="41" t="s">
        <v>104</v>
      </c>
      <c r="M729" s="41">
        <v>1852</v>
      </c>
      <c r="N729" s="41">
        <v>168</v>
      </c>
      <c r="O729" s="41" t="s">
        <v>65</v>
      </c>
      <c r="P729" s="41" t="s">
        <v>155</v>
      </c>
      <c r="Q729" s="41" t="s">
        <v>156</v>
      </c>
      <c r="R729" s="41" t="s">
        <v>203</v>
      </c>
      <c r="S729" s="41" t="s">
        <v>3144</v>
      </c>
    </row>
    <row r="730" spans="1:19" ht="15" customHeight="1" x14ac:dyDescent="0.2">
      <c r="A730" s="41">
        <v>729</v>
      </c>
      <c r="B730" s="41">
        <v>459</v>
      </c>
      <c r="C730" s="41" t="s">
        <v>1549</v>
      </c>
      <c r="D730" s="42">
        <v>32</v>
      </c>
      <c r="E730" s="43">
        <v>59</v>
      </c>
      <c r="F730" s="41">
        <v>45.5</v>
      </c>
      <c r="G730" s="48" t="s">
        <v>1551</v>
      </c>
      <c r="H730" s="41">
        <v>3.3</v>
      </c>
      <c r="I730" s="41" t="s">
        <v>3480</v>
      </c>
      <c r="J730" s="41" t="s">
        <v>2826</v>
      </c>
      <c r="K730" s="41" t="s">
        <v>2868</v>
      </c>
      <c r="L730" s="41" t="s">
        <v>20</v>
      </c>
      <c r="M730" s="41">
        <v>1989</v>
      </c>
      <c r="N730" s="41">
        <v>31</v>
      </c>
      <c r="O730" s="41" t="s">
        <v>21</v>
      </c>
      <c r="P730" s="41" t="s">
        <v>155</v>
      </c>
      <c r="Q730" s="41" t="s">
        <v>156</v>
      </c>
      <c r="R730" s="41" t="s">
        <v>50</v>
      </c>
      <c r="S730" s="41" t="s">
        <v>3144</v>
      </c>
    </row>
    <row r="731" spans="1:19" ht="15" customHeight="1" x14ac:dyDescent="0.2">
      <c r="A731" s="41">
        <v>730</v>
      </c>
      <c r="B731" s="41">
        <v>685</v>
      </c>
      <c r="C731" s="41" t="s">
        <v>1549</v>
      </c>
      <c r="D731" s="42">
        <v>32</v>
      </c>
      <c r="E731" s="43">
        <v>59</v>
      </c>
      <c r="F731" s="41">
        <v>45.5</v>
      </c>
      <c r="G731" s="48" t="s">
        <v>1551</v>
      </c>
      <c r="H731" s="41">
        <v>3.3</v>
      </c>
      <c r="I731" s="41" t="s">
        <v>3480</v>
      </c>
      <c r="J731" s="41" t="s">
        <v>2864</v>
      </c>
      <c r="K731" s="41" t="s">
        <v>2868</v>
      </c>
      <c r="L731" s="41" t="s">
        <v>20</v>
      </c>
      <c r="M731" s="41">
        <v>1989</v>
      </c>
      <c r="N731" s="41">
        <v>31</v>
      </c>
      <c r="O731" s="41" t="s">
        <v>21</v>
      </c>
      <c r="P731" s="41" t="s">
        <v>155</v>
      </c>
      <c r="Q731" s="41" t="s">
        <v>156</v>
      </c>
      <c r="R731" s="41" t="s">
        <v>50</v>
      </c>
      <c r="S731" s="41" t="s">
        <v>3144</v>
      </c>
    </row>
    <row r="732" spans="1:19" ht="15" customHeight="1" x14ac:dyDescent="0.2">
      <c r="A732" s="41">
        <v>731</v>
      </c>
      <c r="B732" s="41">
        <v>929</v>
      </c>
      <c r="C732" s="41" t="s">
        <v>1549</v>
      </c>
      <c r="D732" s="42">
        <v>32</v>
      </c>
      <c r="E732" s="43">
        <v>59</v>
      </c>
      <c r="F732" s="41">
        <v>45.5</v>
      </c>
      <c r="G732" s="48" t="s">
        <v>1551</v>
      </c>
      <c r="H732" s="41">
        <v>3.3</v>
      </c>
      <c r="I732" s="41" t="s">
        <v>3480</v>
      </c>
      <c r="J732" s="41" t="s">
        <v>2826</v>
      </c>
      <c r="K732" s="41" t="s">
        <v>2868</v>
      </c>
      <c r="L732" s="41" t="s">
        <v>20</v>
      </c>
      <c r="M732" s="41">
        <v>1989</v>
      </c>
      <c r="N732" s="41">
        <v>31</v>
      </c>
      <c r="O732" s="41" t="s">
        <v>21</v>
      </c>
      <c r="P732" s="41" t="s">
        <v>155</v>
      </c>
      <c r="Q732" s="41" t="s">
        <v>156</v>
      </c>
      <c r="R732" s="41" t="s">
        <v>50</v>
      </c>
      <c r="S732" s="41" t="s">
        <v>3144</v>
      </c>
    </row>
    <row r="733" spans="1:19" ht="15" customHeight="1" x14ac:dyDescent="0.2">
      <c r="A733" s="41">
        <v>732</v>
      </c>
      <c r="B733" s="41">
        <v>397</v>
      </c>
      <c r="C733" s="41" t="s">
        <v>1414</v>
      </c>
      <c r="D733" s="42">
        <v>31</v>
      </c>
      <c r="E733" s="43">
        <v>57</v>
      </c>
      <c r="F733" s="41">
        <v>44</v>
      </c>
      <c r="G733" s="48" t="s">
        <v>1416</v>
      </c>
      <c r="H733" s="41">
        <v>3.4</v>
      </c>
      <c r="I733" s="41" t="s">
        <v>3481</v>
      </c>
      <c r="J733" s="41" t="s">
        <v>2839</v>
      </c>
      <c r="K733" s="41" t="s">
        <v>2859</v>
      </c>
      <c r="L733" s="41" t="s">
        <v>64</v>
      </c>
      <c r="M733" s="41">
        <v>1991</v>
      </c>
      <c r="N733" s="41">
        <v>29</v>
      </c>
      <c r="O733" s="41" t="s">
        <v>65</v>
      </c>
      <c r="P733" s="41" t="s">
        <v>1419</v>
      </c>
      <c r="Q733" s="41" t="s">
        <v>220</v>
      </c>
      <c r="R733" s="41" t="s">
        <v>23</v>
      </c>
      <c r="S733" s="41" t="s">
        <v>3144</v>
      </c>
    </row>
    <row r="734" spans="1:19" ht="15" customHeight="1" x14ac:dyDescent="0.2">
      <c r="A734" s="41">
        <v>733</v>
      </c>
      <c r="B734" s="41">
        <v>565</v>
      </c>
      <c r="C734" s="41" t="s">
        <v>1414</v>
      </c>
      <c r="D734" s="42">
        <v>31</v>
      </c>
      <c r="E734" s="43">
        <v>57</v>
      </c>
      <c r="F734" s="41">
        <v>44</v>
      </c>
      <c r="G734" s="48" t="s">
        <v>1416</v>
      </c>
      <c r="H734" s="41">
        <v>3.4</v>
      </c>
      <c r="I734" s="41" t="s">
        <v>3481</v>
      </c>
      <c r="J734" s="41" t="s">
        <v>2864</v>
      </c>
      <c r="K734" s="41" t="s">
        <v>2859</v>
      </c>
      <c r="L734" s="41" t="s">
        <v>64</v>
      </c>
      <c r="M734" s="41">
        <v>1991</v>
      </c>
      <c r="N734" s="41">
        <v>29</v>
      </c>
      <c r="O734" s="41" t="s">
        <v>65</v>
      </c>
      <c r="P734" s="41" t="s">
        <v>1419</v>
      </c>
      <c r="Q734" s="41" t="s">
        <v>220</v>
      </c>
      <c r="R734" s="41" t="s">
        <v>23</v>
      </c>
      <c r="S734" s="41" t="s">
        <v>3144</v>
      </c>
    </row>
    <row r="735" spans="1:19" ht="15" customHeight="1" x14ac:dyDescent="0.2">
      <c r="A735" s="41">
        <v>734</v>
      </c>
      <c r="B735" s="41">
        <v>817</v>
      </c>
      <c r="C735" s="41" t="s">
        <v>2251</v>
      </c>
      <c r="D735" s="42">
        <v>32</v>
      </c>
      <c r="E735" s="43">
        <v>57</v>
      </c>
      <c r="F735" s="41">
        <v>44.5</v>
      </c>
      <c r="G735" s="48" t="s">
        <v>2253</v>
      </c>
      <c r="H735" s="41">
        <v>3.4</v>
      </c>
      <c r="I735" s="41" t="s">
        <v>3482</v>
      </c>
      <c r="J735" s="41" t="s">
        <v>2844</v>
      </c>
      <c r="K735" s="41" t="s">
        <v>2934</v>
      </c>
      <c r="L735" s="41" t="s">
        <v>20</v>
      </c>
      <c r="M735" s="41">
        <v>1979</v>
      </c>
      <c r="N735" s="41">
        <v>41</v>
      </c>
      <c r="O735" s="41" t="s">
        <v>154</v>
      </c>
      <c r="P735" s="41" t="s">
        <v>1144</v>
      </c>
      <c r="Q735" s="41" t="s">
        <v>780</v>
      </c>
      <c r="R735" s="41" t="s">
        <v>80</v>
      </c>
      <c r="S735" s="41" t="s">
        <v>3144</v>
      </c>
    </row>
    <row r="736" spans="1:19" ht="15" customHeight="1" x14ac:dyDescent="0.2">
      <c r="A736" s="41">
        <v>735</v>
      </c>
      <c r="B736" s="41">
        <v>146</v>
      </c>
      <c r="C736" s="41" t="s">
        <v>703</v>
      </c>
      <c r="D736" s="42">
        <v>26</v>
      </c>
      <c r="E736" s="43">
        <v>55</v>
      </c>
      <c r="F736" s="41">
        <v>40.5</v>
      </c>
      <c r="G736" s="48" t="s">
        <v>705</v>
      </c>
      <c r="H736" s="41">
        <v>3.8</v>
      </c>
      <c r="I736" s="41" t="s">
        <v>3483</v>
      </c>
      <c r="J736" s="41" t="s">
        <v>2839</v>
      </c>
      <c r="K736" s="41" t="s">
        <v>2905</v>
      </c>
      <c r="L736" s="41" t="s">
        <v>20</v>
      </c>
      <c r="M736" s="41">
        <v>2017</v>
      </c>
      <c r="N736" s="41">
        <v>3</v>
      </c>
      <c r="O736" s="41" t="s">
        <v>21</v>
      </c>
      <c r="P736" s="41" t="s">
        <v>320</v>
      </c>
      <c r="Q736" s="41" t="s">
        <v>40</v>
      </c>
      <c r="R736" s="41" t="s">
        <v>58</v>
      </c>
      <c r="S736" s="41" t="s">
        <v>3144</v>
      </c>
    </row>
    <row r="737" spans="1:19" ht="15" customHeight="1" x14ac:dyDescent="0.2">
      <c r="A737" s="41">
        <v>736</v>
      </c>
      <c r="B737" s="41">
        <v>516</v>
      </c>
      <c r="C737" s="41" t="s">
        <v>1740</v>
      </c>
      <c r="D737" s="42">
        <v>31</v>
      </c>
      <c r="E737" s="43">
        <v>55</v>
      </c>
      <c r="F737" s="41">
        <v>43</v>
      </c>
      <c r="G737" s="48" t="s">
        <v>1742</v>
      </c>
      <c r="H737" s="41">
        <v>4.5999999999999996</v>
      </c>
      <c r="I737" s="41" t="s">
        <v>3484</v>
      </c>
      <c r="J737" s="41" t="s">
        <v>2839</v>
      </c>
      <c r="K737" s="41" t="s">
        <v>2930</v>
      </c>
      <c r="L737" s="41" t="s">
        <v>20</v>
      </c>
      <c r="M737" s="41">
        <v>1992</v>
      </c>
      <c r="N737" s="41">
        <v>28</v>
      </c>
      <c r="O737" s="41" t="s">
        <v>21</v>
      </c>
      <c r="P737" s="41" t="s">
        <v>959</v>
      </c>
      <c r="Q737" s="41" t="s">
        <v>73</v>
      </c>
      <c r="R737" s="41" t="s">
        <v>41</v>
      </c>
      <c r="S737" s="41" t="s">
        <v>3144</v>
      </c>
    </row>
    <row r="738" spans="1:19" ht="15" customHeight="1" x14ac:dyDescent="0.2">
      <c r="A738" s="41">
        <v>737</v>
      </c>
      <c r="B738" s="41">
        <v>773</v>
      </c>
      <c r="C738" s="41" t="s">
        <v>1740</v>
      </c>
      <c r="D738" s="42">
        <v>31</v>
      </c>
      <c r="E738" s="43">
        <v>55</v>
      </c>
      <c r="F738" s="41">
        <v>43</v>
      </c>
      <c r="G738" s="48" t="s">
        <v>1742</v>
      </c>
      <c r="H738" s="41">
        <v>4.5999999999999996</v>
      </c>
      <c r="I738" s="41" t="s">
        <v>3484</v>
      </c>
      <c r="J738" s="41" t="s">
        <v>2826</v>
      </c>
      <c r="K738" s="41" t="s">
        <v>2930</v>
      </c>
      <c r="L738" s="41" t="s">
        <v>20</v>
      </c>
      <c r="M738" s="41">
        <v>1992</v>
      </c>
      <c r="N738" s="41">
        <v>28</v>
      </c>
      <c r="O738" s="41" t="s">
        <v>21</v>
      </c>
      <c r="P738" s="41" t="s">
        <v>959</v>
      </c>
      <c r="Q738" s="41" t="s">
        <v>73</v>
      </c>
      <c r="R738" s="41" t="s">
        <v>41</v>
      </c>
      <c r="S738" s="41" t="s">
        <v>3144</v>
      </c>
    </row>
    <row r="739" spans="1:19" ht="15" customHeight="1" x14ac:dyDescent="0.2">
      <c r="A739" s="41">
        <v>738</v>
      </c>
      <c r="B739" s="41">
        <v>143</v>
      </c>
      <c r="C739" s="41" t="s">
        <v>689</v>
      </c>
      <c r="D739" s="42">
        <v>29</v>
      </c>
      <c r="E739" s="43">
        <v>50</v>
      </c>
      <c r="F739" s="41">
        <v>39.5</v>
      </c>
      <c r="G739" s="48" t="s">
        <v>691</v>
      </c>
      <c r="H739" s="41">
        <v>4</v>
      </c>
      <c r="I739" s="41" t="s">
        <v>3485</v>
      </c>
      <c r="J739" s="41" t="s">
        <v>2828</v>
      </c>
      <c r="K739" s="41" t="s">
        <v>2946</v>
      </c>
      <c r="L739" s="41" t="s">
        <v>56</v>
      </c>
      <c r="M739" s="41">
        <v>2000</v>
      </c>
      <c r="N739" s="41">
        <v>20</v>
      </c>
      <c r="O739" s="41" t="s">
        <v>289</v>
      </c>
      <c r="P739" s="41" t="s">
        <v>695</v>
      </c>
      <c r="Q739" s="41" t="s">
        <v>40</v>
      </c>
      <c r="R739" s="41" t="s">
        <v>80</v>
      </c>
      <c r="S739" s="41" t="s">
        <v>3144</v>
      </c>
    </row>
    <row r="740" spans="1:19" ht="15" customHeight="1" x14ac:dyDescent="0.2">
      <c r="A740" s="41">
        <v>739</v>
      </c>
      <c r="B740" s="41">
        <v>689</v>
      </c>
      <c r="C740" s="41" t="s">
        <v>1390</v>
      </c>
      <c r="D740" s="42">
        <v>27</v>
      </c>
      <c r="E740" s="43">
        <v>48</v>
      </c>
      <c r="F740" s="41">
        <v>37.5</v>
      </c>
      <c r="G740" s="48" t="s">
        <v>2088</v>
      </c>
      <c r="H740" s="41">
        <v>3</v>
      </c>
      <c r="I740" s="41" t="s">
        <v>3486</v>
      </c>
      <c r="J740" s="41" t="s">
        <v>2850</v>
      </c>
      <c r="K740" s="41" t="s">
        <v>2859</v>
      </c>
      <c r="L740" s="41" t="s">
        <v>46</v>
      </c>
      <c r="M740" s="41">
        <v>1977</v>
      </c>
      <c r="N740" s="41">
        <v>43</v>
      </c>
      <c r="O740" s="41" t="s">
        <v>131</v>
      </c>
      <c r="P740" s="41" t="s">
        <v>145</v>
      </c>
      <c r="Q740" s="41" t="s">
        <v>91</v>
      </c>
      <c r="R740" s="41" t="s">
        <v>41</v>
      </c>
      <c r="S740" s="41" t="s">
        <v>2090</v>
      </c>
    </row>
    <row r="741" spans="1:19" ht="15" customHeight="1" x14ac:dyDescent="0.2">
      <c r="A741" s="41">
        <v>740</v>
      </c>
      <c r="B741" s="41">
        <v>931</v>
      </c>
      <c r="C741" s="41" t="s">
        <v>1390</v>
      </c>
      <c r="D741" s="42">
        <v>27</v>
      </c>
      <c r="E741" s="43">
        <v>48</v>
      </c>
      <c r="F741" s="41">
        <v>37.5</v>
      </c>
      <c r="G741" s="48" t="s">
        <v>2088</v>
      </c>
      <c r="H741" s="41">
        <v>3</v>
      </c>
      <c r="I741" s="41" t="s">
        <v>3486</v>
      </c>
      <c r="J741" s="41" t="s">
        <v>2864</v>
      </c>
      <c r="K741" s="41" t="s">
        <v>2859</v>
      </c>
      <c r="L741" s="41" t="s">
        <v>46</v>
      </c>
      <c r="M741" s="41">
        <v>1977</v>
      </c>
      <c r="N741" s="41">
        <v>43</v>
      </c>
      <c r="O741" s="41" t="s">
        <v>131</v>
      </c>
      <c r="P741" s="41" t="s">
        <v>145</v>
      </c>
      <c r="Q741" s="41" t="s">
        <v>91</v>
      </c>
      <c r="R741" s="41" t="s">
        <v>41</v>
      </c>
      <c r="S741" s="41" t="s">
        <v>2090</v>
      </c>
    </row>
    <row r="742" spans="1:19" ht="15" customHeight="1" x14ac:dyDescent="0.2">
      <c r="A742" s="41">
        <v>741</v>
      </c>
      <c r="B742" s="41">
        <v>50</v>
      </c>
      <c r="C742" s="41" t="s">
        <v>198</v>
      </c>
      <c r="D742" s="42">
        <v>20</v>
      </c>
      <c r="E742" s="43">
        <v>39</v>
      </c>
      <c r="F742" s="41">
        <v>29.5</v>
      </c>
      <c r="G742" s="48" t="s">
        <v>298</v>
      </c>
      <c r="H742" s="41">
        <v>3.1</v>
      </c>
      <c r="I742" s="41" t="s">
        <v>3487</v>
      </c>
      <c r="J742" s="41" t="s">
        <v>2831</v>
      </c>
      <c r="K742" s="41" t="s">
        <v>2890</v>
      </c>
      <c r="L742" s="41" t="s">
        <v>104</v>
      </c>
      <c r="M742" s="41">
        <v>1986</v>
      </c>
      <c r="N742" s="41">
        <v>34</v>
      </c>
      <c r="O742" s="41" t="s">
        <v>21</v>
      </c>
      <c r="P742" s="41" t="s">
        <v>145</v>
      </c>
      <c r="Q742" s="41" t="s">
        <v>91</v>
      </c>
      <c r="R742" s="41" t="s">
        <v>34</v>
      </c>
      <c r="S742" s="41" t="s">
        <v>3144</v>
      </c>
    </row>
    <row r="743" spans="1:19" ht="15" customHeight="1" x14ac:dyDescent="0.2">
      <c r="A743" s="41">
        <v>742</v>
      </c>
      <c r="B743" s="41">
        <v>296</v>
      </c>
      <c r="C743" s="41" t="s">
        <v>14</v>
      </c>
      <c r="D743" s="42">
        <v>15</v>
      </c>
      <c r="E743" s="43">
        <v>16</v>
      </c>
      <c r="F743" s="41">
        <v>15.5</v>
      </c>
      <c r="G743" s="48" t="s">
        <v>1203</v>
      </c>
      <c r="H743" s="41">
        <v>3.9</v>
      </c>
      <c r="I743" s="41" t="s">
        <v>3488</v>
      </c>
      <c r="J743" s="41" t="s">
        <v>2868</v>
      </c>
      <c r="K743" s="41" t="s">
        <v>2828</v>
      </c>
      <c r="L743" s="41" t="s">
        <v>46</v>
      </c>
      <c r="M743" s="41">
        <v>1966</v>
      </c>
      <c r="N743" s="41">
        <v>54</v>
      </c>
      <c r="O743" s="41" t="s">
        <v>21</v>
      </c>
      <c r="P743" s="41" t="s">
        <v>105</v>
      </c>
      <c r="Q743" s="41" t="s">
        <v>40</v>
      </c>
      <c r="R743" s="41" t="s">
        <v>41</v>
      </c>
      <c r="S743" s="41" t="s">
        <v>3144</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ADCA-D33E-6241-8D32-0CA38A3D9DCD}">
  <dimension ref="A1:B41"/>
  <sheetViews>
    <sheetView workbookViewId="0">
      <selection activeCell="E33" sqref="E33"/>
    </sheetView>
  </sheetViews>
  <sheetFormatPr baseColWidth="10" defaultRowHeight="15" x14ac:dyDescent="0.2"/>
  <cols>
    <col min="1" max="1" width="11.1640625" bestFit="1" customWidth="1"/>
    <col min="2" max="3" width="34.6640625" bestFit="1" customWidth="1"/>
    <col min="4" max="4" width="33" bestFit="1" customWidth="1"/>
    <col min="5" max="5" width="26.6640625" bestFit="1" customWidth="1"/>
    <col min="6" max="6" width="21.83203125" bestFit="1" customWidth="1"/>
    <col min="7" max="7" width="13.83203125" bestFit="1" customWidth="1"/>
    <col min="8" max="8" width="29.1640625" bestFit="1" customWidth="1"/>
    <col min="9" max="9" width="15.1640625" bestFit="1" customWidth="1"/>
    <col min="10" max="11" width="9.1640625" bestFit="1" customWidth="1"/>
    <col min="12" max="12" width="10.6640625" bestFit="1" customWidth="1"/>
    <col min="13" max="13" width="9.83203125" bestFit="1" customWidth="1"/>
    <col min="14" max="14" width="19.5" bestFit="1" customWidth="1"/>
    <col min="15" max="15" width="9.1640625" bestFit="1" customWidth="1"/>
    <col min="16" max="16" width="12.33203125" bestFit="1" customWidth="1"/>
    <col min="17" max="17" width="7.6640625" bestFit="1" customWidth="1"/>
    <col min="18" max="18" width="13.5" bestFit="1" customWidth="1"/>
    <col min="19" max="19" width="9.1640625" bestFit="1" customWidth="1"/>
    <col min="20" max="20" width="11.1640625" bestFit="1" customWidth="1"/>
    <col min="21" max="21" width="20.83203125" bestFit="1" customWidth="1"/>
    <col min="22" max="23" width="9.1640625" bestFit="1" customWidth="1"/>
    <col min="24" max="24" width="17.1640625" bestFit="1" customWidth="1"/>
    <col min="25" max="25" width="21.1640625" bestFit="1" customWidth="1"/>
    <col min="26" max="26" width="13.83203125" bestFit="1" customWidth="1"/>
    <col min="27" max="27" width="10.1640625" bestFit="1" customWidth="1"/>
    <col min="28" max="28" width="10.83203125" bestFit="1" customWidth="1"/>
    <col min="29" max="29" width="19" bestFit="1" customWidth="1"/>
    <col min="30" max="30" width="7.6640625" bestFit="1" customWidth="1"/>
    <col min="31" max="31" width="10" bestFit="1" customWidth="1"/>
    <col min="32" max="32" width="9" bestFit="1" customWidth="1"/>
    <col min="33" max="33" width="22.6640625" bestFit="1" customWidth="1"/>
    <col min="34" max="34" width="12.5" bestFit="1" customWidth="1"/>
    <col min="35" max="35" width="12.33203125" bestFit="1" customWidth="1"/>
    <col min="36" max="36" width="23.5" bestFit="1" customWidth="1"/>
    <col min="37" max="37" width="14.83203125" bestFit="1" customWidth="1"/>
    <col min="38" max="38" width="10.33203125" bestFit="1" customWidth="1"/>
    <col min="39" max="39" width="7.6640625" bestFit="1" customWidth="1"/>
    <col min="40" max="40" width="20.5" bestFit="1" customWidth="1"/>
    <col min="41" max="41" width="13.1640625" bestFit="1" customWidth="1"/>
    <col min="42" max="42" width="32.33203125" bestFit="1" customWidth="1"/>
    <col min="43" max="43" width="27.83203125" bestFit="1" customWidth="1"/>
    <col min="44" max="44" width="16.6640625" bestFit="1" customWidth="1"/>
    <col min="45" max="45" width="9.6640625" bestFit="1" customWidth="1"/>
    <col min="46" max="46" width="16.33203125" bestFit="1" customWidth="1"/>
    <col min="47" max="47" width="12.5" bestFit="1" customWidth="1"/>
    <col min="48" max="48" width="7.6640625" bestFit="1" customWidth="1"/>
    <col min="49" max="49" width="17.6640625" bestFit="1" customWidth="1"/>
    <col min="50" max="51" width="7.6640625" bestFit="1" customWidth="1"/>
    <col min="52" max="52" width="15.33203125" bestFit="1" customWidth="1"/>
    <col min="53" max="53" width="7.33203125" bestFit="1" customWidth="1"/>
    <col min="54" max="54" width="15.33203125" bestFit="1" customWidth="1"/>
    <col min="55" max="55" width="14.33203125" bestFit="1" customWidth="1"/>
    <col min="56" max="56" width="9.5" bestFit="1" customWidth="1"/>
    <col min="57" max="57" width="8" bestFit="1" customWidth="1"/>
    <col min="58" max="58" width="7.6640625" bestFit="1" customWidth="1"/>
    <col min="59" max="59" width="11.6640625" bestFit="1" customWidth="1"/>
    <col min="60" max="60" width="9" bestFit="1" customWidth="1"/>
    <col min="61" max="61" width="9.33203125" bestFit="1" customWidth="1"/>
    <col min="62" max="62" width="20.83203125" bestFit="1" customWidth="1"/>
    <col min="63" max="63" width="17.33203125" bestFit="1" customWidth="1"/>
    <col min="64" max="64" width="12.83203125" bestFit="1" customWidth="1"/>
    <col min="65" max="65" width="8" bestFit="1" customWidth="1"/>
    <col min="66" max="66" width="29.1640625" bestFit="1" customWidth="1"/>
    <col min="67" max="67" width="11.5" bestFit="1" customWidth="1"/>
    <col min="68" max="68" width="7.6640625" bestFit="1" customWidth="1"/>
    <col min="69" max="69" width="15.1640625" bestFit="1" customWidth="1"/>
    <col min="70" max="70" width="15.6640625" bestFit="1" customWidth="1"/>
    <col min="71" max="71" width="14.83203125" bestFit="1" customWidth="1"/>
    <col min="72" max="72" width="14.1640625" bestFit="1" customWidth="1"/>
    <col min="73" max="73" width="23" bestFit="1" customWidth="1"/>
    <col min="74" max="74" width="7.6640625" bestFit="1" customWidth="1"/>
    <col min="75" max="75" width="14.83203125" bestFit="1" customWidth="1"/>
    <col min="76" max="76" width="12.5" bestFit="1" customWidth="1"/>
    <col min="77" max="77" width="10.5" bestFit="1" customWidth="1"/>
    <col min="78" max="79" width="17" bestFit="1" customWidth="1"/>
    <col min="80" max="80" width="9.1640625" bestFit="1" customWidth="1"/>
    <col min="81" max="81" width="39.33203125" bestFit="1" customWidth="1"/>
    <col min="82" max="82" width="24.1640625" bestFit="1" customWidth="1"/>
    <col min="83" max="83" width="10" bestFit="1" customWidth="1"/>
    <col min="84" max="84" width="9" bestFit="1" customWidth="1"/>
    <col min="85" max="85" width="19.6640625" bestFit="1" customWidth="1"/>
    <col min="86" max="86" width="9" bestFit="1" customWidth="1"/>
    <col min="87" max="87" width="9.33203125" bestFit="1" customWidth="1"/>
    <col min="88" max="88" width="15.83203125" bestFit="1" customWidth="1"/>
    <col min="89" max="89" width="7.5" bestFit="1" customWidth="1"/>
    <col min="90" max="90" width="12.1640625" bestFit="1" customWidth="1"/>
    <col min="91" max="91" width="14.1640625" bestFit="1" customWidth="1"/>
    <col min="92" max="92" width="14.6640625" bestFit="1" customWidth="1"/>
    <col min="93" max="93" width="8.83203125" bestFit="1" customWidth="1"/>
    <col min="94" max="94" width="14.83203125" bestFit="1" customWidth="1"/>
    <col min="95" max="95" width="20.5" bestFit="1" customWidth="1"/>
    <col min="96" max="96" width="26.83203125" bestFit="1" customWidth="1"/>
    <col min="97" max="97" width="11.33203125" bestFit="1" customWidth="1"/>
    <col min="98" max="98" width="10.5" bestFit="1" customWidth="1"/>
    <col min="99" max="99" width="6.6640625" bestFit="1" customWidth="1"/>
    <col min="100" max="100" width="27.6640625" bestFit="1" customWidth="1"/>
    <col min="101" max="101" width="19.33203125" bestFit="1" customWidth="1"/>
    <col min="102" max="102" width="11.33203125" bestFit="1" customWidth="1"/>
    <col min="103" max="103" width="12.6640625" bestFit="1" customWidth="1"/>
    <col min="104" max="105" width="7.6640625" bestFit="1" customWidth="1"/>
    <col min="106" max="106" width="19.1640625" bestFit="1" customWidth="1"/>
    <col min="107" max="107" width="7.6640625" bestFit="1" customWidth="1"/>
    <col min="108" max="108" width="14.5" bestFit="1" customWidth="1"/>
    <col min="109" max="109" width="17.1640625" bestFit="1" customWidth="1"/>
    <col min="110" max="110" width="19.1640625" bestFit="1" customWidth="1"/>
    <col min="111" max="111" width="9.83203125" bestFit="1" customWidth="1"/>
    <col min="112" max="112" width="7.6640625" bestFit="1" customWidth="1"/>
    <col min="113" max="113" width="9.6640625" bestFit="1" customWidth="1"/>
    <col min="114" max="114" width="14.83203125" bestFit="1" customWidth="1"/>
    <col min="115" max="115" width="7.6640625" bestFit="1" customWidth="1"/>
    <col min="116" max="116" width="9.33203125" bestFit="1" customWidth="1"/>
    <col min="117" max="117" width="18.6640625" bestFit="1" customWidth="1"/>
    <col min="118" max="118" width="16.5" bestFit="1" customWidth="1"/>
    <col min="119" max="119" width="9.83203125" bestFit="1" customWidth="1"/>
    <col min="120" max="120" width="8.33203125" bestFit="1" customWidth="1"/>
    <col min="121" max="122" width="7.6640625" bestFit="1" customWidth="1"/>
    <col min="123" max="123" width="9.33203125" bestFit="1" customWidth="1"/>
    <col min="124" max="124" width="10.33203125" bestFit="1" customWidth="1"/>
    <col min="125" max="125" width="30.33203125" bestFit="1" customWidth="1"/>
    <col min="126" max="126" width="25" bestFit="1" customWidth="1"/>
    <col min="127" max="127" width="8.1640625" bestFit="1" customWidth="1"/>
    <col min="128" max="128" width="9" bestFit="1" customWidth="1"/>
    <col min="129" max="129" width="19" bestFit="1" customWidth="1"/>
    <col min="130" max="130" width="9.33203125" bestFit="1" customWidth="1"/>
    <col min="131" max="131" width="18.83203125" bestFit="1" customWidth="1"/>
    <col min="132" max="132" width="7.6640625" bestFit="1" customWidth="1"/>
    <col min="133" max="133" width="9.83203125" bestFit="1" customWidth="1"/>
    <col min="134" max="134" width="34" bestFit="1" customWidth="1"/>
    <col min="135" max="135" width="7.83203125" bestFit="1" customWidth="1"/>
    <col min="136" max="136" width="7" bestFit="1" customWidth="1"/>
    <col min="137" max="137" width="9.1640625" bestFit="1" customWidth="1"/>
    <col min="138" max="138" width="10.33203125" bestFit="1" customWidth="1"/>
    <col min="139" max="139" width="13.33203125" bestFit="1" customWidth="1"/>
    <col min="140" max="140" width="21.5" bestFit="1" customWidth="1"/>
    <col min="141" max="141" width="6.6640625" bestFit="1" customWidth="1"/>
    <col min="142" max="142" width="8" bestFit="1" customWidth="1"/>
    <col min="143" max="143" width="12.1640625" bestFit="1" customWidth="1"/>
    <col min="144" max="144" width="25.6640625" bestFit="1" customWidth="1"/>
    <col min="145" max="145" width="16" bestFit="1" customWidth="1"/>
    <col min="146" max="146" width="10.83203125" bestFit="1" customWidth="1"/>
    <col min="147" max="147" width="7.6640625" bestFit="1" customWidth="1"/>
    <col min="148" max="148" width="10" bestFit="1" customWidth="1"/>
    <col min="149" max="149" width="7.6640625" bestFit="1" customWidth="1"/>
    <col min="150" max="150" width="8.6640625" bestFit="1" customWidth="1"/>
    <col min="151" max="151" width="10" bestFit="1" customWidth="1"/>
    <col min="152" max="152" width="7.6640625" bestFit="1" customWidth="1"/>
    <col min="153" max="153" width="8.1640625" bestFit="1" customWidth="1"/>
    <col min="154" max="154" width="19" bestFit="1" customWidth="1"/>
    <col min="155" max="155" width="9.83203125" bestFit="1" customWidth="1"/>
    <col min="156" max="156" width="9.33203125" bestFit="1" customWidth="1"/>
    <col min="157" max="157" width="17.1640625" bestFit="1" customWidth="1"/>
    <col min="158" max="158" width="8.1640625" bestFit="1" customWidth="1"/>
    <col min="159" max="159" width="8.5" bestFit="1" customWidth="1"/>
    <col min="160" max="160" width="7" bestFit="1" customWidth="1"/>
    <col min="161" max="161" width="8.83203125" bestFit="1" customWidth="1"/>
    <col min="162" max="162" width="7.6640625" bestFit="1" customWidth="1"/>
    <col min="163" max="163" width="6.6640625" bestFit="1" customWidth="1"/>
    <col min="164" max="164" width="10.1640625" bestFit="1" customWidth="1"/>
    <col min="165" max="165" width="7.6640625" bestFit="1" customWidth="1"/>
    <col min="166" max="166" width="21.6640625" bestFit="1" customWidth="1"/>
    <col min="167" max="167" width="41.5" bestFit="1" customWidth="1"/>
    <col min="168" max="168" width="14.6640625" bestFit="1" customWidth="1"/>
    <col min="169" max="169" width="24.1640625" bestFit="1" customWidth="1"/>
    <col min="170" max="170" width="8.6640625" bestFit="1" customWidth="1"/>
    <col min="171" max="171" width="9.33203125" bestFit="1" customWidth="1"/>
    <col min="172" max="172" width="13.1640625" bestFit="1" customWidth="1"/>
    <col min="173" max="173" width="18.6640625" bestFit="1" customWidth="1"/>
    <col min="174" max="174" width="11.1640625" bestFit="1" customWidth="1"/>
    <col min="175" max="175" width="14.1640625" bestFit="1" customWidth="1"/>
    <col min="176" max="176" width="20.1640625" bestFit="1" customWidth="1"/>
    <col min="177" max="177" width="7.6640625" bestFit="1" customWidth="1"/>
    <col min="178" max="178" width="20.33203125" bestFit="1" customWidth="1"/>
    <col min="179" max="179" width="7.6640625" bestFit="1" customWidth="1"/>
    <col min="180" max="180" width="14.1640625" bestFit="1" customWidth="1"/>
    <col min="181" max="181" width="9.83203125" bestFit="1" customWidth="1"/>
    <col min="182" max="182" width="21" bestFit="1" customWidth="1"/>
    <col min="183" max="183" width="18" bestFit="1" customWidth="1"/>
    <col min="184" max="184" width="8.5" bestFit="1" customWidth="1"/>
    <col min="185" max="185" width="10.83203125" bestFit="1" customWidth="1"/>
    <col min="186" max="186" width="10.33203125" bestFit="1" customWidth="1"/>
    <col min="187" max="187" width="18.33203125" bestFit="1" customWidth="1"/>
    <col min="188" max="188" width="16.6640625" bestFit="1" customWidth="1"/>
    <col min="189" max="189" width="24.1640625" bestFit="1" customWidth="1"/>
    <col min="190" max="190" width="15.83203125" bestFit="1" customWidth="1"/>
    <col min="191" max="191" width="16" bestFit="1" customWidth="1"/>
    <col min="192" max="192" width="14.1640625" bestFit="1" customWidth="1"/>
    <col min="193" max="193" width="15.83203125" bestFit="1" customWidth="1"/>
    <col min="194" max="194" width="7.6640625" bestFit="1" customWidth="1"/>
    <col min="195" max="195" width="26.6640625" bestFit="1" customWidth="1"/>
    <col min="196" max="196" width="13.33203125" bestFit="1" customWidth="1"/>
    <col min="197" max="197" width="20.1640625" bestFit="1" customWidth="1"/>
    <col min="198" max="198" width="14.6640625" bestFit="1" customWidth="1"/>
    <col min="199" max="199" width="15.83203125" bestFit="1" customWidth="1"/>
    <col min="200" max="200" width="7.6640625" bestFit="1" customWidth="1"/>
    <col min="201" max="201" width="6.6640625" bestFit="1" customWidth="1"/>
    <col min="202" max="202" width="7.6640625" bestFit="1" customWidth="1"/>
    <col min="203" max="203" width="15.6640625" bestFit="1" customWidth="1"/>
    <col min="204" max="204" width="25.5" bestFit="1" customWidth="1"/>
    <col min="205" max="205" width="7.6640625" bestFit="1" customWidth="1"/>
    <col min="206" max="206" width="16.83203125" bestFit="1" customWidth="1"/>
    <col min="207" max="207" width="8.6640625" bestFit="1" customWidth="1"/>
    <col min="208" max="208" width="17.33203125" bestFit="1" customWidth="1"/>
    <col min="209" max="209" width="13.6640625" bestFit="1" customWidth="1"/>
    <col min="210" max="210" width="16.6640625" bestFit="1" customWidth="1"/>
    <col min="211" max="211" width="7.83203125" bestFit="1" customWidth="1"/>
    <col min="212" max="212" width="9" bestFit="1" customWidth="1"/>
    <col min="213" max="213" width="6.6640625" bestFit="1" customWidth="1"/>
    <col min="214" max="214" width="11.33203125" bestFit="1" customWidth="1"/>
    <col min="215" max="216" width="7.6640625" bestFit="1" customWidth="1"/>
    <col min="217" max="217" width="13.1640625" bestFit="1" customWidth="1"/>
    <col min="218" max="218" width="16.6640625" bestFit="1" customWidth="1"/>
    <col min="219" max="219" width="10.83203125" bestFit="1" customWidth="1"/>
    <col min="220" max="220" width="15.1640625" bestFit="1" customWidth="1"/>
    <col min="221" max="221" width="15.33203125" bestFit="1" customWidth="1"/>
    <col min="222" max="222" width="16.5" bestFit="1" customWidth="1"/>
    <col min="223" max="223" width="11.83203125" bestFit="1" customWidth="1"/>
    <col min="224" max="224" width="30.5" bestFit="1" customWidth="1"/>
    <col min="225" max="225" width="7.6640625" bestFit="1" customWidth="1"/>
    <col min="226" max="226" width="13" bestFit="1" customWidth="1"/>
    <col min="227" max="227" width="10.83203125" bestFit="1" customWidth="1"/>
    <col min="228" max="228" width="9.5" bestFit="1" customWidth="1"/>
    <col min="229" max="229" width="11.1640625" bestFit="1" customWidth="1"/>
    <col min="230" max="230" width="7.6640625" bestFit="1" customWidth="1"/>
    <col min="231" max="231" width="7.33203125" bestFit="1" customWidth="1"/>
    <col min="232" max="232" width="7.6640625" bestFit="1" customWidth="1"/>
    <col min="233" max="233" width="10.1640625" bestFit="1" customWidth="1"/>
    <col min="234" max="234" width="26.6640625" bestFit="1" customWidth="1"/>
    <col min="235" max="235" width="17.5" bestFit="1" customWidth="1"/>
    <col min="236" max="236" width="21" bestFit="1" customWidth="1"/>
    <col min="237" max="238" width="7.6640625" bestFit="1" customWidth="1"/>
    <col min="239" max="239" width="9.5" bestFit="1" customWidth="1"/>
    <col min="240" max="240" width="13" bestFit="1" customWidth="1"/>
    <col min="241" max="241" width="13.6640625" bestFit="1" customWidth="1"/>
    <col min="242" max="242" width="11" bestFit="1" customWidth="1"/>
    <col min="243" max="243" width="7.6640625" bestFit="1" customWidth="1"/>
    <col min="244" max="244" width="12.83203125" bestFit="1" customWidth="1"/>
    <col min="245" max="245" width="9.6640625" bestFit="1" customWidth="1"/>
    <col min="246" max="246" width="22.5" bestFit="1" customWidth="1"/>
    <col min="247" max="247" width="8.6640625" bestFit="1" customWidth="1"/>
    <col min="248" max="248" width="22" bestFit="1" customWidth="1"/>
    <col min="249" max="249" width="11.6640625" bestFit="1" customWidth="1"/>
    <col min="250" max="250" width="7.6640625" bestFit="1" customWidth="1"/>
    <col min="251" max="251" width="22.33203125" bestFit="1" customWidth="1"/>
    <col min="252" max="252" width="15.83203125" bestFit="1" customWidth="1"/>
    <col min="253" max="253" width="22.6640625" bestFit="1" customWidth="1"/>
    <col min="254" max="254" width="21.6640625" bestFit="1" customWidth="1"/>
    <col min="255" max="255" width="17.83203125" bestFit="1" customWidth="1"/>
    <col min="256" max="256" width="15.83203125" bestFit="1" customWidth="1"/>
    <col min="257" max="257" width="14" bestFit="1" customWidth="1"/>
    <col min="258" max="258" width="16.83203125" bestFit="1" customWidth="1"/>
    <col min="259" max="259" width="19.5" bestFit="1" customWidth="1"/>
    <col min="260" max="260" width="10.5" bestFit="1" customWidth="1"/>
    <col min="261" max="261" width="9" bestFit="1" customWidth="1"/>
    <col min="262" max="262" width="22.33203125" bestFit="1" customWidth="1"/>
    <col min="263" max="263" width="15.6640625" bestFit="1" customWidth="1"/>
    <col min="264" max="264" width="9.1640625" bestFit="1" customWidth="1"/>
    <col min="265" max="265" width="13.33203125" bestFit="1" customWidth="1"/>
    <col min="266" max="266" width="8.33203125" bestFit="1" customWidth="1"/>
    <col min="267" max="267" width="9.6640625" bestFit="1" customWidth="1"/>
    <col min="268" max="268" width="7.6640625" bestFit="1" customWidth="1"/>
    <col min="269" max="269" width="25.1640625" bestFit="1" customWidth="1"/>
    <col min="270" max="270" width="10" bestFit="1" customWidth="1"/>
    <col min="271" max="271" width="6.6640625" bestFit="1" customWidth="1"/>
    <col min="272" max="272" width="8" bestFit="1" customWidth="1"/>
    <col min="273" max="273" width="8.83203125" bestFit="1" customWidth="1"/>
    <col min="274" max="274" width="7.6640625" bestFit="1" customWidth="1"/>
    <col min="275" max="275" width="15" bestFit="1" customWidth="1"/>
    <col min="276" max="276" width="24.5" bestFit="1" customWidth="1"/>
    <col min="277" max="277" width="18.33203125" bestFit="1" customWidth="1"/>
    <col min="278" max="278" width="8.83203125" bestFit="1" customWidth="1"/>
    <col min="279" max="279" width="23.6640625" bestFit="1" customWidth="1"/>
    <col min="280" max="280" width="33.83203125" bestFit="1" customWidth="1"/>
    <col min="281" max="281" width="9.1640625" bestFit="1" customWidth="1"/>
    <col min="282" max="282" width="8.6640625" bestFit="1" customWidth="1"/>
    <col min="283" max="283" width="29.6640625" bestFit="1" customWidth="1"/>
    <col min="284" max="284" width="14.33203125" bestFit="1" customWidth="1"/>
    <col min="285" max="285" width="25.1640625" bestFit="1" customWidth="1"/>
    <col min="286" max="286" width="24.1640625" bestFit="1" customWidth="1"/>
    <col min="287" max="287" width="27.1640625" bestFit="1" customWidth="1"/>
    <col min="288" max="288" width="12" bestFit="1" customWidth="1"/>
    <col min="289" max="289" width="10" bestFit="1" customWidth="1"/>
    <col min="290" max="290" width="8.5" bestFit="1" customWidth="1"/>
    <col min="291" max="291" width="12.1640625" bestFit="1" customWidth="1"/>
    <col min="292" max="292" width="7.83203125" bestFit="1" customWidth="1"/>
    <col min="293" max="293" width="7.5" bestFit="1" customWidth="1"/>
    <col min="294" max="294" width="25.83203125" bestFit="1" customWidth="1"/>
    <col min="295" max="295" width="18.33203125" bestFit="1" customWidth="1"/>
    <col min="296" max="296" width="19.83203125" bestFit="1" customWidth="1"/>
    <col min="297" max="297" width="7.6640625" bestFit="1" customWidth="1"/>
    <col min="298" max="298" width="17.33203125" bestFit="1" customWidth="1"/>
    <col min="299" max="299" width="11.1640625" bestFit="1" customWidth="1"/>
    <col min="300" max="300" width="15.1640625" bestFit="1" customWidth="1"/>
    <col min="301" max="301" width="14.83203125" bestFit="1" customWidth="1"/>
    <col min="302" max="302" width="12.6640625" bestFit="1" customWidth="1"/>
    <col min="303" max="303" width="25.83203125" bestFit="1" customWidth="1"/>
    <col min="304" max="304" width="15.1640625" bestFit="1" customWidth="1"/>
    <col min="305" max="305" width="36.5" bestFit="1" customWidth="1"/>
    <col min="306" max="306" width="20" bestFit="1" customWidth="1"/>
    <col min="307" max="307" width="23.83203125" bestFit="1" customWidth="1"/>
    <col min="308" max="308" width="21.6640625" bestFit="1" customWidth="1"/>
    <col min="309" max="309" width="24.1640625" bestFit="1" customWidth="1"/>
    <col min="310" max="310" width="23" bestFit="1" customWidth="1"/>
    <col min="311" max="311" width="15.1640625" bestFit="1" customWidth="1"/>
    <col min="312" max="312" width="11" bestFit="1" customWidth="1"/>
    <col min="313" max="313" width="19.6640625" bestFit="1" customWidth="1"/>
    <col min="314" max="314" width="11.6640625" bestFit="1" customWidth="1"/>
    <col min="315" max="315" width="9.6640625" bestFit="1" customWidth="1"/>
    <col min="316" max="316" width="7.6640625" bestFit="1" customWidth="1"/>
    <col min="317" max="317" width="10.1640625" bestFit="1" customWidth="1"/>
    <col min="318" max="318" width="9.5" bestFit="1" customWidth="1"/>
    <col min="319" max="319" width="8.83203125" bestFit="1" customWidth="1"/>
    <col min="320" max="320" width="7.6640625" bestFit="1" customWidth="1"/>
    <col min="321" max="321" width="12.6640625" bestFit="1" customWidth="1"/>
    <col min="322" max="322" width="10.1640625" bestFit="1" customWidth="1"/>
    <col min="323" max="323" width="9.6640625" bestFit="1" customWidth="1"/>
    <col min="324" max="324" width="7.83203125" bestFit="1" customWidth="1"/>
    <col min="325" max="325" width="14.5" bestFit="1" customWidth="1"/>
    <col min="326" max="326" width="31.1640625" bestFit="1" customWidth="1"/>
    <col min="327" max="327" width="20.1640625" bestFit="1" customWidth="1"/>
    <col min="328" max="328" width="9" bestFit="1" customWidth="1"/>
    <col min="329" max="329" width="9.6640625" bestFit="1" customWidth="1"/>
    <col min="330" max="330" width="19.1640625" bestFit="1" customWidth="1"/>
    <col min="331" max="331" width="8.1640625" bestFit="1" customWidth="1"/>
    <col min="332" max="332" width="38.83203125" bestFit="1" customWidth="1"/>
    <col min="333" max="333" width="23.6640625" bestFit="1" customWidth="1"/>
    <col min="334" max="334" width="11.33203125" bestFit="1" customWidth="1"/>
    <col min="335" max="335" width="7.6640625" bestFit="1" customWidth="1"/>
    <col min="336" max="336" width="8.1640625" bestFit="1" customWidth="1"/>
    <col min="337" max="337" width="9.83203125" bestFit="1" customWidth="1"/>
    <col min="338" max="338" width="18.1640625" bestFit="1" customWidth="1"/>
    <col min="339" max="339" width="13.1640625" bestFit="1" customWidth="1"/>
    <col min="340" max="340" width="7.6640625" bestFit="1" customWidth="1"/>
    <col min="341" max="341" width="10.33203125" bestFit="1" customWidth="1"/>
    <col min="342" max="342" width="6.6640625" bestFit="1" customWidth="1"/>
    <col min="343" max="343" width="7.6640625" bestFit="1" customWidth="1"/>
    <col min="344" max="344" width="19.6640625" bestFit="1" customWidth="1"/>
    <col min="345" max="345" width="10.1640625" bestFit="1" customWidth="1"/>
  </cols>
  <sheetData>
    <row r="1" spans="1:2" x14ac:dyDescent="0.2">
      <c r="A1" s="53" t="s">
        <v>3051</v>
      </c>
      <c r="B1" s="58" t="s">
        <v>3495</v>
      </c>
    </row>
    <row r="2" spans="1:2" x14ac:dyDescent="0.2">
      <c r="A2" s="51" t="s">
        <v>2826</v>
      </c>
      <c r="B2" s="63">
        <v>165</v>
      </c>
    </row>
    <row r="3" spans="1:2" x14ac:dyDescent="0.2">
      <c r="A3" s="52" t="s">
        <v>2864</v>
      </c>
      <c r="B3" s="64">
        <v>102</v>
      </c>
    </row>
    <row r="4" spans="1:2" x14ac:dyDescent="0.2">
      <c r="A4" s="52" t="s">
        <v>2828</v>
      </c>
      <c r="B4" s="64">
        <v>85</v>
      </c>
    </row>
    <row r="5" spans="1:2" x14ac:dyDescent="0.2">
      <c r="A5" s="52" t="s">
        <v>2853</v>
      </c>
      <c r="B5" s="64">
        <v>41</v>
      </c>
    </row>
    <row r="6" spans="1:2" x14ac:dyDescent="0.2">
      <c r="A6" s="52" t="s">
        <v>2837</v>
      </c>
      <c r="B6" s="64">
        <v>37</v>
      </c>
    </row>
    <row r="7" spans="1:2" x14ac:dyDescent="0.2">
      <c r="A7" s="52" t="s">
        <v>2839</v>
      </c>
      <c r="B7" s="64">
        <v>34</v>
      </c>
    </row>
    <row r="8" spans="1:2" x14ac:dyDescent="0.2">
      <c r="A8" s="52" t="s">
        <v>2831</v>
      </c>
      <c r="B8" s="64">
        <v>29</v>
      </c>
    </row>
    <row r="9" spans="1:2" x14ac:dyDescent="0.2">
      <c r="A9" s="52" t="s">
        <v>2850</v>
      </c>
      <c r="B9" s="64">
        <v>25</v>
      </c>
    </row>
    <row r="10" spans="1:2" x14ac:dyDescent="0.2">
      <c r="A10" s="52" t="s">
        <v>2914</v>
      </c>
      <c r="B10" s="64">
        <v>19</v>
      </c>
    </row>
    <row r="11" spans="1:2" x14ac:dyDescent="0.2">
      <c r="A11" s="52" t="s">
        <v>2844</v>
      </c>
      <c r="B11" s="64">
        <v>17</v>
      </c>
    </row>
    <row r="12" spans="1:2" x14ac:dyDescent="0.2">
      <c r="A12" s="52" t="s">
        <v>2824</v>
      </c>
      <c r="B12" s="64">
        <v>16</v>
      </c>
    </row>
    <row r="13" spans="1:2" x14ac:dyDescent="0.2">
      <c r="A13" s="52" t="s">
        <v>2841</v>
      </c>
      <c r="B13" s="64">
        <v>14</v>
      </c>
    </row>
    <row r="14" spans="1:2" x14ac:dyDescent="0.2">
      <c r="A14" s="52" t="s">
        <v>2934</v>
      </c>
      <c r="B14" s="64">
        <v>14</v>
      </c>
    </row>
    <row r="15" spans="1:2" x14ac:dyDescent="0.2">
      <c r="A15" s="52" t="s">
        <v>2861</v>
      </c>
      <c r="B15" s="64">
        <v>13</v>
      </c>
    </row>
    <row r="16" spans="1:2" x14ac:dyDescent="0.2">
      <c r="A16" s="52" t="s">
        <v>2859</v>
      </c>
      <c r="B16" s="64">
        <v>13</v>
      </c>
    </row>
    <row r="17" spans="1:2" x14ac:dyDescent="0.2">
      <c r="A17" s="52" t="s">
        <v>2944</v>
      </c>
      <c r="B17" s="64">
        <v>11</v>
      </c>
    </row>
    <row r="18" spans="1:2" x14ac:dyDescent="0.2">
      <c r="A18" s="52" t="s">
        <v>2868</v>
      </c>
      <c r="B18" s="64">
        <v>10</v>
      </c>
    </row>
    <row r="19" spans="1:2" x14ac:dyDescent="0.2">
      <c r="A19" s="52" t="s">
        <v>2848</v>
      </c>
      <c r="B19" s="64">
        <v>8</v>
      </c>
    </row>
    <row r="20" spans="1:2" x14ac:dyDescent="0.2">
      <c r="A20" s="52" t="s">
        <v>2882</v>
      </c>
      <c r="B20" s="64">
        <v>8</v>
      </c>
    </row>
    <row r="21" spans="1:2" x14ac:dyDescent="0.2">
      <c r="A21" s="52" t="s">
        <v>2911</v>
      </c>
      <c r="B21" s="64">
        <v>8</v>
      </c>
    </row>
    <row r="22" spans="1:2" x14ac:dyDescent="0.2">
      <c r="A22" s="52" t="s">
        <v>3144</v>
      </c>
      <c r="B22" s="64">
        <v>7</v>
      </c>
    </row>
    <row r="23" spans="1:2" x14ac:dyDescent="0.2">
      <c r="A23" s="52" t="s">
        <v>2884</v>
      </c>
      <c r="B23" s="64">
        <v>7</v>
      </c>
    </row>
    <row r="24" spans="1:2" x14ac:dyDescent="0.2">
      <c r="A24" s="52" t="s">
        <v>2905</v>
      </c>
      <c r="B24" s="64">
        <v>7</v>
      </c>
    </row>
    <row r="25" spans="1:2" x14ac:dyDescent="0.2">
      <c r="A25" s="52" t="s">
        <v>2903</v>
      </c>
      <c r="B25" s="64">
        <v>6</v>
      </c>
    </row>
    <row r="26" spans="1:2" x14ac:dyDescent="0.2">
      <c r="A26" s="52" t="s">
        <v>2946</v>
      </c>
      <c r="B26" s="64">
        <v>5</v>
      </c>
    </row>
    <row r="27" spans="1:2" x14ac:dyDescent="0.2">
      <c r="A27" s="52" t="s">
        <v>2846</v>
      </c>
      <c r="B27" s="64">
        <v>5</v>
      </c>
    </row>
    <row r="28" spans="1:2" x14ac:dyDescent="0.2">
      <c r="A28" s="52" t="s">
        <v>2930</v>
      </c>
      <c r="B28" s="64">
        <v>5</v>
      </c>
    </row>
    <row r="29" spans="1:2" x14ac:dyDescent="0.2">
      <c r="A29" s="52" t="s">
        <v>2888</v>
      </c>
      <c r="B29" s="64">
        <v>5</v>
      </c>
    </row>
    <row r="30" spans="1:2" x14ac:dyDescent="0.2">
      <c r="A30" s="52" t="s">
        <v>2890</v>
      </c>
      <c r="B30" s="64">
        <v>4</v>
      </c>
    </row>
    <row r="31" spans="1:2" x14ac:dyDescent="0.2">
      <c r="A31" s="52" t="s">
        <v>2917</v>
      </c>
      <c r="B31" s="64">
        <v>4</v>
      </c>
    </row>
    <row r="32" spans="1:2" x14ac:dyDescent="0.2">
      <c r="A32" s="52" t="s">
        <v>2974</v>
      </c>
      <c r="B32" s="64">
        <v>3</v>
      </c>
    </row>
    <row r="33" spans="1:2" x14ac:dyDescent="0.2">
      <c r="A33" s="52" t="s">
        <v>2856</v>
      </c>
      <c r="B33" s="64">
        <v>3</v>
      </c>
    </row>
    <row r="34" spans="1:2" x14ac:dyDescent="0.2">
      <c r="A34" s="52" t="s">
        <v>2894</v>
      </c>
      <c r="B34" s="64">
        <v>3</v>
      </c>
    </row>
    <row r="35" spans="1:2" x14ac:dyDescent="0.2">
      <c r="A35" s="52" t="s">
        <v>2897</v>
      </c>
      <c r="B35" s="64">
        <v>2</v>
      </c>
    </row>
    <row r="36" spans="1:2" x14ac:dyDescent="0.2">
      <c r="A36" s="52" t="s">
        <v>2876</v>
      </c>
      <c r="B36" s="64">
        <v>2</v>
      </c>
    </row>
    <row r="37" spans="1:2" x14ac:dyDescent="0.2">
      <c r="A37" s="52" t="s">
        <v>2950</v>
      </c>
      <c r="B37" s="64">
        <v>1</v>
      </c>
    </row>
    <row r="38" spans="1:2" x14ac:dyDescent="0.2">
      <c r="A38" s="52" t="s">
        <v>3016</v>
      </c>
      <c r="B38" s="64">
        <v>1</v>
      </c>
    </row>
    <row r="39" spans="1:2" x14ac:dyDescent="0.2">
      <c r="A39" s="52" t="s">
        <v>3003</v>
      </c>
      <c r="B39" s="64">
        <v>1</v>
      </c>
    </row>
    <row r="40" spans="1:2" x14ac:dyDescent="0.2">
      <c r="A40" s="52" t="s">
        <v>2886</v>
      </c>
      <c r="B40" s="64">
        <v>1</v>
      </c>
    </row>
    <row r="41" spans="1:2" x14ac:dyDescent="0.2">
      <c r="A41" s="56" t="s">
        <v>2907</v>
      </c>
      <c r="B41" s="65">
        <v>1</v>
      </c>
    </row>
  </sheetData>
  <pageMargins left="0.7" right="0.7" top="0.75" bottom="0.75" header="0.3" footer="0.3"/>
  <pageSetup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6F469-8854-5B4A-A0C4-029828F5D1EA}">
  <dimension ref="A1:B266"/>
  <sheetViews>
    <sheetView zoomScale="93" zoomScaleNormal="93" workbookViewId="0">
      <selection activeCell="B8" sqref="B8"/>
    </sheetView>
  </sheetViews>
  <sheetFormatPr baseColWidth="10" defaultRowHeight="15" x14ac:dyDescent="0.2"/>
  <cols>
    <col min="1" max="1" width="21.6640625" bestFit="1" customWidth="1"/>
    <col min="2" max="2" width="34.6640625" style="50" bestFit="1" customWidth="1"/>
  </cols>
  <sheetData>
    <row r="1" spans="1:2" x14ac:dyDescent="0.2">
      <c r="A1" s="53" t="s">
        <v>3499</v>
      </c>
      <c r="B1" s="57" t="s">
        <v>3495</v>
      </c>
    </row>
    <row r="2" spans="1:2" x14ac:dyDescent="0.2">
      <c r="A2" s="51" t="s">
        <v>14</v>
      </c>
      <c r="B2" s="60">
        <v>131</v>
      </c>
    </row>
    <row r="3" spans="1:2" x14ac:dyDescent="0.2">
      <c r="A3" s="52" t="s">
        <v>247</v>
      </c>
      <c r="B3" s="61">
        <v>53</v>
      </c>
    </row>
    <row r="4" spans="1:2" x14ac:dyDescent="0.2">
      <c r="A4" s="52" t="s">
        <v>241</v>
      </c>
      <c r="B4" s="61">
        <v>34</v>
      </c>
    </row>
    <row r="5" spans="1:2" x14ac:dyDescent="0.2">
      <c r="A5" s="52" t="s">
        <v>115</v>
      </c>
      <c r="B5" s="61">
        <v>15</v>
      </c>
    </row>
    <row r="6" spans="1:2" x14ac:dyDescent="0.2">
      <c r="A6" s="52" t="s">
        <v>668</v>
      </c>
      <c r="B6" s="61">
        <v>14</v>
      </c>
    </row>
    <row r="7" spans="1:2" x14ac:dyDescent="0.2">
      <c r="A7" s="52" t="s">
        <v>608</v>
      </c>
      <c r="B7" s="61">
        <v>12</v>
      </c>
    </row>
    <row r="8" spans="1:2" x14ac:dyDescent="0.2">
      <c r="A8" s="52" t="s">
        <v>290</v>
      </c>
      <c r="B8" s="61">
        <v>8</v>
      </c>
    </row>
    <row r="9" spans="1:2" x14ac:dyDescent="0.2">
      <c r="A9" s="52" t="s">
        <v>1091</v>
      </c>
      <c r="B9" s="61">
        <v>6</v>
      </c>
    </row>
    <row r="10" spans="1:2" x14ac:dyDescent="0.2">
      <c r="A10" s="52" t="s">
        <v>1038</v>
      </c>
      <c r="B10" s="61">
        <v>6</v>
      </c>
    </row>
    <row r="11" spans="1:2" x14ac:dyDescent="0.2">
      <c r="A11" s="52" t="s">
        <v>649</v>
      </c>
      <c r="B11" s="61">
        <v>5</v>
      </c>
    </row>
    <row r="12" spans="1:2" x14ac:dyDescent="0.2">
      <c r="A12" s="56" t="s">
        <v>496</v>
      </c>
      <c r="B12" s="62">
        <v>5</v>
      </c>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sheetData>
  <pageMargins left="0.7" right="0.7" top="0.75" bottom="0.75" header="0.3" footer="0.3"/>
  <pageSetup orientation="portrait" horizontalDpi="0" verticalDpi="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9BFCE-DEE1-2A4E-AEE9-48880B2AEF5B}">
  <dimension ref="A1:B1368"/>
  <sheetViews>
    <sheetView zoomScale="93" zoomScaleNormal="93" workbookViewId="0">
      <selection activeCell="N16" sqref="N16"/>
    </sheetView>
  </sheetViews>
  <sheetFormatPr baseColWidth="10" defaultRowHeight="15" x14ac:dyDescent="0.2"/>
  <cols>
    <col min="1" max="1" width="29.1640625" bestFit="1" customWidth="1"/>
    <col min="2" max="2" width="34.6640625" style="50" bestFit="1" customWidth="1"/>
  </cols>
  <sheetData>
    <row r="1" spans="1:2" x14ac:dyDescent="0.2">
      <c r="A1" s="53" t="s">
        <v>3141</v>
      </c>
      <c r="B1" s="57" t="s">
        <v>3495</v>
      </c>
    </row>
    <row r="2" spans="1:2" x14ac:dyDescent="0.2">
      <c r="A2" s="51" t="s">
        <v>91</v>
      </c>
      <c r="B2" s="60">
        <v>180</v>
      </c>
    </row>
    <row r="3" spans="1:2" x14ac:dyDescent="0.2">
      <c r="A3" s="52" t="s">
        <v>124</v>
      </c>
      <c r="B3" s="61">
        <v>112</v>
      </c>
    </row>
    <row r="4" spans="1:2" x14ac:dyDescent="0.2">
      <c r="A4" s="52" t="s">
        <v>40</v>
      </c>
      <c r="B4" s="61">
        <v>97</v>
      </c>
    </row>
    <row r="5" spans="1:2" x14ac:dyDescent="0.2">
      <c r="A5" s="52" t="s">
        <v>156</v>
      </c>
      <c r="B5" s="61">
        <v>69</v>
      </c>
    </row>
    <row r="6" spans="1:2" x14ac:dyDescent="0.2">
      <c r="A6" s="52" t="s">
        <v>33</v>
      </c>
      <c r="B6" s="61">
        <v>49</v>
      </c>
    </row>
    <row r="7" spans="1:2" x14ac:dyDescent="0.2">
      <c r="A7" s="52" t="s">
        <v>73</v>
      </c>
      <c r="B7" s="61">
        <v>42</v>
      </c>
    </row>
    <row r="8" spans="1:2" x14ac:dyDescent="0.2">
      <c r="A8" s="52" t="s">
        <v>185</v>
      </c>
      <c r="B8" s="61">
        <v>34</v>
      </c>
    </row>
    <row r="9" spans="1:2" x14ac:dyDescent="0.2">
      <c r="A9" s="52" t="s">
        <v>22</v>
      </c>
      <c r="B9" s="61">
        <v>25</v>
      </c>
    </row>
    <row r="10" spans="1:2" x14ac:dyDescent="0.2">
      <c r="A10" s="52" t="s">
        <v>581</v>
      </c>
      <c r="B10" s="61">
        <v>23</v>
      </c>
    </row>
    <row r="11" spans="1:2" x14ac:dyDescent="0.2">
      <c r="A11" s="52" t="s">
        <v>98</v>
      </c>
      <c r="B11" s="61">
        <v>15</v>
      </c>
    </row>
    <row r="12" spans="1:2" x14ac:dyDescent="0.2">
      <c r="A12" s="52" t="s">
        <v>49</v>
      </c>
      <c r="B12" s="61">
        <v>14</v>
      </c>
    </row>
    <row r="13" spans="1:2" x14ac:dyDescent="0.2">
      <c r="A13" s="52" t="s">
        <v>47</v>
      </c>
      <c r="B13" s="61">
        <v>11</v>
      </c>
    </row>
    <row r="14" spans="1:2" x14ac:dyDescent="0.2">
      <c r="A14" s="52" t="s">
        <v>3144</v>
      </c>
      <c r="B14" s="61">
        <v>10</v>
      </c>
    </row>
    <row r="15" spans="1:2" x14ac:dyDescent="0.2">
      <c r="A15" s="52" t="s">
        <v>780</v>
      </c>
      <c r="B15" s="61">
        <v>9</v>
      </c>
    </row>
    <row r="16" spans="1:2" x14ac:dyDescent="0.2">
      <c r="A16" s="52" t="s">
        <v>173</v>
      </c>
      <c r="B16" s="61">
        <v>8</v>
      </c>
    </row>
    <row r="17" spans="1:2" x14ac:dyDescent="0.2">
      <c r="A17" s="52" t="s">
        <v>770</v>
      </c>
      <c r="B17" s="61">
        <v>8</v>
      </c>
    </row>
    <row r="18" spans="1:2" x14ac:dyDescent="0.2">
      <c r="A18" s="52" t="s">
        <v>66</v>
      </c>
      <c r="B18" s="61">
        <v>8</v>
      </c>
    </row>
    <row r="19" spans="1:2" x14ac:dyDescent="0.2">
      <c r="A19" s="52" t="s">
        <v>220</v>
      </c>
      <c r="B19" s="61">
        <v>6</v>
      </c>
    </row>
    <row r="20" spans="1:2" x14ac:dyDescent="0.2">
      <c r="A20" s="52" t="s">
        <v>133</v>
      </c>
      <c r="B20" s="61">
        <v>6</v>
      </c>
    </row>
    <row r="21" spans="1:2" x14ac:dyDescent="0.2">
      <c r="A21" s="52" t="s">
        <v>1916</v>
      </c>
      <c r="B21" s="61">
        <v>4</v>
      </c>
    </row>
    <row r="22" spans="1:2" x14ac:dyDescent="0.2">
      <c r="A22" s="52" t="s">
        <v>1044</v>
      </c>
      <c r="B22" s="61">
        <v>4</v>
      </c>
    </row>
    <row r="23" spans="1:2" x14ac:dyDescent="0.2">
      <c r="A23" s="52" t="s">
        <v>1397</v>
      </c>
      <c r="B23" s="61">
        <v>3</v>
      </c>
    </row>
    <row r="24" spans="1:2" x14ac:dyDescent="0.2">
      <c r="A24" s="52" t="s">
        <v>365</v>
      </c>
      <c r="B24" s="61">
        <v>3</v>
      </c>
    </row>
    <row r="25" spans="1:2" x14ac:dyDescent="0.2">
      <c r="A25" s="52" t="s">
        <v>639</v>
      </c>
      <c r="B25" s="61">
        <v>1</v>
      </c>
    </row>
    <row r="26" spans="1:2" x14ac:dyDescent="0.2">
      <c r="A26" s="56" t="s">
        <v>1887</v>
      </c>
      <c r="B26" s="62">
        <v>1</v>
      </c>
    </row>
    <row r="27" spans="1:2" x14ac:dyDescent="0.2">
      <c r="B27"/>
    </row>
    <row r="28" spans="1:2" x14ac:dyDescent="0.2">
      <c r="B28"/>
    </row>
    <row r="29" spans="1:2" x14ac:dyDescent="0.2">
      <c r="B29"/>
    </row>
    <row r="30" spans="1:2" x14ac:dyDescent="0.2">
      <c r="B30"/>
    </row>
    <row r="31" spans="1:2" x14ac:dyDescent="0.2">
      <c r="B31"/>
    </row>
    <row r="32" spans="1: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sheetData>
  <pageMargins left="0.7" right="0.7" top="0.75" bottom="0.75" header="0.3" footer="0.3"/>
  <pageSetup orientation="portrait" horizontalDpi="0" verticalDpi="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F658-B5B6-2D40-AA95-1E0C579895D2}">
  <dimension ref="A1:B1368"/>
  <sheetViews>
    <sheetView zoomScale="93" zoomScaleNormal="93" workbookViewId="0">
      <selection activeCell="M36" sqref="M36"/>
    </sheetView>
  </sheetViews>
  <sheetFormatPr baseColWidth="10" defaultRowHeight="15" x14ac:dyDescent="0.2"/>
  <cols>
    <col min="1" max="1" width="21" bestFit="1" customWidth="1"/>
    <col min="2" max="2" width="34.6640625" style="50" bestFit="1" customWidth="1"/>
  </cols>
  <sheetData>
    <row r="1" spans="1:2" x14ac:dyDescent="0.2">
      <c r="A1" s="53" t="s">
        <v>3498</v>
      </c>
      <c r="B1" s="57" t="s">
        <v>3495</v>
      </c>
    </row>
    <row r="2" spans="1:2" x14ac:dyDescent="0.2">
      <c r="A2" s="51" t="s">
        <v>46</v>
      </c>
      <c r="B2" s="60">
        <v>150</v>
      </c>
    </row>
    <row r="3" spans="1:2" x14ac:dyDescent="0.2">
      <c r="A3" s="52" t="s">
        <v>20</v>
      </c>
      <c r="B3" s="61">
        <v>134</v>
      </c>
    </row>
    <row r="4" spans="1:2" x14ac:dyDescent="0.2">
      <c r="A4" s="52" t="s">
        <v>30</v>
      </c>
      <c r="B4" s="61">
        <v>130</v>
      </c>
    </row>
    <row r="5" spans="1:2" x14ac:dyDescent="0.2">
      <c r="A5" s="52" t="s">
        <v>64</v>
      </c>
      <c r="B5" s="61">
        <v>117</v>
      </c>
    </row>
    <row r="6" spans="1:2" x14ac:dyDescent="0.2">
      <c r="A6" s="52" t="s">
        <v>56</v>
      </c>
      <c r="B6" s="61">
        <v>94</v>
      </c>
    </row>
    <row r="7" spans="1:2" x14ac:dyDescent="0.2">
      <c r="A7" s="52" t="s">
        <v>104</v>
      </c>
      <c r="B7" s="61">
        <v>76</v>
      </c>
    </row>
    <row r="8" spans="1:2" x14ac:dyDescent="0.2">
      <c r="A8" s="52" t="s">
        <v>263</v>
      </c>
      <c r="B8" s="61">
        <v>31</v>
      </c>
    </row>
    <row r="9" spans="1:2" x14ac:dyDescent="0.2">
      <c r="A9" s="52" t="s">
        <v>289</v>
      </c>
      <c r="B9" s="61">
        <v>9</v>
      </c>
    </row>
    <row r="10" spans="1:2" x14ac:dyDescent="0.2">
      <c r="A10" s="56" t="s">
        <v>3144</v>
      </c>
      <c r="B10" s="62">
        <v>1</v>
      </c>
    </row>
    <row r="11" spans="1:2" x14ac:dyDescent="0.2">
      <c r="B11"/>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sheetData>
  <pageMargins left="0.7" right="0.7" top="0.75" bottom="0.75" header="0.3" footer="0.3"/>
  <pageSetup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14BFD-CA7D-1D40-A6B8-C3E13849C2BF}">
  <dimension ref="A1:B1368"/>
  <sheetViews>
    <sheetView zoomScale="93" zoomScaleNormal="93" workbookViewId="0">
      <selection activeCell="O37" sqref="O37"/>
    </sheetView>
  </sheetViews>
  <sheetFormatPr baseColWidth="10" defaultRowHeight="15" x14ac:dyDescent="0.2"/>
  <cols>
    <col min="1" max="1" width="24.83203125" bestFit="1" customWidth="1"/>
    <col min="2" max="2" width="34.6640625" style="50" bestFit="1" customWidth="1"/>
  </cols>
  <sheetData>
    <row r="1" spans="1:2" x14ac:dyDescent="0.2">
      <c r="A1" s="53" t="s">
        <v>3140</v>
      </c>
      <c r="B1" s="57" t="s">
        <v>3495</v>
      </c>
    </row>
    <row r="2" spans="1:2" x14ac:dyDescent="0.2">
      <c r="A2" s="51" t="s">
        <v>21</v>
      </c>
      <c r="B2" s="60">
        <v>410</v>
      </c>
    </row>
    <row r="3" spans="1:2" x14ac:dyDescent="0.2">
      <c r="A3" s="52" t="s">
        <v>65</v>
      </c>
      <c r="B3" s="61">
        <v>193</v>
      </c>
    </row>
    <row r="4" spans="1:2" x14ac:dyDescent="0.2">
      <c r="A4" s="52" t="s">
        <v>154</v>
      </c>
      <c r="B4" s="61">
        <v>55</v>
      </c>
    </row>
    <row r="5" spans="1:2" x14ac:dyDescent="0.2">
      <c r="A5" s="52" t="s">
        <v>131</v>
      </c>
      <c r="B5" s="61">
        <v>34</v>
      </c>
    </row>
    <row r="6" spans="1:2" x14ac:dyDescent="0.2">
      <c r="A6" s="52" t="s">
        <v>86</v>
      </c>
      <c r="B6" s="61">
        <v>15</v>
      </c>
    </row>
    <row r="7" spans="1:2" x14ac:dyDescent="0.2">
      <c r="A7" s="52" t="s">
        <v>47</v>
      </c>
      <c r="B7" s="61">
        <v>15</v>
      </c>
    </row>
    <row r="8" spans="1:2" x14ac:dyDescent="0.2">
      <c r="A8" s="52" t="s">
        <v>790</v>
      </c>
      <c r="B8" s="61">
        <v>13</v>
      </c>
    </row>
    <row r="9" spans="1:2" x14ac:dyDescent="0.2">
      <c r="A9" s="52" t="s">
        <v>31</v>
      </c>
      <c r="B9" s="61">
        <v>3</v>
      </c>
    </row>
    <row r="10" spans="1:2" x14ac:dyDescent="0.2">
      <c r="A10" s="52" t="s">
        <v>1969</v>
      </c>
      <c r="B10" s="61">
        <v>2</v>
      </c>
    </row>
    <row r="11" spans="1:2" x14ac:dyDescent="0.2">
      <c r="A11" s="52" t="s">
        <v>289</v>
      </c>
      <c r="B11" s="61">
        <v>1</v>
      </c>
    </row>
    <row r="12" spans="1:2" x14ac:dyDescent="0.2">
      <c r="A12" s="56" t="s">
        <v>3144</v>
      </c>
      <c r="B12" s="62">
        <v>1</v>
      </c>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sheetData>
  <pageMargins left="0.7" right="0.7" top="0.75" bottom="0.75" header="0.3" footer="0.3"/>
  <pageSetup orientation="portrait" horizontalDpi="0" verticalDpi="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C7C60-7E3F-2445-AB27-BB2D8C2A85D5}">
  <dimension ref="A1:B1368"/>
  <sheetViews>
    <sheetView zoomScale="93" zoomScaleNormal="93" workbookViewId="0">
      <selection activeCell="B24" sqref="B24"/>
    </sheetView>
  </sheetViews>
  <sheetFormatPr baseColWidth="10" defaultRowHeight="15" x14ac:dyDescent="0.2"/>
  <cols>
    <col min="1" max="1" width="25.5" bestFit="1" customWidth="1"/>
    <col min="2" max="2" width="34.6640625" style="50" bestFit="1" customWidth="1"/>
  </cols>
  <sheetData>
    <row r="1" spans="1:2" x14ac:dyDescent="0.2">
      <c r="A1" s="53" t="s">
        <v>12</v>
      </c>
      <c r="B1" s="57" t="s">
        <v>3495</v>
      </c>
    </row>
    <row r="2" spans="1:2" x14ac:dyDescent="0.2">
      <c r="A2" s="51" t="s">
        <v>58</v>
      </c>
      <c r="B2" s="60">
        <v>203</v>
      </c>
    </row>
    <row r="3" spans="1:2" x14ac:dyDescent="0.2">
      <c r="A3" s="52" t="s">
        <v>113</v>
      </c>
      <c r="B3" s="61">
        <v>124</v>
      </c>
    </row>
    <row r="4" spans="1:2" x14ac:dyDescent="0.2">
      <c r="A4" s="52" t="s">
        <v>41</v>
      </c>
      <c r="B4" s="61">
        <v>91</v>
      </c>
    </row>
    <row r="5" spans="1:2" x14ac:dyDescent="0.2">
      <c r="A5" s="52" t="s">
        <v>67</v>
      </c>
      <c r="B5" s="61">
        <v>60</v>
      </c>
    </row>
    <row r="6" spans="1:2" x14ac:dyDescent="0.2">
      <c r="A6" s="52" t="s">
        <v>50</v>
      </c>
      <c r="B6" s="61">
        <v>57</v>
      </c>
    </row>
    <row r="7" spans="1:2" x14ac:dyDescent="0.2">
      <c r="A7" s="52" t="s">
        <v>23</v>
      </c>
      <c r="B7" s="61">
        <v>46</v>
      </c>
    </row>
    <row r="8" spans="1:2" x14ac:dyDescent="0.2">
      <c r="A8" s="52" t="s">
        <v>80</v>
      </c>
      <c r="B8" s="61">
        <v>40</v>
      </c>
    </row>
    <row r="9" spans="1:2" x14ac:dyDescent="0.2">
      <c r="A9" s="52" t="s">
        <v>34</v>
      </c>
      <c r="B9" s="61">
        <v>39</v>
      </c>
    </row>
    <row r="10" spans="1:2" x14ac:dyDescent="0.2">
      <c r="A10" s="52" t="s">
        <v>179</v>
      </c>
      <c r="B10" s="61">
        <v>32</v>
      </c>
    </row>
    <row r="11" spans="1:2" x14ac:dyDescent="0.2">
      <c r="A11" s="52" t="s">
        <v>203</v>
      </c>
      <c r="B11" s="61">
        <v>19</v>
      </c>
    </row>
    <row r="12" spans="1:2" x14ac:dyDescent="0.2">
      <c r="A12" s="52" t="s">
        <v>411</v>
      </c>
      <c r="B12" s="61">
        <v>18</v>
      </c>
    </row>
    <row r="13" spans="1:2" x14ac:dyDescent="0.2">
      <c r="A13" s="52" t="s">
        <v>138</v>
      </c>
      <c r="B13" s="61">
        <v>8</v>
      </c>
    </row>
    <row r="14" spans="1:2" x14ac:dyDescent="0.2">
      <c r="A14" s="52" t="s">
        <v>264</v>
      </c>
      <c r="B14" s="61">
        <v>4</v>
      </c>
    </row>
    <row r="15" spans="1:2" x14ac:dyDescent="0.2">
      <c r="A15" s="56" t="s">
        <v>3144</v>
      </c>
      <c r="B15" s="62">
        <v>1</v>
      </c>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sheetData>
  <pageMargins left="0.7" right="0.7" top="0.75" bottom="0.75" header="0.3" footer="0.3"/>
  <pageSetup orientation="portrait" horizontalDpi="0" verticalDpi="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025B-08BA-5347-AD5B-EE1B90C86027}">
  <dimension ref="A1:D1368"/>
  <sheetViews>
    <sheetView topLeftCell="A8" zoomScale="93" zoomScaleNormal="93" workbookViewId="0">
      <selection activeCell="L38" sqref="L38"/>
    </sheetView>
  </sheetViews>
  <sheetFormatPr baseColWidth="10" defaultRowHeight="15" x14ac:dyDescent="0.2"/>
  <cols>
    <col min="1" max="1" width="11.1640625" customWidth="1"/>
    <col min="2" max="2" width="35.83203125" style="50" bestFit="1" customWidth="1"/>
    <col min="3" max="3" width="33" bestFit="1" customWidth="1"/>
    <col min="4" max="5" width="33.1640625" bestFit="1" customWidth="1"/>
  </cols>
  <sheetData>
    <row r="1" spans="1:4" x14ac:dyDescent="0.2">
      <c r="A1" s="54" t="s">
        <v>3051</v>
      </c>
      <c r="B1" s="54" t="s">
        <v>3497</v>
      </c>
      <c r="C1" s="54" t="s">
        <v>3496</v>
      </c>
      <c r="D1" s="54" t="s">
        <v>3494</v>
      </c>
    </row>
    <row r="2" spans="1:4" x14ac:dyDescent="0.2">
      <c r="A2" s="55" t="s">
        <v>2886</v>
      </c>
      <c r="B2" s="59">
        <v>171.5</v>
      </c>
      <c r="C2" s="59">
        <v>171.5</v>
      </c>
      <c r="D2" s="59">
        <v>171.5</v>
      </c>
    </row>
    <row r="3" spans="1:4" x14ac:dyDescent="0.2">
      <c r="A3" s="55" t="s">
        <v>2876</v>
      </c>
      <c r="B3" s="59">
        <v>166.75</v>
      </c>
      <c r="C3" s="59">
        <v>153.5</v>
      </c>
      <c r="D3" s="59">
        <v>180</v>
      </c>
    </row>
    <row r="4" spans="1:4" x14ac:dyDescent="0.2">
      <c r="A4" s="55" t="s">
        <v>2907</v>
      </c>
      <c r="B4" s="59">
        <v>164.5</v>
      </c>
      <c r="C4" s="59">
        <v>164.5</v>
      </c>
      <c r="D4" s="59">
        <v>164.5</v>
      </c>
    </row>
    <row r="5" spans="1:4" x14ac:dyDescent="0.2">
      <c r="A5" s="55" t="s">
        <v>2897</v>
      </c>
      <c r="B5" s="59">
        <v>163.5</v>
      </c>
      <c r="C5" s="59">
        <v>155</v>
      </c>
      <c r="D5" s="59">
        <v>172</v>
      </c>
    </row>
    <row r="6" spans="1:4" x14ac:dyDescent="0.2">
      <c r="A6" s="55" t="s">
        <v>2856</v>
      </c>
      <c r="B6" s="59">
        <v>148.16666666666666</v>
      </c>
      <c r="C6" s="59">
        <v>53.5</v>
      </c>
      <c r="D6" s="59">
        <v>254</v>
      </c>
    </row>
    <row r="7" spans="1:4" x14ac:dyDescent="0.2">
      <c r="A7" s="55" t="s">
        <v>2950</v>
      </c>
      <c r="B7" s="59">
        <v>143.5</v>
      </c>
      <c r="C7" s="59">
        <v>143.5</v>
      </c>
      <c r="D7" s="59">
        <v>143.5</v>
      </c>
    </row>
    <row r="8" spans="1:4" x14ac:dyDescent="0.2">
      <c r="A8" s="55" t="s">
        <v>2890</v>
      </c>
      <c r="B8" s="59">
        <v>133.75</v>
      </c>
      <c r="C8" s="59">
        <v>77.5</v>
      </c>
      <c r="D8" s="59">
        <v>173</v>
      </c>
    </row>
    <row r="9" spans="1:4" x14ac:dyDescent="0.2">
      <c r="A9" s="55" t="s">
        <v>2894</v>
      </c>
      <c r="B9" s="59">
        <v>132.83333333333334</v>
      </c>
      <c r="C9" s="59">
        <v>98</v>
      </c>
      <c r="D9" s="59">
        <v>162</v>
      </c>
    </row>
    <row r="10" spans="1:4" x14ac:dyDescent="0.2">
      <c r="A10" s="55" t="s">
        <v>2861</v>
      </c>
      <c r="B10" s="59">
        <v>132.46153846153845</v>
      </c>
      <c r="C10" s="59">
        <v>69.5</v>
      </c>
      <c r="D10" s="59">
        <v>221.5</v>
      </c>
    </row>
    <row r="11" spans="1:4" x14ac:dyDescent="0.2">
      <c r="A11" s="55" t="s">
        <v>2903</v>
      </c>
      <c r="B11" s="59">
        <v>120.08333333333333</v>
      </c>
      <c r="C11" s="59">
        <v>60</v>
      </c>
      <c r="D11" s="59">
        <v>164</v>
      </c>
    </row>
    <row r="12" spans="1:4" x14ac:dyDescent="0.2">
      <c r="A12" s="55" t="s">
        <v>2888</v>
      </c>
      <c r="B12" s="59">
        <v>117.8</v>
      </c>
      <c r="C12" s="59">
        <v>84</v>
      </c>
      <c r="D12" s="59">
        <v>173</v>
      </c>
    </row>
    <row r="13" spans="1:4" x14ac:dyDescent="0.2">
      <c r="A13" s="55" t="s">
        <v>2848</v>
      </c>
      <c r="B13" s="59">
        <v>116.5625</v>
      </c>
      <c r="C13" s="59">
        <v>43</v>
      </c>
      <c r="D13" s="59">
        <v>254</v>
      </c>
    </row>
    <row r="14" spans="1:4" x14ac:dyDescent="0.2">
      <c r="A14" s="55" t="s">
        <v>2911</v>
      </c>
      <c r="B14" s="59">
        <v>116.0625</v>
      </c>
      <c r="C14" s="59">
        <v>61</v>
      </c>
      <c r="D14" s="59">
        <v>154.5</v>
      </c>
    </row>
    <row r="15" spans="1:4" x14ac:dyDescent="0.2">
      <c r="A15" s="55" t="s">
        <v>2905</v>
      </c>
      <c r="B15" s="59">
        <v>115.64285714285714</v>
      </c>
      <c r="C15" s="59">
        <v>69.5</v>
      </c>
      <c r="D15" s="59">
        <v>162</v>
      </c>
    </row>
    <row r="16" spans="1:4" x14ac:dyDescent="0.2">
      <c r="A16" s="55" t="s">
        <v>2884</v>
      </c>
      <c r="B16" s="59">
        <v>114.07142857142857</v>
      </c>
      <c r="C16" s="59">
        <v>49</v>
      </c>
      <c r="D16" s="59">
        <v>205</v>
      </c>
    </row>
    <row r="17" spans="1:4" x14ac:dyDescent="0.2">
      <c r="A17" s="55" t="s">
        <v>2917</v>
      </c>
      <c r="B17" s="59">
        <v>114</v>
      </c>
      <c r="C17" s="59">
        <v>72</v>
      </c>
      <c r="D17" s="59">
        <v>154.5</v>
      </c>
    </row>
    <row r="18" spans="1:4" x14ac:dyDescent="0.2">
      <c r="A18" s="55" t="s">
        <v>2859</v>
      </c>
      <c r="B18" s="59">
        <v>110.30769230769231</v>
      </c>
      <c r="C18" s="59">
        <v>51</v>
      </c>
      <c r="D18" s="59">
        <v>237.5</v>
      </c>
    </row>
    <row r="19" spans="1:4" x14ac:dyDescent="0.2">
      <c r="A19" s="55" t="s">
        <v>3003</v>
      </c>
      <c r="B19" s="59">
        <v>110</v>
      </c>
      <c r="C19" s="59">
        <v>110</v>
      </c>
      <c r="D19" s="59">
        <v>110</v>
      </c>
    </row>
    <row r="20" spans="1:4" x14ac:dyDescent="0.2">
      <c r="A20" s="55" t="s">
        <v>2882</v>
      </c>
      <c r="B20" s="59">
        <v>107.0625</v>
      </c>
      <c r="C20" s="59">
        <v>53.5</v>
      </c>
      <c r="D20" s="59">
        <v>205</v>
      </c>
    </row>
    <row r="21" spans="1:4" x14ac:dyDescent="0.2">
      <c r="A21" s="55" t="s">
        <v>2831</v>
      </c>
      <c r="B21" s="59">
        <v>106.70689655172414</v>
      </c>
      <c r="C21" s="59">
        <v>29.5</v>
      </c>
      <c r="D21" s="59">
        <v>232.5</v>
      </c>
    </row>
    <row r="22" spans="1:4" x14ac:dyDescent="0.2">
      <c r="A22" s="55" t="s">
        <v>3016</v>
      </c>
      <c r="B22" s="59">
        <v>105.5</v>
      </c>
      <c r="C22" s="59">
        <v>105.5</v>
      </c>
      <c r="D22" s="59">
        <v>105.5</v>
      </c>
    </row>
    <row r="23" spans="1:4" x14ac:dyDescent="0.2">
      <c r="A23" s="55" t="s">
        <v>2853</v>
      </c>
      <c r="B23" s="59">
        <v>104.89024390243902</v>
      </c>
      <c r="C23" s="59">
        <v>27</v>
      </c>
      <c r="D23" s="59">
        <v>194</v>
      </c>
    </row>
    <row r="24" spans="1:4" x14ac:dyDescent="0.2">
      <c r="A24" s="55" t="s">
        <v>2930</v>
      </c>
      <c r="B24" s="59">
        <v>104.5</v>
      </c>
      <c r="C24" s="59">
        <v>74</v>
      </c>
      <c r="D24" s="59">
        <v>150.5</v>
      </c>
    </row>
    <row r="25" spans="1:4" x14ac:dyDescent="0.2">
      <c r="A25" s="55" t="s">
        <v>2841</v>
      </c>
      <c r="B25" s="59">
        <v>101.21428571428571</v>
      </c>
      <c r="C25" s="59">
        <v>48.5</v>
      </c>
      <c r="D25" s="59">
        <v>225</v>
      </c>
    </row>
    <row r="26" spans="1:4" x14ac:dyDescent="0.2">
      <c r="A26" s="55" t="s">
        <v>2826</v>
      </c>
      <c r="B26" s="59">
        <v>100.91515151515152</v>
      </c>
      <c r="C26" s="59">
        <v>43</v>
      </c>
      <c r="D26" s="59">
        <v>194.5</v>
      </c>
    </row>
    <row r="27" spans="1:4" x14ac:dyDescent="0.2">
      <c r="A27" s="55" t="s">
        <v>2864</v>
      </c>
      <c r="B27" s="59">
        <v>99.901960784313729</v>
      </c>
      <c r="C27" s="59">
        <v>37.5</v>
      </c>
      <c r="D27" s="59">
        <v>225</v>
      </c>
    </row>
    <row r="28" spans="1:4" x14ac:dyDescent="0.2">
      <c r="A28" s="55" t="s">
        <v>2974</v>
      </c>
      <c r="B28" s="59">
        <v>97.833333333333329</v>
      </c>
      <c r="C28" s="59">
        <v>65</v>
      </c>
      <c r="D28" s="59">
        <v>129.5</v>
      </c>
    </row>
    <row r="29" spans="1:4" x14ac:dyDescent="0.2">
      <c r="A29" s="55" t="s">
        <v>2837</v>
      </c>
      <c r="B29" s="59">
        <v>96.554054054054049</v>
      </c>
      <c r="C29" s="59">
        <v>27</v>
      </c>
      <c r="D29" s="59">
        <v>194.5</v>
      </c>
    </row>
    <row r="30" spans="1:4" x14ac:dyDescent="0.2">
      <c r="A30" s="55" t="s">
        <v>2828</v>
      </c>
      <c r="B30" s="59">
        <v>96.523529411764713</v>
      </c>
      <c r="C30" s="59">
        <v>39.5</v>
      </c>
      <c r="D30" s="59">
        <v>254</v>
      </c>
    </row>
    <row r="31" spans="1:4" x14ac:dyDescent="0.2">
      <c r="A31" s="55" t="s">
        <v>2868</v>
      </c>
      <c r="B31" s="59">
        <v>95.65</v>
      </c>
      <c r="C31" s="59">
        <v>15.5</v>
      </c>
      <c r="D31" s="59">
        <v>194</v>
      </c>
    </row>
    <row r="32" spans="1:4" x14ac:dyDescent="0.2">
      <c r="A32" s="55" t="s">
        <v>2946</v>
      </c>
      <c r="B32" s="59">
        <v>95</v>
      </c>
      <c r="C32" s="59">
        <v>70.5</v>
      </c>
      <c r="D32" s="59">
        <v>134.5</v>
      </c>
    </row>
    <row r="33" spans="1:4" x14ac:dyDescent="0.2">
      <c r="A33" s="55" t="s">
        <v>2839</v>
      </c>
      <c r="B33" s="59">
        <v>94.985294117647058</v>
      </c>
      <c r="C33" s="59">
        <v>40.5</v>
      </c>
      <c r="D33" s="59">
        <v>163.5</v>
      </c>
    </row>
    <row r="34" spans="1:4" x14ac:dyDescent="0.2">
      <c r="A34" s="55" t="s">
        <v>2934</v>
      </c>
      <c r="B34" s="59">
        <v>94.785714285714292</v>
      </c>
      <c r="C34" s="59">
        <v>56.5</v>
      </c>
      <c r="D34" s="59">
        <v>148</v>
      </c>
    </row>
    <row r="35" spans="1:4" x14ac:dyDescent="0.2">
      <c r="A35" s="55" t="s">
        <v>2914</v>
      </c>
      <c r="B35" s="59">
        <v>94.736842105263165</v>
      </c>
      <c r="C35" s="59">
        <v>48.5</v>
      </c>
      <c r="D35" s="59">
        <v>161.5</v>
      </c>
    </row>
    <row r="36" spans="1:4" x14ac:dyDescent="0.2">
      <c r="A36" s="55" t="s">
        <v>2824</v>
      </c>
      <c r="B36" s="59">
        <v>92.1875</v>
      </c>
      <c r="C36" s="59">
        <v>43</v>
      </c>
      <c r="D36" s="59">
        <v>172</v>
      </c>
    </row>
    <row r="37" spans="1:4" x14ac:dyDescent="0.2">
      <c r="A37" s="55" t="s">
        <v>2844</v>
      </c>
      <c r="B37" s="59">
        <v>90.941176470588232</v>
      </c>
      <c r="C37" s="59">
        <v>40</v>
      </c>
      <c r="D37" s="59">
        <v>167.5</v>
      </c>
    </row>
    <row r="38" spans="1:4" x14ac:dyDescent="0.2">
      <c r="A38" s="55" t="s">
        <v>2850</v>
      </c>
      <c r="B38" s="59">
        <v>89.54</v>
      </c>
      <c r="C38" s="59">
        <v>37.5</v>
      </c>
      <c r="D38" s="59">
        <v>205</v>
      </c>
    </row>
    <row r="39" spans="1:4" x14ac:dyDescent="0.2">
      <c r="A39" s="55" t="s">
        <v>3144</v>
      </c>
      <c r="B39" s="59">
        <v>88.357142857142861</v>
      </c>
      <c r="C39" s="59">
        <v>41</v>
      </c>
      <c r="D39" s="59">
        <v>162</v>
      </c>
    </row>
    <row r="40" spans="1:4" x14ac:dyDescent="0.2">
      <c r="A40" s="55" t="s">
        <v>2846</v>
      </c>
      <c r="B40" s="59">
        <v>88</v>
      </c>
      <c r="C40" s="59">
        <v>43</v>
      </c>
      <c r="D40" s="59">
        <v>147</v>
      </c>
    </row>
    <row r="41" spans="1:4" x14ac:dyDescent="0.2">
      <c r="A41" s="55" t="s">
        <v>2944</v>
      </c>
      <c r="B41" s="59">
        <v>84.727272727272734</v>
      </c>
      <c r="C41" s="59">
        <v>54</v>
      </c>
      <c r="D41" s="59">
        <v>134.5</v>
      </c>
    </row>
    <row r="42" spans="1:4" x14ac:dyDescent="0.2">
      <c r="B42"/>
    </row>
    <row r="43" spans="1:4" x14ac:dyDescent="0.2">
      <c r="B43"/>
    </row>
    <row r="44" spans="1:4" x14ac:dyDescent="0.2">
      <c r="B44"/>
    </row>
    <row r="45" spans="1:4" x14ac:dyDescent="0.2">
      <c r="B45"/>
    </row>
    <row r="46" spans="1:4" x14ac:dyDescent="0.2">
      <c r="B46"/>
    </row>
    <row r="47" spans="1:4" x14ac:dyDescent="0.2">
      <c r="B47"/>
    </row>
    <row r="48" spans="1:4"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sheetData>
  <pageMargins left="0.7" right="0.7" top="0.75" bottom="0.75" header="0.3" footer="0.3"/>
  <pageSetup orientation="portrait" horizontalDpi="0" verticalDpi="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856D-BE6F-BA41-8A96-C4F6DB4EB0CC}">
  <dimension ref="A1"/>
  <sheetViews>
    <sheetView tabSelected="1" zoomScaleNormal="100" workbookViewId="0">
      <selection activeCell="AB25" sqref="AB25"/>
    </sheetView>
  </sheetViews>
  <sheetFormatPr baseColWidth="10" defaultRowHeight="15" x14ac:dyDescent="0.2"/>
  <cols>
    <col min="1" max="2" width="10.83203125" style="49" customWidth="1"/>
    <col min="3" max="3" width="10.83203125" style="49"/>
    <col min="4" max="5" width="10.83203125" style="49" customWidth="1"/>
    <col min="6" max="6" width="10.83203125" style="49"/>
    <col min="7" max="8" width="10.83203125" style="49" customWidth="1"/>
    <col min="9" max="9" width="10.83203125" style="49"/>
    <col min="10" max="11" width="10.83203125" style="49" customWidth="1"/>
    <col min="12" max="12" width="10.83203125" style="49"/>
    <col min="13" max="14" width="10.83203125" style="49" customWidth="1"/>
    <col min="15" max="15" width="10.83203125" style="49"/>
    <col min="16" max="17" width="10.83203125" style="49" customWidth="1"/>
    <col min="18" max="19" width="10.83203125" style="49"/>
    <col min="20" max="22" width="10.83203125" style="49" customWidth="1"/>
    <col min="23" max="16384" width="10.83203125" style="49"/>
  </cols>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Worksheet</vt:lpstr>
      <vt:lpstr>FinalData</vt:lpstr>
      <vt:lpstr>CleaningSalaryEstimate</vt:lpstr>
      <vt:lpstr>DataCleaning</vt:lpstr>
      <vt:lpstr>copyofdata</vt:lpstr>
      <vt:lpstr>States</vt:lpstr>
      <vt:lpstr>Sheet14</vt:lpstr>
      <vt:lpstr>Sectors</vt:lpstr>
      <vt:lpstr>CompanySize</vt:lpstr>
      <vt:lpstr>Ownership</vt:lpstr>
      <vt:lpstr>Revenue</vt:lpstr>
      <vt:lpstr>Salarybystate</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cp:lastPrinted>2020-07-26T14:32:58Z</cp:lastPrinted>
  <dcterms:created xsi:type="dcterms:W3CDTF">2020-07-17T20:40:39Z</dcterms:created>
  <dcterms:modified xsi:type="dcterms:W3CDTF">2020-07-27T18:28:56Z</dcterms:modified>
  <cp:category/>
</cp:coreProperties>
</file>