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Github\VioletaSystem\Documents\Actividades realizadas\"/>
    </mc:Choice>
  </mc:AlternateContent>
  <xr:revisionPtr revIDLastSave="0" documentId="13_ncr:1_{F447B8BB-5F87-4D18-B33A-D3496475045E}" xr6:coauthVersionLast="47" xr6:coauthVersionMax="47" xr10:uidLastSave="{00000000-0000-0000-0000-000000000000}"/>
  <bookViews>
    <workbookView xWindow="20370" yWindow="-120" windowWidth="29040" windowHeight="15840" xr2:uid="{00000000-000D-0000-FFFF-FFFF00000000}"/>
  </bookViews>
  <sheets>
    <sheet name="HORAS" sheetId="1" r:id="rId1"/>
    <sheet name="Abonos" sheetId="5" r:id="rId2"/>
    <sheet name="Abonos 2" sheetId="7" r:id="rId3"/>
    <sheet name="Hoja2" sheetId="6" r:id="rId4"/>
    <sheet name="Pendientes" sheetId="3" r:id="rId5"/>
    <sheet name="Cotización vs Real" sheetId="2" r:id="rId6"/>
    <sheet name="Hoja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7" l="1"/>
  <c r="C16" i="7"/>
  <c r="F12" i="6"/>
  <c r="D6" i="6"/>
  <c r="C6" i="6"/>
  <c r="B6" i="6"/>
  <c r="D30" i="4"/>
  <c r="E30" i="4" s="1"/>
  <c r="D29" i="4"/>
  <c r="E29" i="4" s="1"/>
  <c r="F24" i="4"/>
  <c r="D24" i="4"/>
  <c r="E24" i="4" s="1"/>
  <c r="D25" i="4"/>
  <c r="E25" i="4" s="1"/>
  <c r="B20" i="4"/>
  <c r="C20" i="4"/>
  <c r="D18" i="4"/>
  <c r="D17" i="4"/>
  <c r="D20" i="4" s="1"/>
  <c r="C54" i="5"/>
  <c r="C36" i="5"/>
  <c r="C21" i="7" l="1"/>
  <c r="F25" i="4"/>
  <c r="C55" i="5"/>
  <c r="G286" i="1"/>
  <c r="H275" i="1"/>
  <c r="H277" i="1" s="1"/>
  <c r="G275" i="1"/>
  <c r="G277" i="1" s="1"/>
  <c r="J313" i="1"/>
  <c r="I313" i="1"/>
  <c r="G278" i="1" l="1"/>
  <c r="G287" i="1" s="1"/>
  <c r="I306" i="1"/>
  <c r="I308" i="1" s="1"/>
  <c r="I314" i="1" s="1"/>
  <c r="J306" i="1" l="1"/>
  <c r="J308" i="1" s="1"/>
  <c r="J314" i="1" s="1"/>
</calcChain>
</file>

<file path=xl/sharedStrings.xml><?xml version="1.0" encoding="utf-8"?>
<sst xmlns="http://schemas.openxmlformats.org/spreadsheetml/2006/main" count="749" uniqueCount="370">
  <si>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</si>
  <si>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</si>
  <si>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</si>
  <si>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</si>
  <si>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</si>
  <si>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</si>
  <si>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</si>
  <si>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</si>
  <si>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</si>
  <si>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</si>
  <si>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</si>
  <si>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</si>
  <si>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</si>
  <si>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</si>
  <si>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</si>
  <si>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</si>
  <si>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</si>
  <si>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</si>
  <si>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</si>
  <si>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</si>
  <si>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</si>
  <si>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</si>
  <si>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</si>
  <si>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</si>
  <si>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</si>
  <si>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</si>
  <si>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</si>
  <si>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</si>
  <si>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</si>
  <si>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</si>
  <si>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</si>
  <si>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</si>
  <si>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</si>
  <si>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</si>
  <si>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</si>
  <si>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</si>
  <si>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</si>
  <si>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</si>
  <si>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</si>
  <si>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</si>
  <si>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</si>
  <si>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</si>
  <si>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</si>
  <si>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</si>
  <si>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</si>
  <si>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</si>
  <si>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</si>
  <si>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</si>
  <si>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</si>
  <si>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</si>
  <si>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</si>
  <si>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</si>
  <si>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</si>
  <si>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</si>
  <si>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</si>
  <si>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</si>
  <si>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</si>
  <si>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</si>
  <si>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</si>
  <si>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</si>
  <si>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</si>
  <si>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</si>
  <si>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</si>
  <si>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</si>
  <si>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</si>
  <si>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</si>
  <si>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</si>
  <si>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</si>
  <si>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</si>
  <si>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</si>
  <si>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</si>
  <si>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</si>
  <si>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</si>
  <si>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</si>
  <si>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</si>
  <si>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</si>
  <si>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</si>
  <si>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</si>
  <si>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</si>
  <si>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</si>
  <si>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</si>
  <si>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</si>
  <si>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</si>
  <si>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</si>
  <si>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</si>
  <si>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</si>
  <si>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</si>
  <si>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</si>
  <si>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</si>
  <si>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</si>
  <si>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</si>
  <si>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</si>
  <si>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</si>
  <si>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</si>
  <si>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</si>
  <si>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</si>
  <si>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</si>
  <si>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</si>
  <si>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</si>
  <si>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</si>
  <si>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</si>
  <si>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</si>
  <si>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</si>
  <si>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</si>
  <si>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</si>
  <si>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</si>
  <si>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</si>
  <si>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</si>
  <si>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</si>
  <si>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</si>
  <si>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</si>
  <si>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</si>
  <si>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</si>
  <si>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</si>
  <si>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</si>
  <si>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</si>
  <si>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</si>
  <si>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</si>
  <si>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</si>
  <si>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</si>
  <si>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</si>
  <si>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</si>
  <si>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</si>
  <si>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</si>
  <si>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</si>
  <si>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</si>
  <si>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</si>
  <si>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</si>
  <si>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</si>
  <si>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</si>
  <si>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</si>
  <si>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</si>
  <si>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</si>
  <si>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</si>
  <si>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</si>
  <si>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</si>
  <si>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</si>
  <si>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</si>
  <si>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</si>
  <si>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</si>
  <si>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</si>
  <si>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</si>
  <si>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</si>
  <si>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</si>
  <si>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</si>
  <si>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</si>
  <si>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</si>
  <si>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</si>
  <si>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</si>
  <si>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</si>
  <si>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</si>
  <si>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</si>
  <si>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</si>
  <si>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</si>
  <si>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</si>
  <si>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</si>
  <si>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</si>
  <si>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</si>
  <si>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</si>
  <si>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</si>
  <si>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</si>
  <si>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</si>
  <si>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</si>
  <si>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</si>
  <si>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</si>
  <si>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</si>
  <si>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</si>
  <si>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</si>
  <si>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</si>
  <si>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</si>
  <si>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</si>
  <si>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</si>
  <si>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</si>
  <si>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</si>
  <si>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</si>
  <si>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</si>
  <si>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</si>
  <si>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</si>
  <si>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</si>
  <si>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</si>
  <si>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</si>
  <si>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</si>
  <si>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</si>
  <si>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</si>
  <si>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</si>
  <si>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</si>
  <si>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</si>
  <si>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</si>
  <si>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</si>
  <si>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</si>
  <si>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</si>
  <si>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</si>
  <si>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</si>
  <si>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</si>
  <si>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</si>
  <si>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</si>
  <si>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</si>
  <si>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</si>
  <si>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</si>
  <si>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</si>
  <si>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</si>
  <si>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</si>
  <si>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</si>
  <si>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</si>
  <si>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</si>
  <si>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</si>
  <si>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</si>
  <si>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</si>
  <si>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</si>
  <si>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</si>
  <si>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</si>
  <si>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</si>
  <si>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</si>
  <si>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</si>
  <si>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</si>
  <si>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</si>
  <si>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</si>
  <si>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</si>
  <si>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</si>
  <si>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</si>
  <si>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</si>
  <si>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</si>
  <si>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</si>
  <si>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</si>
  <si>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</si>
  <si>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</si>
  <si>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</si>
  <si>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</si>
  <si>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</si>
  <si>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</si>
  <si>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</si>
  <si>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</si>
  <si>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</si>
  <si>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</si>
  <si>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</si>
  <si>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</si>
  <si>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</si>
  <si>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</si>
  <si>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</si>
  <si>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</si>
  <si>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</si>
  <si>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</si>
  <si>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</si>
  <si>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</si>
  <si>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</si>
  <si>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</si>
  <si>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</si>
  <si>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</si>
  <si>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</si>
  <si>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</si>
  <si>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</si>
  <si>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</si>
  <si>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</si>
  <si>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</si>
  <si>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</si>
  <si>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</si>
  <si>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</si>
  <si>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</si>
  <si>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</si>
  <si>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</si>
  <si>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</si>
  <si>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</si>
  <si>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</si>
  <si>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</si>
  <si>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</si>
  <si>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</si>
  <si>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</si>
  <si>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</si>
  <si>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</si>
  <si>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</si>
  <si>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</si>
  <si>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</si>
  <si>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</si>
  <si>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</si>
  <si>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</si>
  <si>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</si>
  <si>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</si>
  <si>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</si>
  <si>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</si>
  <si>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</si>
  <si>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</si>
  <si>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</si>
  <si>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</si>
  <si>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</si>
  <si>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</si>
  <si>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</si>
  <si>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</si>
  <si>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</si>
  <si>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</si>
  <si>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</si>
  <si>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</si>
  <si>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</si>
  <si>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</si>
  <si>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</si>
  <si>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</si>
  <si>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</si>
  <si>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</si>
  <si>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</si>
  <si>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</si>
  <si>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</si>
  <si>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</si>
  <si>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</si>
  <si>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</si>
  <si>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</si>
  <si>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</si>
  <si>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</si>
  <si>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</si>
  <si>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</si>
  <si>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</si>
  <si>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</si>
  <si>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</si>
  <si>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</si>
  <si>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</si>
  <si>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</si>
  <si>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</si>
  <si>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</si>
  <si>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</si>
  <si>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</si>
  <si>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</si>
  <si>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</si>
  <si>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</si>
  <si>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</si>
  <si>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</si>
  <si>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</si>
  <si>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</si>
  <si>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</si>
  <si>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</si>
  <si>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</si>
  <si>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</si>
  <si>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</si>
  <si>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</si>
  <si>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</si>
  <si>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</si>
  <si>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</si>
  <si>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</si>
  <si>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</si>
  <si>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</si>
  <si>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</si>
  <si>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</si>
  <si>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</si>
  <si>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</si>
  <si>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</si>
  <si>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</si>
  <si>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</si>
  <si>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</si>
  <si>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</si>
  <si>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</si>
  <si>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</si>
  <si>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</si>
  <si>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</si>
  <si>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</si>
  <si>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</si>
  <si>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</si>
  <si>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</si>
  <si>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</si>
  <si>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</si>
  <si>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</si>
  <si>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</si>
  <si>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</si>
  <si>
    <t>Apartado</t>
  </si>
  <si>
    <t>Contado</t>
  </si>
  <si>
    <t>Credito</t>
  </si>
  <si>
    <t>Instalación y configuración de impresora en Sarita</t>
  </si>
  <si>
    <t>Configuración para dar acceso a inventario físico a los vendedores master y configuracion de permiso para que no puedan ver los costos y los precios</t>
  </si>
  <si>
    <t>Ajustes para diferenciar los inventarios físicos de los verdaderos y modificacion de procesos de cierre para que no afecten en inventarios, Eliminación de verificacion para cambio de precio en venta de sarita</t>
  </si>
  <si>
    <t>Ajuste al input de la verificación de permisos</t>
  </si>
  <si>
    <t>Modificación de ticket para agregar impresión de calificación</t>
  </si>
  <si>
    <t>Configuración al mostrador</t>
  </si>
  <si>
    <t>Modificación de ticket para agregar impresión de sarita</t>
  </si>
  <si>
    <t>Instalación de código en violeta y servicio de impresión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</si>
</sst>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
      <sz val="15"/>
      <color theme="1"/>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0" fontId="0" fillId="11" borderId="0" xfId="0" applyFill="1" applyBorder="1" applyAlignment="1">
      <alignment wrapText="1"/>
    </xf>
    <xf numFmtId="44" fontId="0" fillId="11" borderId="0" xfId="1" applyFont="1" applyFill="1" applyBorder="1" applyAlignment="1">
      <alignment horizontal="center" vertical="center"/>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xf numFmtId="3" fontId="10" fillId="0" borderId="0" xfId="0" applyNumberFormat="1" applyFont="1"/>
    <xf numFmtId="0" fontId="0" fillId="11" borderId="7" xfId="0" applyFill="1" applyBorder="1" applyAlignment="1">
      <alignment wrapText="1"/>
    </xf>
    <xf numFmtId="44" fontId="0" fillId="11" borderId="8" xfId="1" applyFont="1" applyFill="1" applyBorder="1" applyAlignment="1">
      <alignment horizontal="center" vertical="center"/>
    </xf>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2"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4"/>
  <sheetViews>
    <sheetView tabSelected="1" workbookViewId="0">
      <pane ySplit="1" topLeftCell="A265" activePane="bottomLeft" state="frozen"/>
      <selection pane="bottomLeft" activeCell="C268" sqref="C268:C272"/>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8" x14ac:dyDescent="0.25">
      <c r="A257" s="5"/>
      <c r="C257" s="39"/>
      <c r="D257" s="14" t="s">
        <v>309</v>
      </c>
      <c r="E257" s="2">
        <v>0.375</v>
      </c>
      <c r="F257" s="2">
        <v>0.45833333333333331</v>
      </c>
      <c r="G257" s="15">
        <v>2</v>
      </c>
    </row>
    <row r="258" spans="1:8" x14ac:dyDescent="0.25">
      <c r="A258" s="5"/>
      <c r="C258" s="39"/>
      <c r="D258" t="s">
        <v>310</v>
      </c>
      <c r="E258" s="2">
        <v>0.375</v>
      </c>
      <c r="F258" s="2">
        <v>0.45833333333333331</v>
      </c>
      <c r="G258" s="15">
        <v>2</v>
      </c>
    </row>
    <row r="259" spans="1:8" ht="30" x14ac:dyDescent="0.25">
      <c r="A259" s="5"/>
      <c r="C259" s="39"/>
      <c r="D259" s="14" t="s">
        <v>311</v>
      </c>
      <c r="E259" s="2">
        <v>0.375</v>
      </c>
      <c r="F259" s="2">
        <v>0.45833333333333331</v>
      </c>
      <c r="G259" s="15">
        <v>2</v>
      </c>
    </row>
    <row r="260" spans="1:8" x14ac:dyDescent="0.25">
      <c r="A260" s="5"/>
      <c r="C260" s="39"/>
      <c r="D260" s="14" t="s">
        <v>312</v>
      </c>
      <c r="E260" s="2">
        <v>0.54166666666666663</v>
      </c>
      <c r="F260" s="2">
        <v>0.625</v>
      </c>
      <c r="H260" s="15">
        <v>2</v>
      </c>
    </row>
    <row r="261" spans="1:8" x14ac:dyDescent="0.25">
      <c r="A261" s="5"/>
      <c r="C261" s="39"/>
      <c r="D261" s="14" t="s">
        <v>313</v>
      </c>
      <c r="E261" s="2">
        <v>0.45833333333333331</v>
      </c>
      <c r="F261" s="2">
        <v>0.54166666666666663</v>
      </c>
      <c r="G261" s="15">
        <v>2</v>
      </c>
    </row>
    <row r="262" spans="1:8" x14ac:dyDescent="0.25">
      <c r="A262" s="5"/>
      <c r="C262" s="39"/>
      <c r="D262" s="14" t="s">
        <v>340</v>
      </c>
      <c r="E262" s="2">
        <v>0.54166666666666663</v>
      </c>
      <c r="F262" s="2">
        <v>0.5625</v>
      </c>
      <c r="H262" s="15">
        <v>0.5</v>
      </c>
    </row>
    <row r="263" spans="1:8" x14ac:dyDescent="0.25">
      <c r="A263" s="5"/>
      <c r="C263" s="39"/>
      <c r="D263" s="14" t="s">
        <v>341</v>
      </c>
      <c r="E263" s="2">
        <v>0.5625</v>
      </c>
      <c r="F263" s="2">
        <v>0.60416666666666663</v>
      </c>
      <c r="H263" s="15">
        <v>1.5</v>
      </c>
    </row>
    <row r="264" spans="1:8" x14ac:dyDescent="0.25">
      <c r="A264" s="5"/>
      <c r="C264" s="39"/>
      <c r="D264" s="14" t="s">
        <v>357</v>
      </c>
      <c r="E264" s="2">
        <v>0.625</v>
      </c>
      <c r="F264" s="2">
        <v>0.75</v>
      </c>
      <c r="H264" s="15">
        <v>3</v>
      </c>
    </row>
    <row r="265" spans="1:8" ht="30" x14ac:dyDescent="0.25">
      <c r="A265" s="5"/>
      <c r="C265" s="39"/>
      <c r="D265" s="14" t="s">
        <v>358</v>
      </c>
      <c r="E265" s="2">
        <v>0.75</v>
      </c>
      <c r="F265" s="2">
        <v>0.83333333333333337</v>
      </c>
      <c r="G265" s="15">
        <v>2</v>
      </c>
    </row>
    <row r="266" spans="1:8" ht="30" x14ac:dyDescent="0.25">
      <c r="A266" s="5"/>
      <c r="C266" s="39"/>
      <c r="D266" s="14" t="s">
        <v>363</v>
      </c>
      <c r="E266" s="2">
        <v>0.375</v>
      </c>
      <c r="F266" s="2">
        <v>0.41666666666666669</v>
      </c>
      <c r="H266" s="15">
        <v>1</v>
      </c>
    </row>
    <row r="267" spans="1:8" ht="45" x14ac:dyDescent="0.25">
      <c r="A267" s="5"/>
      <c r="C267" s="39"/>
      <c r="D267" s="14" t="s">
        <v>364</v>
      </c>
      <c r="E267" s="2">
        <v>0.59722222222222221</v>
      </c>
      <c r="F267" s="2">
        <v>0.6875</v>
      </c>
      <c r="H267" s="15">
        <v>2</v>
      </c>
    </row>
    <row r="268" spans="1:8" x14ac:dyDescent="0.25">
      <c r="A268" s="5"/>
      <c r="C268" s="39"/>
      <c r="D268" s="14" t="s">
        <v>365</v>
      </c>
      <c r="E268" s="2">
        <v>0.375</v>
      </c>
      <c r="F268" s="2">
        <v>0.40277777777777779</v>
      </c>
      <c r="H268" s="15">
        <v>0.5</v>
      </c>
    </row>
    <row r="269" spans="1:8" x14ac:dyDescent="0.25">
      <c r="A269" s="5"/>
      <c r="C269" s="10">
        <v>45748</v>
      </c>
      <c r="D269" s="14" t="s">
        <v>366</v>
      </c>
      <c r="E269" s="2">
        <v>0.68680555555555556</v>
      </c>
      <c r="F269" s="2">
        <v>0.75</v>
      </c>
      <c r="H269" s="15">
        <v>1.5</v>
      </c>
    </row>
    <row r="270" spans="1:8" x14ac:dyDescent="0.25">
      <c r="A270" s="5"/>
      <c r="C270" s="10">
        <v>45748</v>
      </c>
      <c r="D270" s="14" t="s">
        <v>367</v>
      </c>
      <c r="E270" s="2">
        <v>0.76041666666666663</v>
      </c>
      <c r="F270" s="2">
        <v>0.78680555555555554</v>
      </c>
      <c r="H270" s="15">
        <v>0.5</v>
      </c>
    </row>
    <row r="271" spans="1:8" x14ac:dyDescent="0.25">
      <c r="A271" s="5"/>
      <c r="C271" s="10">
        <v>45748</v>
      </c>
      <c r="D271" s="14" t="s">
        <v>368</v>
      </c>
      <c r="E271" s="2">
        <v>0.41805555555555557</v>
      </c>
      <c r="F271" s="2">
        <v>0.47222222222222221</v>
      </c>
      <c r="H271" s="15">
        <v>1</v>
      </c>
    </row>
    <row r="272" spans="1:8" x14ac:dyDescent="0.25">
      <c r="A272" s="5"/>
      <c r="C272" s="10">
        <v>45749</v>
      </c>
      <c r="D272" s="14" t="s">
        <v>369</v>
      </c>
      <c r="E272" s="2">
        <v>0.51388888888888884</v>
      </c>
      <c r="F272" s="2">
        <v>0.53541666666666665</v>
      </c>
      <c r="H272" s="15">
        <v>1</v>
      </c>
    </row>
    <row r="273" spans="1:10" x14ac:dyDescent="0.25">
      <c r="A273" s="5"/>
      <c r="E273" s="2"/>
      <c r="F273" s="2"/>
    </row>
    <row r="274" spans="1:10" x14ac:dyDescent="0.25">
      <c r="A274" s="5"/>
      <c r="E274" s="2"/>
      <c r="F274" s="2"/>
    </row>
    <row r="275" spans="1:10" x14ac:dyDescent="0.25">
      <c r="A275" s="75" t="s">
        <v>165</v>
      </c>
      <c r="B275" s="75"/>
      <c r="C275" s="75"/>
      <c r="D275" s="75"/>
      <c r="E275" s="75"/>
      <c r="F275" s="75"/>
      <c r="G275" s="17">
        <f>SUM(G2:G274)</f>
        <v>314.78999999999996</v>
      </c>
      <c r="H275" s="17">
        <f>SUM(H2:H274)</f>
        <v>67.3</v>
      </c>
    </row>
    <row r="276" spans="1:10" x14ac:dyDescent="0.25">
      <c r="A276" s="75" t="s">
        <v>139</v>
      </c>
      <c r="B276" s="75"/>
      <c r="C276" s="75"/>
      <c r="D276" s="75"/>
      <c r="E276" s="75"/>
      <c r="F276" s="75"/>
      <c r="G276" s="17">
        <v>200</v>
      </c>
      <c r="H276" s="17">
        <v>300</v>
      </c>
    </row>
    <row r="277" spans="1:10" x14ac:dyDescent="0.25">
      <c r="A277" s="75" t="s">
        <v>166</v>
      </c>
      <c r="B277" s="75"/>
      <c r="C277" s="75"/>
      <c r="D277" s="75"/>
      <c r="E277" s="75"/>
      <c r="F277" s="75"/>
      <c r="G277" s="18">
        <f>G276*G275</f>
        <v>62957.999999999993</v>
      </c>
      <c r="H277" s="19">
        <f>H276*H275</f>
        <v>20190</v>
      </c>
      <c r="J277">
        <v>-500</v>
      </c>
    </row>
    <row r="278" spans="1:10" ht="28.5" x14ac:dyDescent="0.45">
      <c r="A278" s="75" t="s">
        <v>140</v>
      </c>
      <c r="B278" s="75"/>
      <c r="C278" s="75"/>
      <c r="D278" s="75"/>
      <c r="E278" s="75"/>
      <c r="F278" s="75"/>
      <c r="G278" s="80">
        <f>G277+H277</f>
        <v>83148</v>
      </c>
      <c r="H278" s="80"/>
    </row>
    <row r="279" spans="1:10" x14ac:dyDescent="0.25">
      <c r="A279" s="11"/>
      <c r="B279" s="83" t="s">
        <v>142</v>
      </c>
      <c r="C279" s="83"/>
      <c r="D279" s="83"/>
      <c r="E279" s="83"/>
      <c r="F279" s="83"/>
      <c r="G279" s="22"/>
    </row>
    <row r="280" spans="1:10" x14ac:dyDescent="0.25">
      <c r="A280" s="12">
        <v>45109</v>
      </c>
      <c r="B280" s="84" t="s">
        <v>141</v>
      </c>
      <c r="C280" s="84"/>
      <c r="D280" s="84"/>
      <c r="E280" s="84"/>
      <c r="F280" s="84"/>
      <c r="G280" s="85">
        <v>10000</v>
      </c>
      <c r="H280" s="85"/>
    </row>
    <row r="281" spans="1:10" x14ac:dyDescent="0.25">
      <c r="A281" s="12"/>
      <c r="B281" s="87" t="s">
        <v>178</v>
      </c>
      <c r="C281" s="87"/>
      <c r="D281" s="87"/>
      <c r="E281" s="87"/>
      <c r="F281" s="87"/>
      <c r="G281" s="85">
        <v>5000</v>
      </c>
      <c r="H281" s="85"/>
    </row>
    <row r="282" spans="1:10" x14ac:dyDescent="0.25">
      <c r="A282" s="12">
        <v>45278</v>
      </c>
      <c r="B282" s="76" t="s">
        <v>178</v>
      </c>
      <c r="C282" s="76"/>
      <c r="D282" s="76"/>
      <c r="E282" s="76"/>
      <c r="F282" s="76"/>
      <c r="G282" s="85">
        <v>9800</v>
      </c>
      <c r="H282" s="85"/>
    </row>
    <row r="283" spans="1:10" x14ac:dyDescent="0.25">
      <c r="A283" s="12"/>
      <c r="B283" s="76"/>
      <c r="C283" s="76"/>
      <c r="D283" s="76"/>
      <c r="E283" s="76"/>
      <c r="F283" s="76"/>
      <c r="G283" s="86"/>
      <c r="H283" s="86"/>
    </row>
    <row r="284" spans="1:10" x14ac:dyDescent="0.25">
      <c r="A284" s="12"/>
      <c r="B284" s="76"/>
      <c r="C284" s="76"/>
      <c r="D284" s="76"/>
      <c r="E284" s="76"/>
      <c r="F284" s="76"/>
      <c r="G284" s="86"/>
      <c r="H284" s="86"/>
    </row>
    <row r="285" spans="1:10" x14ac:dyDescent="0.25">
      <c r="A285" s="12"/>
      <c r="B285" s="76"/>
      <c r="C285" s="76"/>
      <c r="D285" s="76"/>
      <c r="E285" s="76"/>
      <c r="F285" s="76"/>
      <c r="G285" s="86"/>
      <c r="H285" s="86"/>
    </row>
    <row r="286" spans="1:10" x14ac:dyDescent="0.25">
      <c r="A286" s="12"/>
      <c r="B286" s="76" t="s">
        <v>144</v>
      </c>
      <c r="C286" s="76"/>
      <c r="D286" s="76"/>
      <c r="E286" s="76"/>
      <c r="F286" s="76"/>
      <c r="G286" s="85">
        <f>SUM(G280:H285)</f>
        <v>24800</v>
      </c>
      <c r="H286" s="85"/>
    </row>
    <row r="287" spans="1:10" ht="31.5" x14ac:dyDescent="0.5">
      <c r="A287" s="81" t="s">
        <v>143</v>
      </c>
      <c r="B287" s="81"/>
      <c r="C287" s="81"/>
      <c r="D287" s="81"/>
      <c r="E287" s="81"/>
      <c r="F287" s="81"/>
      <c r="G287" s="82">
        <f>G278-G286</f>
        <v>58348</v>
      </c>
      <c r="H287" s="82"/>
    </row>
    <row r="288" spans="1:10" x14ac:dyDescent="0.25">
      <c r="A288" s="12"/>
      <c r="B288" s="13"/>
      <c r="C288" s="13"/>
      <c r="D288" s="13"/>
      <c r="E288" s="13"/>
      <c r="F288" s="13"/>
    </row>
    <row r="289" spans="1:6" x14ac:dyDescent="0.25">
      <c r="A289" s="12"/>
      <c r="B289" s="13"/>
      <c r="C289" s="13"/>
      <c r="D289" s="13"/>
      <c r="E289" s="13"/>
      <c r="F289" s="13"/>
    </row>
    <row r="290" spans="1:6" x14ac:dyDescent="0.25">
      <c r="A290" s="12"/>
      <c r="B290" s="13"/>
      <c r="C290" s="13"/>
      <c r="D290" s="13"/>
      <c r="E290" s="13"/>
      <c r="F290" s="13"/>
    </row>
    <row r="291" spans="1:6" x14ac:dyDescent="0.25">
      <c r="A291" s="12"/>
      <c r="B291" s="13"/>
      <c r="C291" s="13"/>
      <c r="D291" s="13"/>
      <c r="E291" s="13"/>
      <c r="F291" s="13"/>
    </row>
    <row r="292" spans="1:6" x14ac:dyDescent="0.25">
      <c r="A292" s="12"/>
      <c r="B292" s="13"/>
      <c r="C292" s="13"/>
      <c r="D292" s="13"/>
      <c r="E292" s="13"/>
      <c r="F292" s="13"/>
    </row>
    <row r="293" spans="1:6" x14ac:dyDescent="0.25">
      <c r="A293" s="12"/>
      <c r="B293" s="13"/>
      <c r="C293" s="13"/>
      <c r="D293" s="13"/>
      <c r="E293" s="13"/>
      <c r="F293" s="13"/>
    </row>
    <row r="294" spans="1:6" x14ac:dyDescent="0.25">
      <c r="A294" s="12"/>
      <c r="B294" s="13"/>
      <c r="C294" s="13"/>
      <c r="D294" s="13"/>
      <c r="E294" s="13"/>
      <c r="F294" s="13"/>
    </row>
    <row r="295" spans="1:6" x14ac:dyDescent="0.25">
      <c r="A295" s="12"/>
      <c r="B295" s="13"/>
      <c r="C295" s="13"/>
      <c r="D295" s="13"/>
      <c r="E295" s="13"/>
      <c r="F295" s="13"/>
    </row>
    <row r="296" spans="1:6" x14ac:dyDescent="0.25">
      <c r="A296" s="12"/>
      <c r="B296" s="13"/>
      <c r="C296" s="13"/>
      <c r="D296" s="13"/>
      <c r="E296" s="13"/>
      <c r="F296" s="13"/>
    </row>
    <row r="297" spans="1:6" x14ac:dyDescent="0.25">
      <c r="A297" s="12"/>
      <c r="B297" s="13"/>
      <c r="C297" s="13"/>
      <c r="D297" s="13"/>
      <c r="E297" s="13"/>
      <c r="F297" s="13"/>
    </row>
    <row r="298" spans="1:6" x14ac:dyDescent="0.25">
      <c r="A298" s="12"/>
      <c r="B298" s="13"/>
      <c r="C298" s="13"/>
      <c r="D298" s="13"/>
      <c r="E298" s="13"/>
      <c r="F298" s="13"/>
    </row>
    <row r="299" spans="1:6" x14ac:dyDescent="0.25">
      <c r="A299" s="12"/>
      <c r="B299" s="13"/>
      <c r="C299" s="13"/>
      <c r="D299" s="13"/>
      <c r="E299" s="13"/>
      <c r="F299" s="13"/>
    </row>
    <row r="300" spans="1:6" x14ac:dyDescent="0.25">
      <c r="A300" s="12"/>
      <c r="B300" s="13"/>
      <c r="C300" s="13"/>
      <c r="D300" s="13"/>
      <c r="E300" s="13"/>
      <c r="F300" s="13"/>
    </row>
    <row r="301" spans="1:6" x14ac:dyDescent="0.25">
      <c r="A301" s="12"/>
      <c r="B301" s="13"/>
      <c r="C301" s="13"/>
      <c r="D301" s="13"/>
      <c r="E301" s="13"/>
      <c r="F301" s="13"/>
    </row>
    <row r="302" spans="1:6" x14ac:dyDescent="0.25">
      <c r="A302" s="12"/>
      <c r="B302" s="13"/>
      <c r="C302" s="13"/>
      <c r="D302" s="13"/>
      <c r="E302" s="13"/>
      <c r="F302" s="13"/>
    </row>
    <row r="303" spans="1:6" x14ac:dyDescent="0.25">
      <c r="A303" s="12"/>
      <c r="B303" s="13"/>
      <c r="C303" s="13"/>
      <c r="D303" s="13"/>
      <c r="E303" s="13"/>
      <c r="F303" s="13"/>
    </row>
    <row r="304" spans="1:6" x14ac:dyDescent="0.25">
      <c r="A304" s="12"/>
      <c r="B304" s="13"/>
      <c r="C304" s="13"/>
      <c r="D304" s="13"/>
      <c r="E304" s="13"/>
      <c r="F304" s="13"/>
    </row>
    <row r="305" spans="1:10" x14ac:dyDescent="0.25">
      <c r="A305" s="12"/>
      <c r="B305" s="13"/>
      <c r="C305" s="13"/>
      <c r="D305" s="13"/>
      <c r="E305" s="13"/>
      <c r="F305" s="13"/>
    </row>
    <row r="306" spans="1:10" x14ac:dyDescent="0.25">
      <c r="A306" s="10"/>
      <c r="B306" s="77" t="s">
        <v>138</v>
      </c>
      <c r="C306" s="77"/>
      <c r="D306" s="77"/>
      <c r="E306" s="77"/>
      <c r="F306" s="77"/>
      <c r="G306" s="21"/>
      <c r="H306" s="21"/>
      <c r="I306" s="8">
        <f>G275+H275</f>
        <v>382.09</v>
      </c>
      <c r="J306" s="8">
        <f>I306</f>
        <v>382.09</v>
      </c>
    </row>
    <row r="307" spans="1:10" x14ac:dyDescent="0.25">
      <c r="A307" s="5"/>
      <c r="B307" s="78" t="s">
        <v>139</v>
      </c>
      <c r="C307" s="78"/>
      <c r="D307" s="78"/>
      <c r="E307" s="78"/>
      <c r="F307" s="78"/>
      <c r="I307" s="8">
        <v>300</v>
      </c>
      <c r="J307" s="8">
        <v>200</v>
      </c>
    </row>
    <row r="308" spans="1:10" ht="18.75" x14ac:dyDescent="0.3">
      <c r="A308" s="5"/>
      <c r="B308" s="78" t="s">
        <v>140</v>
      </c>
      <c r="C308" s="78"/>
      <c r="D308" s="78"/>
      <c r="E308" s="78"/>
      <c r="F308" s="78"/>
      <c r="I308" s="9">
        <f>I307*I306</f>
        <v>114626.99999999999</v>
      </c>
      <c r="J308" s="9">
        <f>J307*J306</f>
        <v>76418</v>
      </c>
    </row>
    <row r="309" spans="1:10" x14ac:dyDescent="0.25">
      <c r="A309" s="23"/>
      <c r="B309" s="79" t="s">
        <v>142</v>
      </c>
      <c r="C309" s="79"/>
      <c r="D309" s="79"/>
      <c r="E309" s="79"/>
      <c r="F309" s="79"/>
      <c r="G309" s="24"/>
      <c r="H309" s="24"/>
      <c r="I309" s="25"/>
      <c r="J309" s="25"/>
    </row>
    <row r="310" spans="1:10" x14ac:dyDescent="0.25">
      <c r="A310" s="26">
        <v>45109</v>
      </c>
      <c r="B310" s="73" t="s">
        <v>141</v>
      </c>
      <c r="C310" s="73"/>
      <c r="D310" s="73"/>
      <c r="E310" s="73"/>
      <c r="F310" s="73"/>
      <c r="G310" s="27"/>
      <c r="H310" s="27"/>
      <c r="I310" s="28">
        <v>10000</v>
      </c>
      <c r="J310" s="28">
        <v>10000</v>
      </c>
    </row>
    <row r="311" spans="1:10" x14ac:dyDescent="0.25">
      <c r="A311" s="26"/>
      <c r="B311" s="29"/>
      <c r="C311" s="29"/>
      <c r="D311" s="29"/>
      <c r="E311" s="29"/>
      <c r="F311" s="29"/>
      <c r="G311" s="27"/>
      <c r="H311" s="27"/>
      <c r="I311" s="30"/>
      <c r="J311" s="30"/>
    </row>
    <row r="312" spans="1:10" x14ac:dyDescent="0.25">
      <c r="A312" s="26"/>
      <c r="B312" s="29"/>
      <c r="C312" s="29"/>
      <c r="D312" s="29"/>
      <c r="E312" s="29"/>
      <c r="F312" s="29"/>
      <c r="G312" s="27"/>
      <c r="H312" s="27"/>
      <c r="I312" s="30"/>
      <c r="J312" s="30"/>
    </row>
    <row r="313" spans="1:10" ht="28.5" x14ac:dyDescent="0.45">
      <c r="A313" s="26"/>
      <c r="B313" s="74" t="s">
        <v>144</v>
      </c>
      <c r="C313" s="74"/>
      <c r="D313" s="74"/>
      <c r="E313" s="74"/>
      <c r="F313" s="74"/>
      <c r="G313" s="27"/>
      <c r="H313" s="27"/>
      <c r="I313" s="31">
        <f>SUM(I310:I312)</f>
        <v>10000</v>
      </c>
      <c r="J313" s="31">
        <f>SUM(J310:J312)</f>
        <v>10000</v>
      </c>
    </row>
    <row r="314" spans="1:10" ht="33.75" x14ac:dyDescent="0.5">
      <c r="A314" s="32">
        <v>45109</v>
      </c>
      <c r="B314" s="72" t="s">
        <v>143</v>
      </c>
      <c r="C314" s="72"/>
      <c r="D314" s="72"/>
      <c r="E314" s="72"/>
      <c r="F314" s="72"/>
      <c r="G314" s="33"/>
      <c r="H314" s="33"/>
      <c r="I314" s="34">
        <f>I308-I313</f>
        <v>104626.99999999999</v>
      </c>
      <c r="J314" s="34">
        <f>J308-J313</f>
        <v>66418</v>
      </c>
    </row>
  </sheetData>
  <mergeCells count="29">
    <mergeCell ref="G278:H278"/>
    <mergeCell ref="A287:F287"/>
    <mergeCell ref="G287:H287"/>
    <mergeCell ref="B279:F279"/>
    <mergeCell ref="B280:F280"/>
    <mergeCell ref="B286:F286"/>
    <mergeCell ref="G280:H280"/>
    <mergeCell ref="G281:H281"/>
    <mergeCell ref="G286:H286"/>
    <mergeCell ref="G283:H283"/>
    <mergeCell ref="G284:H284"/>
    <mergeCell ref="G285:H285"/>
    <mergeCell ref="G282:H282"/>
    <mergeCell ref="B282:F282"/>
    <mergeCell ref="B281:F281"/>
    <mergeCell ref="B283:F283"/>
    <mergeCell ref="B314:F314"/>
    <mergeCell ref="B310:F310"/>
    <mergeCell ref="B313:F313"/>
    <mergeCell ref="A276:F276"/>
    <mergeCell ref="A275:F275"/>
    <mergeCell ref="A277:F277"/>
    <mergeCell ref="A278:F278"/>
    <mergeCell ref="B284:F284"/>
    <mergeCell ref="B285:F285"/>
    <mergeCell ref="B306:F306"/>
    <mergeCell ref="B307:F307"/>
    <mergeCell ref="B308:F308"/>
    <mergeCell ref="B309:F309"/>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C76"/>
  <sheetViews>
    <sheetView topLeftCell="A25" workbookViewId="0">
      <selection activeCell="B28" sqref="B28:C29"/>
    </sheetView>
  </sheetViews>
  <sheetFormatPr baseColWidth="10" defaultColWidth="10.28515625" defaultRowHeight="15" x14ac:dyDescent="0.25"/>
  <cols>
    <col min="1" max="1" width="12.140625" customWidth="1"/>
    <col min="2" max="2" width="76.140625" customWidth="1"/>
    <col min="3" max="3" width="24" style="8" customWidth="1"/>
  </cols>
  <sheetData>
    <row r="1" spans="1:3" x14ac:dyDescent="0.25">
      <c r="A1" s="7" t="s">
        <v>5</v>
      </c>
      <c r="B1" s="7" t="s">
        <v>314</v>
      </c>
      <c r="C1" s="48" t="s">
        <v>315</v>
      </c>
    </row>
    <row r="2" spans="1:3" x14ac:dyDescent="0.25">
      <c r="A2" s="49"/>
      <c r="B2" s="49" t="s">
        <v>316</v>
      </c>
      <c r="C2" s="50">
        <v>30000</v>
      </c>
    </row>
    <row r="3" spans="1:3" ht="45" x14ac:dyDescent="0.25">
      <c r="A3" s="49"/>
      <c r="B3" s="51" t="s">
        <v>317</v>
      </c>
      <c r="C3" s="50">
        <v>21000</v>
      </c>
    </row>
    <row r="4" spans="1:3" ht="45" x14ac:dyDescent="0.25">
      <c r="A4" s="49"/>
      <c r="B4" s="51" t="s">
        <v>318</v>
      </c>
      <c r="C4" s="50">
        <v>4000</v>
      </c>
    </row>
    <row r="5" spans="1:3" ht="30" x14ac:dyDescent="0.25">
      <c r="A5" s="49"/>
      <c r="B5" s="51" t="s">
        <v>319</v>
      </c>
      <c r="C5" s="50">
        <v>2000</v>
      </c>
    </row>
    <row r="6" spans="1:3" ht="30" x14ac:dyDescent="0.25">
      <c r="A6" s="49"/>
      <c r="B6" s="51" t="s">
        <v>320</v>
      </c>
      <c r="C6" s="50">
        <v>2500</v>
      </c>
    </row>
    <row r="7" spans="1:3" ht="60" x14ac:dyDescent="0.25">
      <c r="A7" s="49"/>
      <c r="B7" s="51" t="s">
        <v>321</v>
      </c>
      <c r="C7" s="50">
        <v>2500</v>
      </c>
    </row>
    <row r="8" spans="1:3" ht="120" x14ac:dyDescent="0.25">
      <c r="A8" s="49"/>
      <c r="B8" s="51" t="s">
        <v>322</v>
      </c>
      <c r="C8" s="50">
        <v>2300</v>
      </c>
    </row>
    <row r="9" spans="1:3" ht="45" x14ac:dyDescent="0.25">
      <c r="A9" s="49"/>
      <c r="B9" s="51" t="s">
        <v>323</v>
      </c>
      <c r="C9" s="50">
        <v>1800</v>
      </c>
    </row>
    <row r="10" spans="1:3" ht="45" x14ac:dyDescent="0.25">
      <c r="A10" s="49"/>
      <c r="B10" s="51" t="s">
        <v>324</v>
      </c>
      <c r="C10" s="50">
        <v>1400</v>
      </c>
    </row>
    <row r="11" spans="1:3" ht="60" x14ac:dyDescent="0.25">
      <c r="A11" s="49"/>
      <c r="B11" s="51" t="s">
        <v>325</v>
      </c>
      <c r="C11" s="50">
        <v>2500</v>
      </c>
    </row>
    <row r="12" spans="1:3" x14ac:dyDescent="0.25">
      <c r="A12" s="49"/>
      <c r="B12" s="51" t="s">
        <v>326</v>
      </c>
      <c r="C12" s="50">
        <v>5000</v>
      </c>
    </row>
    <row r="13" spans="1:3" ht="45" x14ac:dyDescent="0.25">
      <c r="A13" s="49"/>
      <c r="B13" s="51" t="s">
        <v>327</v>
      </c>
      <c r="C13" s="50">
        <v>1800</v>
      </c>
    </row>
    <row r="14" spans="1:3" ht="45" x14ac:dyDescent="0.25">
      <c r="A14" s="49"/>
      <c r="B14" s="51" t="s">
        <v>328</v>
      </c>
      <c r="C14" s="50">
        <v>2600</v>
      </c>
    </row>
    <row r="15" spans="1:3" ht="45" x14ac:dyDescent="0.25">
      <c r="A15" s="49"/>
      <c r="B15" s="51" t="s">
        <v>329</v>
      </c>
      <c r="C15" s="50">
        <v>1500</v>
      </c>
    </row>
    <row r="16" spans="1:3" x14ac:dyDescent="0.25">
      <c r="A16" s="49"/>
      <c r="B16" s="51" t="s">
        <v>301</v>
      </c>
      <c r="C16" s="50">
        <v>900</v>
      </c>
    </row>
    <row r="17" spans="1:3" ht="75" x14ac:dyDescent="0.25">
      <c r="A17" s="49"/>
      <c r="B17" s="51" t="s">
        <v>330</v>
      </c>
      <c r="C17" s="50">
        <v>2200</v>
      </c>
    </row>
    <row r="18" spans="1:3" ht="30.75" thickBot="1" x14ac:dyDescent="0.3">
      <c r="A18" s="49"/>
      <c r="B18" s="51" t="s">
        <v>331</v>
      </c>
      <c r="C18" s="50">
        <v>800</v>
      </c>
    </row>
    <row r="19" spans="1:3" ht="33" customHeight="1" x14ac:dyDescent="0.25">
      <c r="A19" s="49"/>
      <c r="B19" s="57" t="s">
        <v>311</v>
      </c>
      <c r="C19" s="88">
        <v>1100</v>
      </c>
    </row>
    <row r="20" spans="1:3" x14ac:dyDescent="0.25">
      <c r="A20" s="49"/>
      <c r="B20" s="58" t="s">
        <v>312</v>
      </c>
      <c r="C20" s="89"/>
    </row>
    <row r="21" spans="1:3" ht="15.75" thickBot="1" x14ac:dyDescent="0.3">
      <c r="A21" s="49"/>
      <c r="B21" s="59" t="s">
        <v>313</v>
      </c>
      <c r="C21" s="90"/>
    </row>
    <row r="22" spans="1:3" x14ac:dyDescent="0.25">
      <c r="A22" s="49"/>
      <c r="B22" s="57" t="s">
        <v>340</v>
      </c>
      <c r="C22" s="88">
        <v>600</v>
      </c>
    </row>
    <row r="23" spans="1:3" ht="15.75" thickBot="1" x14ac:dyDescent="0.3">
      <c r="A23" s="49"/>
      <c r="B23" s="59" t="s">
        <v>341</v>
      </c>
      <c r="C23" s="90"/>
    </row>
    <row r="24" spans="1:3" x14ac:dyDescent="0.25">
      <c r="A24" s="49"/>
      <c r="B24" s="57" t="s">
        <v>340</v>
      </c>
      <c r="C24" s="88">
        <v>600</v>
      </c>
    </row>
    <row r="25" spans="1:3" ht="15.75" thickBot="1" x14ac:dyDescent="0.3">
      <c r="A25" s="49"/>
      <c r="B25" s="59" t="s">
        <v>341</v>
      </c>
      <c r="C25" s="90"/>
    </row>
    <row r="26" spans="1:3" hidden="1" x14ac:dyDescent="0.25">
      <c r="A26" s="49"/>
      <c r="B26" s="58" t="s">
        <v>357</v>
      </c>
      <c r="C26" s="89">
        <v>1500</v>
      </c>
    </row>
    <row r="27" spans="1:3" ht="30.75" hidden="1" thickBot="1" x14ac:dyDescent="0.3">
      <c r="A27" s="49"/>
      <c r="B27" s="59" t="s">
        <v>358</v>
      </c>
      <c r="C27" s="90"/>
    </row>
    <row r="28" spans="1:3" ht="30" x14ac:dyDescent="0.25">
      <c r="A28" s="49"/>
      <c r="B28" s="57" t="s">
        <v>363</v>
      </c>
      <c r="C28" s="88">
        <v>900</v>
      </c>
    </row>
    <row r="29" spans="1:3" ht="45.75" thickBot="1" x14ac:dyDescent="0.3">
      <c r="A29" s="49"/>
      <c r="B29" s="59" t="s">
        <v>364</v>
      </c>
      <c r="C29" s="90"/>
    </row>
    <row r="30" spans="1:3" x14ac:dyDescent="0.25">
      <c r="A30" s="49"/>
      <c r="B30" s="60"/>
      <c r="C30" s="61"/>
    </row>
    <row r="31" spans="1:3" x14ac:dyDescent="0.25">
      <c r="A31" s="49"/>
      <c r="B31" s="60"/>
      <c r="C31" s="61"/>
    </row>
    <row r="32" spans="1:3" x14ac:dyDescent="0.25">
      <c r="A32" s="49"/>
      <c r="B32" s="60"/>
      <c r="C32" s="61"/>
    </row>
    <row r="33" spans="1:3" x14ac:dyDescent="0.25">
      <c r="A33" s="49"/>
      <c r="B33" s="60"/>
      <c r="C33" s="61"/>
    </row>
    <row r="34" spans="1:3" x14ac:dyDescent="0.25">
      <c r="A34" s="49"/>
      <c r="B34" s="60"/>
      <c r="C34" s="61"/>
    </row>
    <row r="35" spans="1:3" s="43" customFormat="1" x14ac:dyDescent="0.25">
      <c r="A35" s="52"/>
      <c r="B35" s="53"/>
      <c r="C35" s="54"/>
    </row>
    <row r="36" spans="1:3" x14ac:dyDescent="0.25">
      <c r="A36" s="44"/>
      <c r="B36" s="44" t="s">
        <v>332</v>
      </c>
      <c r="C36" s="47">
        <f>SUM(C2:C35)</f>
        <v>89500</v>
      </c>
    </row>
    <row r="37" spans="1:3" x14ac:dyDescent="0.25">
      <c r="B37" t="s">
        <v>120</v>
      </c>
    </row>
    <row r="38" spans="1:3" hidden="1" x14ac:dyDescent="0.25">
      <c r="A38" s="45">
        <v>45109</v>
      </c>
      <c r="B38" s="42" t="s">
        <v>333</v>
      </c>
      <c r="C38" s="46">
        <v>10000</v>
      </c>
    </row>
    <row r="39" spans="1:3" hidden="1" x14ac:dyDescent="0.25">
      <c r="A39" s="42"/>
      <c r="B39" s="42" t="s">
        <v>334</v>
      </c>
      <c r="C39" s="46">
        <v>5000</v>
      </c>
    </row>
    <row r="40" spans="1:3" hidden="1" x14ac:dyDescent="0.25">
      <c r="A40" s="45">
        <v>45278</v>
      </c>
      <c r="B40" s="42" t="s">
        <v>334</v>
      </c>
      <c r="C40" s="46">
        <v>9800</v>
      </c>
    </row>
    <row r="41" spans="1:3" hidden="1" x14ac:dyDescent="0.25">
      <c r="A41" s="45">
        <v>45347</v>
      </c>
      <c r="B41" s="42" t="s">
        <v>334</v>
      </c>
      <c r="C41" s="46">
        <v>5000</v>
      </c>
    </row>
    <row r="42" spans="1:3" hidden="1" x14ac:dyDescent="0.25">
      <c r="A42" s="45">
        <v>45383</v>
      </c>
      <c r="B42" s="42" t="s">
        <v>334</v>
      </c>
      <c r="C42" s="46">
        <v>5000</v>
      </c>
    </row>
    <row r="43" spans="1:3" hidden="1" x14ac:dyDescent="0.25">
      <c r="A43" s="45">
        <v>45384</v>
      </c>
      <c r="B43" s="42" t="s">
        <v>334</v>
      </c>
      <c r="C43" s="46">
        <v>5000</v>
      </c>
    </row>
    <row r="44" spans="1:3" x14ac:dyDescent="0.25">
      <c r="A44" s="56">
        <v>45419</v>
      </c>
      <c r="B44" s="49" t="s">
        <v>334</v>
      </c>
      <c r="C44" s="55">
        <v>5000</v>
      </c>
    </row>
    <row r="45" spans="1:3" x14ac:dyDescent="0.25">
      <c r="A45" s="56">
        <v>45449</v>
      </c>
      <c r="B45" s="49" t="s">
        <v>334</v>
      </c>
      <c r="C45" s="55">
        <v>10000</v>
      </c>
    </row>
    <row r="46" spans="1:3" x14ac:dyDescent="0.25">
      <c r="A46" s="56">
        <v>45465</v>
      </c>
      <c r="B46" s="49" t="s">
        <v>335</v>
      </c>
      <c r="C46" s="55">
        <v>2000</v>
      </c>
    </row>
    <row r="47" spans="1:3" x14ac:dyDescent="0.25">
      <c r="A47" s="56"/>
      <c r="B47" s="49" t="s">
        <v>336</v>
      </c>
      <c r="C47" s="55">
        <v>5000</v>
      </c>
    </row>
    <row r="48" spans="1:3" x14ac:dyDescent="0.25">
      <c r="A48" s="56">
        <v>45506</v>
      </c>
      <c r="B48" s="49" t="s">
        <v>335</v>
      </c>
      <c r="C48" s="55">
        <v>15000</v>
      </c>
    </row>
    <row r="49" spans="1:3" x14ac:dyDescent="0.25">
      <c r="A49" s="56">
        <v>45556</v>
      </c>
      <c r="B49" s="49" t="s">
        <v>334</v>
      </c>
      <c r="C49" s="55">
        <v>5000</v>
      </c>
    </row>
    <row r="50" spans="1:3" x14ac:dyDescent="0.25">
      <c r="A50" s="56"/>
      <c r="B50" s="49" t="s">
        <v>334</v>
      </c>
      <c r="C50" s="55">
        <v>3000</v>
      </c>
    </row>
    <row r="51" spans="1:3" x14ac:dyDescent="0.25">
      <c r="A51" s="49"/>
      <c r="B51" s="49" t="s">
        <v>334</v>
      </c>
      <c r="C51" s="55">
        <v>2300</v>
      </c>
    </row>
    <row r="52" spans="1:3" x14ac:dyDescent="0.25">
      <c r="A52" s="49"/>
      <c r="B52" s="49"/>
      <c r="C52" s="55"/>
    </row>
    <row r="53" spans="1:3" x14ac:dyDescent="0.25">
      <c r="A53" s="49"/>
      <c r="B53" s="49"/>
      <c r="C53" s="55"/>
    </row>
    <row r="54" spans="1:3" x14ac:dyDescent="0.25">
      <c r="A54" s="44"/>
      <c r="B54" s="44" t="s">
        <v>337</v>
      </c>
      <c r="C54" s="47">
        <f>SUM(C37:C53)</f>
        <v>87100</v>
      </c>
    </row>
    <row r="55" spans="1:3" x14ac:dyDescent="0.25">
      <c r="A55" s="7"/>
      <c r="B55" s="7" t="s">
        <v>338</v>
      </c>
      <c r="C55" s="48">
        <f>C36-C54</f>
        <v>2400</v>
      </c>
    </row>
    <row r="60" spans="1:3" x14ac:dyDescent="0.25">
      <c r="B60" s="14"/>
    </row>
    <row r="71" spans="2:2" ht="90" x14ac:dyDescent="0.25">
      <c r="B71" s="14" t="s">
        <v>339</v>
      </c>
    </row>
    <row r="72" spans="2:2" x14ac:dyDescent="0.25">
      <c r="B72" s="14"/>
    </row>
    <row r="74" spans="2:2" x14ac:dyDescent="0.25">
      <c r="B74" s="14"/>
    </row>
    <row r="76" spans="2:2" x14ac:dyDescent="0.25">
      <c r="B76" s="14"/>
    </row>
  </sheetData>
  <mergeCells count="5">
    <mergeCell ref="C19:C21"/>
    <mergeCell ref="C22:C23"/>
    <mergeCell ref="C24:C25"/>
    <mergeCell ref="C26:C27"/>
    <mergeCell ref="C28:C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F90-1BFA-44D9-9906-5A72B5F0645C}">
  <dimension ref="A1:C42"/>
  <sheetViews>
    <sheetView workbookViewId="0">
      <selection activeCell="G9" sqref="G9"/>
    </sheetView>
  </sheetViews>
  <sheetFormatPr baseColWidth="10" defaultColWidth="10.28515625" defaultRowHeight="15" x14ac:dyDescent="0.25"/>
  <cols>
    <col min="1" max="1" width="12.140625" customWidth="1"/>
    <col min="2" max="2" width="76.140625" customWidth="1"/>
    <col min="3" max="3" width="24" style="8" customWidth="1"/>
  </cols>
  <sheetData>
    <row r="1" spans="1:3" ht="15.75" thickBot="1" x14ac:dyDescent="0.3">
      <c r="A1" s="7" t="s">
        <v>5</v>
      </c>
      <c r="B1" s="7" t="s">
        <v>314</v>
      </c>
      <c r="C1" s="48" t="s">
        <v>315</v>
      </c>
    </row>
    <row r="2" spans="1:3" ht="33" customHeight="1" x14ac:dyDescent="0.25">
      <c r="A2" s="49"/>
      <c r="B2" s="57" t="s">
        <v>311</v>
      </c>
      <c r="C2" s="88">
        <v>1100</v>
      </c>
    </row>
    <row r="3" spans="1:3" x14ac:dyDescent="0.25">
      <c r="A3" s="49"/>
      <c r="B3" s="58" t="s">
        <v>312</v>
      </c>
      <c r="C3" s="89"/>
    </row>
    <row r="4" spans="1:3" ht="15.75" thickBot="1" x14ac:dyDescent="0.3">
      <c r="A4" s="49"/>
      <c r="B4" s="59" t="s">
        <v>313</v>
      </c>
      <c r="C4" s="90"/>
    </row>
    <row r="5" spans="1:3" x14ac:dyDescent="0.25">
      <c r="A5" s="49"/>
      <c r="B5" s="57" t="s">
        <v>340</v>
      </c>
      <c r="C5" s="88">
        <v>600</v>
      </c>
    </row>
    <row r="6" spans="1:3" ht="15.75" thickBot="1" x14ac:dyDescent="0.3">
      <c r="A6" s="49"/>
      <c r="B6" s="59" t="s">
        <v>341</v>
      </c>
      <c r="C6" s="90"/>
    </row>
    <row r="7" spans="1:3" ht="15.75" thickBot="1" x14ac:dyDescent="0.3">
      <c r="A7" s="49"/>
      <c r="B7" s="70" t="s">
        <v>362</v>
      </c>
      <c r="C7" s="71">
        <v>600</v>
      </c>
    </row>
    <row r="8" spans="1:3" ht="30" x14ac:dyDescent="0.25">
      <c r="A8" s="49"/>
      <c r="B8" s="57" t="s">
        <v>363</v>
      </c>
      <c r="C8" s="88">
        <v>900</v>
      </c>
    </row>
    <row r="9" spans="1:3" ht="45.75" thickBot="1" x14ac:dyDescent="0.3">
      <c r="A9" s="49"/>
      <c r="B9" s="59" t="s">
        <v>364</v>
      </c>
      <c r="C9" s="90"/>
    </row>
    <row r="10" spans="1:3" x14ac:dyDescent="0.25">
      <c r="A10" s="49"/>
      <c r="B10" s="57" t="s">
        <v>365</v>
      </c>
      <c r="C10" s="88">
        <v>1350</v>
      </c>
    </row>
    <row r="11" spans="1:3" x14ac:dyDescent="0.25">
      <c r="A11" s="49"/>
      <c r="B11" s="58" t="s">
        <v>366</v>
      </c>
      <c r="C11" s="89"/>
    </row>
    <row r="12" spans="1:3" x14ac:dyDescent="0.25">
      <c r="A12" s="49"/>
      <c r="B12" s="58" t="s">
        <v>367</v>
      </c>
      <c r="C12" s="89"/>
    </row>
    <row r="13" spans="1:3" x14ac:dyDescent="0.25">
      <c r="A13" s="49"/>
      <c r="B13" s="58" t="s">
        <v>368</v>
      </c>
      <c r="C13" s="89"/>
    </row>
    <row r="14" spans="1:3" ht="15.75" thickBot="1" x14ac:dyDescent="0.3">
      <c r="A14" s="49"/>
      <c r="B14" s="59" t="s">
        <v>369</v>
      </c>
      <c r="C14" s="90"/>
    </row>
    <row r="15" spans="1:3" s="43" customFormat="1" x14ac:dyDescent="0.25">
      <c r="A15" s="52"/>
      <c r="B15" s="53"/>
      <c r="C15" s="54"/>
    </row>
    <row r="16" spans="1:3" x14ac:dyDescent="0.25">
      <c r="A16" s="44"/>
      <c r="B16" s="44" t="s">
        <v>332</v>
      </c>
      <c r="C16" s="47">
        <f>SUM(C2:C15)</f>
        <v>4550</v>
      </c>
    </row>
    <row r="17" spans="1:3" x14ac:dyDescent="0.25">
      <c r="B17" t="s">
        <v>120</v>
      </c>
    </row>
    <row r="18" spans="1:3" x14ac:dyDescent="0.25">
      <c r="A18" s="56">
        <v>45690</v>
      </c>
      <c r="B18" s="49" t="s">
        <v>120</v>
      </c>
      <c r="C18" s="55">
        <v>2300</v>
      </c>
    </row>
    <row r="19" spans="1:3" x14ac:dyDescent="0.25">
      <c r="A19" s="49"/>
      <c r="B19" s="49"/>
      <c r="C19" s="55"/>
    </row>
    <row r="20" spans="1:3" x14ac:dyDescent="0.25">
      <c r="A20" s="44"/>
      <c r="B20" s="44" t="s">
        <v>337</v>
      </c>
      <c r="C20" s="47">
        <f>SUM(C17:C19)</f>
        <v>2300</v>
      </c>
    </row>
    <row r="21" spans="1:3" x14ac:dyDescent="0.25">
      <c r="A21" s="7"/>
      <c r="B21" s="7" t="s">
        <v>338</v>
      </c>
      <c r="C21" s="48">
        <f>C16-C20</f>
        <v>2250</v>
      </c>
    </row>
    <row r="26" spans="1:3" x14ac:dyDescent="0.25">
      <c r="B26" s="14"/>
    </row>
    <row r="28" spans="1:3" x14ac:dyDescent="0.25">
      <c r="B28" s="14" t="s">
        <v>365</v>
      </c>
    </row>
    <row r="29" spans="1:3" x14ac:dyDescent="0.25">
      <c r="B29" s="14" t="s">
        <v>366</v>
      </c>
    </row>
    <row r="30" spans="1:3" x14ac:dyDescent="0.25">
      <c r="B30" s="14" t="s">
        <v>367</v>
      </c>
    </row>
    <row r="31" spans="1:3" x14ac:dyDescent="0.25">
      <c r="B31" s="14" t="s">
        <v>368</v>
      </c>
    </row>
    <row r="32" spans="1:3" x14ac:dyDescent="0.25">
      <c r="B32" s="14" t="s">
        <v>369</v>
      </c>
    </row>
    <row r="37" spans="2:2" ht="90" x14ac:dyDescent="0.25">
      <c r="B37" s="14" t="s">
        <v>339</v>
      </c>
    </row>
    <row r="38" spans="2:2" x14ac:dyDescent="0.25">
      <c r="B38" s="14"/>
    </row>
    <row r="40" spans="2:2" x14ac:dyDescent="0.25">
      <c r="B40" s="14"/>
    </row>
    <row r="42" spans="2:2" x14ac:dyDescent="0.25">
      <c r="B42" s="14"/>
    </row>
  </sheetData>
  <mergeCells count="4">
    <mergeCell ref="C2:C4"/>
    <mergeCell ref="C5:C6"/>
    <mergeCell ref="C8:C9"/>
    <mergeCell ref="C10: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8465-7957-474D-A298-889861A0696A}">
  <dimension ref="A1:H12"/>
  <sheetViews>
    <sheetView workbookViewId="0">
      <selection activeCell="C12" sqref="C11:C12"/>
    </sheetView>
  </sheetViews>
  <sheetFormatPr baseColWidth="10" defaultRowHeight="15" x14ac:dyDescent="0.25"/>
  <cols>
    <col min="2" max="2" width="23.5703125" style="8" customWidth="1"/>
    <col min="3" max="3" width="12.5703125" style="8" bestFit="1" customWidth="1"/>
    <col min="4" max="8" width="11.42578125" style="8"/>
  </cols>
  <sheetData>
    <row r="1" spans="1:6" x14ac:dyDescent="0.25">
      <c r="B1" s="8">
        <v>946859</v>
      </c>
      <c r="C1" s="8">
        <v>530000</v>
      </c>
    </row>
    <row r="2" spans="1:6" x14ac:dyDescent="0.25">
      <c r="A2" t="s">
        <v>359</v>
      </c>
      <c r="B2" s="8">
        <v>104471</v>
      </c>
      <c r="C2" s="8">
        <v>42200</v>
      </c>
      <c r="D2" s="8">
        <v>62271</v>
      </c>
    </row>
    <row r="3" spans="1:6" x14ac:dyDescent="0.25">
      <c r="A3" t="s">
        <v>360</v>
      </c>
      <c r="B3" s="8">
        <v>438939</v>
      </c>
      <c r="C3" s="8">
        <v>439939</v>
      </c>
      <c r="D3" s="8">
        <v>0</v>
      </c>
    </row>
    <row r="4" spans="1:6" x14ac:dyDescent="0.25">
      <c r="B4" s="8">
        <v>9430</v>
      </c>
      <c r="C4" s="8">
        <v>0</v>
      </c>
      <c r="D4" s="8">
        <v>9430</v>
      </c>
    </row>
    <row r="6" spans="1:6" x14ac:dyDescent="0.25">
      <c r="B6" s="8">
        <f>SUM(B2:B5)</f>
        <v>552840</v>
      </c>
      <c r="C6" s="8">
        <f>SUM(C2:C5)</f>
        <v>482139</v>
      </c>
      <c r="D6" s="8">
        <f>SUM(D2:D5)</f>
        <v>71701</v>
      </c>
    </row>
    <row r="10" spans="1:6" ht="18.75" x14ac:dyDescent="0.25">
      <c r="A10" t="s">
        <v>359</v>
      </c>
      <c r="B10" s="69">
        <v>2685</v>
      </c>
      <c r="F10" s="8">
        <v>21820</v>
      </c>
    </row>
    <row r="11" spans="1:6" ht="18.75" x14ac:dyDescent="0.25">
      <c r="A11" t="s">
        <v>360</v>
      </c>
      <c r="B11" s="69">
        <v>13210</v>
      </c>
      <c r="C11" s="8">
        <v>13210</v>
      </c>
      <c r="F11" s="8">
        <v>16675</v>
      </c>
    </row>
    <row r="12" spans="1:6" ht="18.75" x14ac:dyDescent="0.25">
      <c r="A12" t="s">
        <v>361</v>
      </c>
      <c r="B12" s="69">
        <v>2340</v>
      </c>
      <c r="C12" s="8">
        <v>7930</v>
      </c>
      <c r="F12" s="8">
        <f>F10-F11</f>
        <v>5145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9" workbookViewId="0">
      <selection activeCell="K23" sqref="K23"/>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68"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91" t="s">
        <v>12</v>
      </c>
      <c r="B2" s="91"/>
      <c r="C2" s="91"/>
      <c r="D2" s="91"/>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92" t="s">
        <v>43</v>
      </c>
      <c r="B31" s="92"/>
      <c r="C31" s="92"/>
      <c r="D31" s="92"/>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92"/>
      <c r="B98" s="92"/>
      <c r="C98" s="92"/>
      <c r="D98" s="92"/>
    </row>
  </sheetData>
  <mergeCells count="3">
    <mergeCell ref="A2:D2"/>
    <mergeCell ref="A31:D31"/>
    <mergeCell ref="A98:D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6"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64" t="s">
        <v>348</v>
      </c>
    </row>
    <row r="19" spans="1:6" x14ac:dyDescent="0.25">
      <c r="F19" s="63" t="s">
        <v>347</v>
      </c>
    </row>
    <row r="20" spans="1:6" x14ac:dyDescent="0.25">
      <c r="B20" s="62">
        <f>SUM(B17:B19)</f>
        <v>1316</v>
      </c>
      <c r="C20" s="62">
        <f>SUM(C17:C19)</f>
        <v>4300</v>
      </c>
      <c r="D20" s="62">
        <f>SUM(D17:D19)</f>
        <v>2984</v>
      </c>
    </row>
    <row r="23" spans="1:6" ht="30" x14ac:dyDescent="0.25">
      <c r="B23" s="66" t="s">
        <v>334</v>
      </c>
      <c r="C23" s="66" t="s">
        <v>351</v>
      </c>
      <c r="D23" s="66" t="s">
        <v>352</v>
      </c>
      <c r="E23" s="66" t="s">
        <v>353</v>
      </c>
      <c r="F23" s="67" t="s">
        <v>354</v>
      </c>
    </row>
    <row r="24" spans="1:6" x14ac:dyDescent="0.25">
      <c r="B24" s="8">
        <v>1800</v>
      </c>
      <c r="C24" s="8">
        <v>3800</v>
      </c>
      <c r="D24" s="65">
        <f>C24*100/4300/100</f>
        <v>0.88372093023255816</v>
      </c>
      <c r="E24" s="62">
        <f>B24*D24-B17</f>
        <v>474.69767441860472</v>
      </c>
      <c r="F24" s="8">
        <f>B24*D24</f>
        <v>1590.6976744186047</v>
      </c>
    </row>
    <row r="25" spans="1:6" x14ac:dyDescent="0.25">
      <c r="B25" s="8">
        <v>1800</v>
      </c>
      <c r="C25" s="8">
        <v>500</v>
      </c>
      <c r="D25" s="65">
        <f>C25*100/4300/100</f>
        <v>0.11627906976744186</v>
      </c>
      <c r="E25" s="62">
        <f>B25*D25-B18</f>
        <v>9.3023255813953369</v>
      </c>
      <c r="F25" s="8">
        <f>B25*D25</f>
        <v>209.30232558139534</v>
      </c>
    </row>
    <row r="28" spans="1:6" ht="30" x14ac:dyDescent="0.25">
      <c r="B28" s="66" t="s">
        <v>334</v>
      </c>
      <c r="C28" s="66" t="s">
        <v>355</v>
      </c>
      <c r="D28" s="66" t="s">
        <v>352</v>
      </c>
      <c r="E28" s="68" t="s">
        <v>356</v>
      </c>
    </row>
    <row r="29" spans="1:6" x14ac:dyDescent="0.25">
      <c r="B29" s="8">
        <v>1800</v>
      </c>
      <c r="C29" s="8">
        <v>1116</v>
      </c>
      <c r="D29" s="65">
        <f>C29*100/1316/100</f>
        <v>0.84802431610942253</v>
      </c>
      <c r="E29" s="8">
        <f>B29*D29</f>
        <v>1526.4437689969604</v>
      </c>
    </row>
    <row r="30" spans="1:6" x14ac:dyDescent="0.25">
      <c r="B30" s="8">
        <v>1800</v>
      </c>
      <c r="C30" s="8">
        <v>200</v>
      </c>
      <c r="D30" s="65">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HORAS</vt:lpstr>
      <vt:lpstr>Abonos</vt:lpstr>
      <vt:lpstr>Abonos 2</vt:lpstr>
      <vt:lpstr>Hoja2</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2025-04-02T19:58:25Z</dcterms:modified>
</cp:coreProperties>
</file>