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文件\機電系統實驗\Electromechanical-System-Principles\"/>
    </mc:Choice>
  </mc:AlternateContent>
  <xr:revisionPtr revIDLastSave="0" documentId="13_ncr:1_{CD505DFD-9AFB-47C5-84F8-6292298FF34C}" xr6:coauthVersionLast="47" xr6:coauthVersionMax="47" xr10:uidLastSave="{00000000-0000-0000-0000-000000000000}"/>
  <bookViews>
    <workbookView xWindow="-110" yWindow="-110" windowWidth="25820" windowHeight="13900" xr2:uid="{0BB9B40C-3451-4F8C-B1E8-ECCD98606454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1" i="1"/>
  <c r="C10" i="1"/>
  <c r="C9" i="1"/>
  <c r="C8" i="1"/>
  <c r="C7" i="1"/>
  <c r="C6" i="1"/>
  <c r="C39" i="1" s="1"/>
  <c r="C4" i="1"/>
  <c r="C13" i="1" s="1"/>
  <c r="C12" i="1" l="1"/>
  <c r="B53" i="1"/>
  <c r="B52" i="1"/>
  <c r="C33" i="1"/>
  <c r="B50" i="1"/>
  <c r="C51" i="1"/>
  <c r="B43" i="1"/>
  <c r="B49" i="1"/>
  <c r="C30" i="1"/>
  <c r="B22" i="1"/>
  <c r="B48" i="1"/>
  <c r="C49" i="1"/>
  <c r="B41" i="1"/>
  <c r="B21" i="1"/>
  <c r="B47" i="1"/>
  <c r="C48" i="1"/>
  <c r="C28" i="1"/>
  <c r="B40" i="1"/>
  <c r="B20" i="1"/>
  <c r="B46" i="1"/>
  <c r="C47" i="1"/>
  <c r="C27" i="1"/>
  <c r="B39" i="1"/>
  <c r="B19" i="1"/>
  <c r="B45" i="1"/>
  <c r="C46" i="1"/>
  <c r="C26" i="1"/>
  <c r="B38" i="1"/>
  <c r="B18" i="1"/>
  <c r="B44" i="1"/>
  <c r="C45" i="1"/>
  <c r="C25" i="1"/>
  <c r="B37" i="1"/>
  <c r="B63" i="1"/>
  <c r="C18" i="1"/>
  <c r="C44" i="1"/>
  <c r="C24" i="1"/>
  <c r="B35" i="1"/>
  <c r="B61" i="1"/>
  <c r="C62" i="1"/>
  <c r="C42" i="1"/>
  <c r="C22" i="1"/>
  <c r="B34" i="1"/>
  <c r="B60" i="1"/>
  <c r="C61" i="1"/>
  <c r="C41" i="1"/>
  <c r="C21" i="1"/>
  <c r="B33" i="1"/>
  <c r="B59" i="1"/>
  <c r="C60" i="1"/>
  <c r="C40" i="1"/>
  <c r="C20" i="1"/>
  <c r="B32" i="1"/>
  <c r="B58" i="1"/>
  <c r="C59" i="1"/>
  <c r="C19" i="1"/>
  <c r="B31" i="1"/>
  <c r="B57" i="1"/>
  <c r="C58" i="1"/>
  <c r="C38" i="1"/>
  <c r="B30" i="1"/>
  <c r="B56" i="1"/>
  <c r="C57" i="1"/>
  <c r="C37" i="1"/>
  <c r="B29" i="1"/>
  <c r="B55" i="1"/>
  <c r="C56" i="1"/>
  <c r="C36" i="1"/>
  <c r="B28" i="1"/>
  <c r="B54" i="1"/>
  <c r="C55" i="1"/>
  <c r="C35" i="1"/>
  <c r="B27" i="1"/>
  <c r="C54" i="1"/>
  <c r="C34" i="1"/>
  <c r="B26" i="1"/>
  <c r="C53" i="1"/>
  <c r="B25" i="1"/>
  <c r="B51" i="1"/>
  <c r="C52" i="1"/>
  <c r="C32" i="1"/>
  <c r="B24" i="1"/>
  <c r="C31" i="1"/>
  <c r="B23" i="1"/>
  <c r="C50" i="1"/>
  <c r="B42" i="1"/>
  <c r="C29" i="1"/>
  <c r="B36" i="1"/>
  <c r="B62" i="1"/>
  <c r="C63" i="1"/>
  <c r="C43" i="1"/>
  <c r="C23" i="1"/>
</calcChain>
</file>

<file path=xl/sharedStrings.xml><?xml version="1.0" encoding="utf-8"?>
<sst xmlns="http://schemas.openxmlformats.org/spreadsheetml/2006/main" count="31" uniqueCount="31">
  <si>
    <t>漸開線齒輪規格</t>
    <phoneticPr fontId="1" type="noConversion"/>
  </si>
  <si>
    <t xml:space="preserve">齒根圓直徑 </t>
    <phoneticPr fontId="1" type="noConversion"/>
  </si>
  <si>
    <t>齒頂圓直徑</t>
    <phoneticPr fontId="1" type="noConversion"/>
  </si>
  <si>
    <t>基圓直徑</t>
    <phoneticPr fontId="1" type="noConversion"/>
  </si>
  <si>
    <t>齒頂高</t>
    <phoneticPr fontId="1" type="noConversion"/>
  </si>
  <si>
    <t>齒根高</t>
    <phoneticPr fontId="1" type="noConversion"/>
  </si>
  <si>
    <t>壓力角</t>
    <phoneticPr fontId="1" type="noConversion"/>
  </si>
  <si>
    <t>節圓直徑</t>
    <phoneticPr fontId="1" type="noConversion"/>
  </si>
  <si>
    <t>齒數</t>
    <phoneticPr fontId="1" type="noConversion"/>
  </si>
  <si>
    <t>模數</t>
    <phoneticPr fontId="1" type="noConversion"/>
  </si>
  <si>
    <t>齒根圓角半徑</t>
    <phoneticPr fontId="1" type="noConversion"/>
  </si>
  <si>
    <t>齒輪漸開線軌跡</t>
    <phoneticPr fontId="1" type="noConversion"/>
  </si>
  <si>
    <t>theta</t>
    <phoneticPr fontId="1" type="noConversion"/>
  </si>
  <si>
    <t>X</t>
    <phoneticPr fontId="1" type="noConversion"/>
  </si>
  <si>
    <t>Y</t>
    <phoneticPr fontId="1" type="noConversion"/>
  </si>
  <si>
    <t>齒厚</t>
    <phoneticPr fontId="1" type="noConversion"/>
  </si>
  <si>
    <t>module</t>
  </si>
  <si>
    <t>teeth_number</t>
  </si>
  <si>
    <t>pitch_diameter</t>
  </si>
  <si>
    <t>pressure_angle</t>
  </si>
  <si>
    <t>base_diameter</t>
  </si>
  <si>
    <t>tooth_thickness</t>
  </si>
  <si>
    <t>節距</t>
    <phoneticPr fontId="1" type="noConversion"/>
  </si>
  <si>
    <t>circular_pitch</t>
  </si>
  <si>
    <t>齒高</t>
    <phoneticPr fontId="1" type="noConversion"/>
  </si>
  <si>
    <t>whole_depth</t>
  </si>
  <si>
    <t>addendum</t>
  </si>
  <si>
    <t>dedendum</t>
  </si>
  <si>
    <t>addendum_diameter</t>
  </si>
  <si>
    <t>dedendum_diameter</t>
  </si>
  <si>
    <t>fillet_radius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</si>
</sst>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EEF8-BA2E-4CFC-BCAB-C03EF7101FA6}">
  <dimension ref="A1:C63"/>
  <sheetViews>
    <sheetView tabSelected="1" workbookViewId="0">
      <selection activeCell="J11" sqref="J11"/>
    </sheetView>
  </sheetViews>
  <sheetFormatPr defaultRowHeight="17" x14ac:dyDescent="0.4"/>
  <cols>
    <col min="1" max="1" width="14.7265625" customWidth="1"/>
    <col min="2" max="2" width="8.81640625" customWidth="1"/>
    <col min="3" max="3" width="9.08984375" customWidth="1"/>
  </cols>
  <sheetData>
    <row r="1" spans="1:3" x14ac:dyDescent="0.4">
      <c r="A1" s="2" t="s">
        <v>0</v>
      </c>
      <c r="B1" s="2"/>
      <c r="C1" s="2"/>
    </row>
    <row r="2" spans="1:3" x14ac:dyDescent="0.4">
      <c r="A2" t="s">
        <v>9</v>
      </c>
      <c r="B2" t="s">
        <v>16</v>
      </c>
      <c r="C2">
        <v>0.5</v>
      </c>
    </row>
    <row r="3" spans="1:3" x14ac:dyDescent="0.4">
      <c r="A3" t="s">
        <v>8</v>
      </c>
      <c r="B3" t="s">
        <v>17</v>
      </c>
      <c r="C3">
        <v>20</v>
      </c>
    </row>
    <row r="4" spans="1:3" x14ac:dyDescent="0.4">
      <c r="A4" t="s">
        <v>7</v>
      </c>
      <c r="B4" t="s">
        <v>18</v>
      </c>
      <c r="C4">
        <f>C2*C3</f>
        <v>10</v>
      </c>
    </row>
    <row r="5" spans="1:3" x14ac:dyDescent="0.4">
      <c r="A5" t="s">
        <v>6</v>
      </c>
      <c r="B5" t="s">
        <v>19</v>
      </c>
      <c r="C5">
        <v>20</v>
      </c>
    </row>
    <row r="6" spans="1:3" x14ac:dyDescent="0.4">
      <c r="A6" t="s">
        <v>3</v>
      </c>
      <c r="B6" t="s">
        <v>20</v>
      </c>
      <c r="C6">
        <f xml:space="preserve"> C2 *C3 * COS(RADIANS(C5))</f>
        <v>9.3969262078590852</v>
      </c>
    </row>
    <row r="7" spans="1:3" x14ac:dyDescent="0.4">
      <c r="A7" t="s">
        <v>15</v>
      </c>
      <c r="B7" t="s">
        <v>21</v>
      </c>
      <c r="C7">
        <f>PI()/2*C2</f>
        <v>0.78539816339744828</v>
      </c>
    </row>
    <row r="8" spans="1:3" x14ac:dyDescent="0.4">
      <c r="A8" t="s">
        <v>22</v>
      </c>
      <c r="B8" t="s">
        <v>23</v>
      </c>
      <c r="C8">
        <f>PI()*C2</f>
        <v>1.5707963267948966</v>
      </c>
    </row>
    <row r="9" spans="1:3" x14ac:dyDescent="0.4">
      <c r="A9" t="s">
        <v>24</v>
      </c>
      <c r="B9" t="s">
        <v>25</v>
      </c>
      <c r="C9">
        <f>2.25*C2</f>
        <v>1.125</v>
      </c>
    </row>
    <row r="10" spans="1:3" x14ac:dyDescent="0.4">
      <c r="A10" t="s">
        <v>4</v>
      </c>
      <c r="B10" t="s">
        <v>26</v>
      </c>
      <c r="C10">
        <f xml:space="preserve"> 1 * C2</f>
        <v>0.5</v>
      </c>
    </row>
    <row r="11" spans="1:3" x14ac:dyDescent="0.4">
      <c r="A11" t="s">
        <v>5</v>
      </c>
      <c r="B11" t="s">
        <v>27</v>
      </c>
      <c r="C11">
        <f xml:space="preserve"> 1.25 * C2</f>
        <v>0.625</v>
      </c>
    </row>
    <row r="12" spans="1:3" x14ac:dyDescent="0.4">
      <c r="A12" t="s">
        <v>2</v>
      </c>
      <c r="B12" t="s">
        <v>28</v>
      </c>
      <c r="C12">
        <f xml:space="preserve"> C4 + 2 * C10</f>
        <v>11</v>
      </c>
    </row>
    <row r="13" spans="1:3" x14ac:dyDescent="0.4">
      <c r="A13" t="s">
        <v>1</v>
      </c>
      <c r="B13" t="s">
        <v>29</v>
      </c>
      <c r="C13">
        <f>C4 - 2 * C11</f>
        <v>8.75</v>
      </c>
    </row>
    <row r="14" spans="1:3" x14ac:dyDescent="0.4">
      <c r="A14" t="s">
        <v>10</v>
      </c>
      <c r="B14" t="s">
        <v>30</v>
      </c>
      <c r="C14">
        <f xml:space="preserve"> 0.38 * C2</f>
        <v>0.19</v>
      </c>
    </row>
    <row r="16" spans="1:3" x14ac:dyDescent="0.4">
      <c r="A16" s="3" t="s">
        <v>11</v>
      </c>
      <c r="B16" s="3"/>
      <c r="C16" s="3"/>
    </row>
    <row r="17" spans="1:3" x14ac:dyDescent="0.4">
      <c r="A17" s="1" t="s">
        <v>12</v>
      </c>
      <c r="B17" s="1" t="s">
        <v>13</v>
      </c>
      <c r="C17" s="1" t="s">
        <v>14</v>
      </c>
    </row>
    <row r="18" spans="1:3" x14ac:dyDescent="0.4">
      <c r="A18">
        <v>0</v>
      </c>
      <c r="B18">
        <f>$C$6/2 * (COS(RADIANS(A18))+(RADIANS(A18))*SIN((RADIANS(A18))))</f>
        <v>4.6984631039295426</v>
      </c>
      <c r="C18">
        <f>$C$6/2*(SIN(RADIANS(A18))-(RADIANS(A18))*COS((RADIANS(A18))))</f>
        <v>0</v>
      </c>
    </row>
    <row r="19" spans="1:3" x14ac:dyDescent="0.4">
      <c r="A19">
        <v>2</v>
      </c>
      <c r="B19">
        <f t="shared" ref="B19:B63" si="0">C$6/2 * (COS(RADIANS(A19))+(RADIANS(A19))*SIN((RADIANS(A19))))</f>
        <v>4.7013246994464923</v>
      </c>
      <c r="C19">
        <f t="shared" ref="C19:C63" si="1">$C$6/2*(SIN(RADIANS(A19))-(RADIANS(A19))*COS((RADIANS(A19))))</f>
        <v>6.6604525310343809E-5</v>
      </c>
    </row>
    <row r="20" spans="1:3" x14ac:dyDescent="0.4">
      <c r="A20">
        <v>4</v>
      </c>
      <c r="B20">
        <f t="shared" si="0"/>
        <v>4.7098990260491398</v>
      </c>
      <c r="C20">
        <f t="shared" si="1"/>
        <v>5.3264144770211143E-4</v>
      </c>
    </row>
    <row r="21" spans="1:3" x14ac:dyDescent="0.4">
      <c r="A21">
        <v>6</v>
      </c>
      <c r="B21">
        <f t="shared" si="0"/>
        <v>4.7241547251328972</v>
      </c>
      <c r="C21">
        <f t="shared" si="1"/>
        <v>1.7965697716949573E-3</v>
      </c>
    </row>
    <row r="22" spans="1:3" x14ac:dyDescent="0.4">
      <c r="A22">
        <v>8</v>
      </c>
      <c r="B22">
        <f t="shared" si="0"/>
        <v>4.7440396031206058</v>
      </c>
      <c r="C22">
        <f t="shared" si="1"/>
        <v>4.2549034956393152E-3</v>
      </c>
    </row>
    <row r="23" spans="1:3" x14ac:dyDescent="0.4">
      <c r="A23">
        <v>10</v>
      </c>
      <c r="B23">
        <f t="shared" si="0"/>
        <v>4.7694807374815085</v>
      </c>
      <c r="C23">
        <f t="shared" si="1"/>
        <v>8.3012435531253197E-3</v>
      </c>
    </row>
    <row r="24" spans="1:3" x14ac:dyDescent="0.4">
      <c r="A24">
        <v>12</v>
      </c>
      <c r="B24">
        <f t="shared" si="0"/>
        <v>4.8003846249045408</v>
      </c>
      <c r="C24">
        <f t="shared" si="1"/>
        <v>1.4325315079697349E-2</v>
      </c>
    </row>
    <row r="25" spans="1:3" x14ac:dyDescent="0.4">
      <c r="A25">
        <v>14</v>
      </c>
      <c r="B25">
        <f t="shared" si="0"/>
        <v>4.8366373713731177</v>
      </c>
      <c r="C25">
        <f t="shared" si="1"/>
        <v>2.2712011766511418E-2</v>
      </c>
    </row>
    <row r="26" spans="1:3" x14ac:dyDescent="0.4">
      <c r="A26">
        <v>16</v>
      </c>
      <c r="B26">
        <f t="shared" si="0"/>
        <v>4.8781049238170588</v>
      </c>
      <c r="C26">
        <f t="shared" si="1"/>
        <v>3.384044905105333E-2</v>
      </c>
    </row>
    <row r="27" spans="1:3" x14ac:dyDescent="0.4">
      <c r="A27">
        <v>18</v>
      </c>
      <c r="B27">
        <f t="shared" si="0"/>
        <v>4.9246333429462403</v>
      </c>
      <c r="C27">
        <f t="shared" si="1"/>
        <v>4.8083027880679939E-2</v>
      </c>
    </row>
    <row r="28" spans="1:3" x14ac:dyDescent="0.4">
      <c r="A28">
        <v>20</v>
      </c>
      <c r="B28">
        <f t="shared" si="0"/>
        <v>4.9760491168001613</v>
      </c>
      <c r="C28">
        <f t="shared" si="1"/>
        <v>6.5804510767554017E-2</v>
      </c>
    </row>
    <row r="29" spans="1:3" x14ac:dyDescent="0.4">
      <c r="A29">
        <v>22</v>
      </c>
      <c r="B29">
        <f t="shared" si="0"/>
        <v>5.0321595144778906</v>
      </c>
      <c r="C29">
        <f t="shared" si="1"/>
        <v>8.7361111833565541E-2</v>
      </c>
    </row>
    <row r="30" spans="1:3" x14ac:dyDescent="0.4">
      <c r="A30">
        <v>24</v>
      </c>
      <c r="B30">
        <f t="shared" si="0"/>
        <v>5.092752979444028</v>
      </c>
      <c r="C30">
        <f t="shared" si="1"/>
        <v>0.11309960252107376</v>
      </c>
    </row>
    <row r="31" spans="1:3" x14ac:dyDescent="0.4">
      <c r="A31">
        <v>26</v>
      </c>
      <c r="B31">
        <f t="shared" si="0"/>
        <v>5.1575995617383859</v>
      </c>
      <c r="C31">
        <f t="shared" si="1"/>
        <v>0.14335643461983094</v>
      </c>
    </row>
    <row r="32" spans="1:3" x14ac:dyDescent="0.4">
      <c r="A32">
        <v>28</v>
      </c>
      <c r="B32">
        <f t="shared" si="0"/>
        <v>5.2264513883502675</v>
      </c>
      <c r="C32">
        <f t="shared" si="1"/>
        <v>0.17845688223226044</v>
      </c>
    </row>
    <row r="33" spans="1:3" x14ac:dyDescent="0.4">
      <c r="A33">
        <v>30</v>
      </c>
      <c r="B33">
        <f t="shared" si="0"/>
        <v>5.2990431709525136</v>
      </c>
      <c r="C33">
        <f t="shared" si="1"/>
        <v>0.21871420426843752</v>
      </c>
    </row>
    <row r="34" spans="1:3" x14ac:dyDescent="0.4">
      <c r="A34">
        <v>32</v>
      </c>
      <c r="B34">
        <f t="shared" si="0"/>
        <v>5.3750927501260559</v>
      </c>
      <c r="C34">
        <f t="shared" si="1"/>
        <v>0.26442882902869302</v>
      </c>
    </row>
    <row r="35" spans="1:3" x14ac:dyDescent="0.4">
      <c r="A35">
        <v>34</v>
      </c>
      <c r="B35">
        <f t="shared" si="0"/>
        <v>5.4543016751426494</v>
      </c>
      <c r="C35">
        <f t="shared" si="1"/>
        <v>0.3158875623957631</v>
      </c>
    </row>
    <row r="36" spans="1:3" x14ac:dyDescent="0.4">
      <c r="A36">
        <v>36</v>
      </c>
      <c r="B36">
        <f t="shared" si="0"/>
        <v>5.5363558183118826</v>
      </c>
      <c r="C36">
        <f t="shared" si="1"/>
        <v>0.37336282111993574</v>
      </c>
    </row>
    <row r="37" spans="1:3" x14ac:dyDescent="0.4">
      <c r="A37">
        <v>38</v>
      </c>
      <c r="B37">
        <f t="shared" si="0"/>
        <v>5.6209260228384768</v>
      </c>
      <c r="C37">
        <f t="shared" si="1"/>
        <v>0.43711189263971917</v>
      </c>
    </row>
    <row r="38" spans="1:3" x14ac:dyDescent="0.4">
      <c r="A38">
        <v>40</v>
      </c>
      <c r="B38">
        <f t="shared" si="0"/>
        <v>5.7076687830775361</v>
      </c>
      <c r="C38">
        <f t="shared" si="1"/>
        <v>0.50737622283724282</v>
      </c>
    </row>
    <row r="39" spans="1:3" x14ac:dyDescent="0.4">
      <c r="A39">
        <v>42</v>
      </c>
      <c r="B39">
        <f t="shared" si="0"/>
        <v>5.7962269560187689</v>
      </c>
      <c r="C39">
        <f t="shared" si="1"/>
        <v>0.58438073308202076</v>
      </c>
    </row>
    <row r="40" spans="1:3" x14ac:dyDescent="0.4">
      <c r="A40">
        <v>44</v>
      </c>
      <c r="B40">
        <f t="shared" si="0"/>
        <v>5.886230502775895</v>
      </c>
      <c r="C40">
        <f t="shared" si="1"/>
        <v>0.66833316786881747</v>
      </c>
    </row>
    <row r="41" spans="1:3" x14ac:dyDescent="0.4">
      <c r="A41">
        <v>46</v>
      </c>
      <c r="B41">
        <f t="shared" si="0"/>
        <v>5.9772972588045912</v>
      </c>
      <c r="C41">
        <f t="shared" si="1"/>
        <v>0.75942347430537493</v>
      </c>
    </row>
    <row r="42" spans="1:3" x14ac:dyDescent="0.4">
      <c r="A42">
        <v>48</v>
      </c>
      <c r="B42">
        <f t="shared" si="0"/>
        <v>6.0690337315214729</v>
      </c>
      <c r="C42">
        <f t="shared" si="1"/>
        <v>0.85782321465361244</v>
      </c>
    </row>
    <row r="43" spans="1:3" x14ac:dyDescent="0.4">
      <c r="A43">
        <v>50</v>
      </c>
      <c r="B43">
        <f t="shared" si="0"/>
        <v>6.161035923947801</v>
      </c>
      <c r="C43">
        <f t="shared" si="1"/>
        <v>0.96368501307381549</v>
      </c>
    </row>
    <row r="44" spans="1:3" x14ac:dyDescent="0.4">
      <c r="A44">
        <v>52</v>
      </c>
      <c r="B44">
        <f t="shared" si="0"/>
        <v>6.2528901829550962</v>
      </c>
      <c r="C44">
        <f t="shared" si="1"/>
        <v>1.0771420376652614</v>
      </c>
    </row>
    <row r="45" spans="1:3" x14ac:dyDescent="0.4">
      <c r="A45">
        <v>54</v>
      </c>
      <c r="B45">
        <f t="shared" si="0"/>
        <v>6.3441740706453524</v>
      </c>
      <c r="C45">
        <f t="shared" si="1"/>
        <v>1.1983075188388383</v>
      </c>
    </row>
    <row r="46" spans="1:3" x14ac:dyDescent="0.4">
      <c r="A46">
        <v>56</v>
      </c>
      <c r="B46">
        <f t="shared" si="0"/>
        <v>6.4344572573566392</v>
      </c>
      <c r="C46">
        <f t="shared" si="1"/>
        <v>1.3272743049975699</v>
      </c>
    </row>
    <row r="47" spans="1:3" x14ac:dyDescent="0.4">
      <c r="A47">
        <v>58</v>
      </c>
      <c r="B47">
        <f t="shared" si="0"/>
        <v>6.5233024347451289</v>
      </c>
      <c r="C47">
        <f t="shared" si="1"/>
        <v>1.4641144564396309</v>
      </c>
    </row>
    <row r="48" spans="1:3" x14ac:dyDescent="0.4">
      <c r="A48">
        <v>60</v>
      </c>
      <c r="B48">
        <f t="shared" si="0"/>
        <v>6.6102662473574387</v>
      </c>
      <c r="C48">
        <f t="shared" si="1"/>
        <v>1.6088788783355772</v>
      </c>
    </row>
    <row r="49" spans="1:3" x14ac:dyDescent="0.4">
      <c r="A49">
        <v>62</v>
      </c>
      <c r="B49">
        <f t="shared" si="0"/>
        <v>6.694900241072439</v>
      </c>
      <c r="C49">
        <f t="shared" si="1"/>
        <v>1.7615969935671378</v>
      </c>
    </row>
    <row r="50" spans="1:3" x14ac:dyDescent="0.4">
      <c r="A50">
        <v>64</v>
      </c>
      <c r="B50">
        <f t="shared" si="0"/>
        <v>6.7767518267595914</v>
      </c>
      <c r="C50">
        <f t="shared" si="1"/>
        <v>1.922276456149203</v>
      </c>
    </row>
    <row r="51" spans="1:3" x14ac:dyDescent="0.4">
      <c r="A51">
        <v>66</v>
      </c>
      <c r="B51">
        <f t="shared" si="0"/>
        <v>6.8553652574713224</v>
      </c>
      <c r="C51">
        <f t="shared" si="1"/>
        <v>2.090902905889632</v>
      </c>
    </row>
    <row r="52" spans="1:3" x14ac:dyDescent="0.4">
      <c r="A52">
        <v>68</v>
      </c>
      <c r="B52">
        <f t="shared" si="0"/>
        <v>6.9302826174601542</v>
      </c>
      <c r="C52">
        <f t="shared" si="1"/>
        <v>2.2674397648733522</v>
      </c>
    </row>
    <row r="53" spans="1:3" x14ac:dyDescent="0.4">
      <c r="A53">
        <v>70</v>
      </c>
      <c r="B53">
        <f t="shared" si="0"/>
        <v>7.0010448212871284</v>
      </c>
      <c r="C53">
        <f t="shared" si="1"/>
        <v>2.4518280762879407</v>
      </c>
    </row>
    <row r="54" spans="1:3" x14ac:dyDescent="0.4">
      <c r="A54">
        <v>72</v>
      </c>
      <c r="B54">
        <f t="shared" si="0"/>
        <v>7.0671926212667469</v>
      </c>
      <c r="C54">
        <f t="shared" si="1"/>
        <v>2.6439863860377608</v>
      </c>
    </row>
    <row r="55" spans="1:3" x14ac:dyDescent="0.4">
      <c r="A55">
        <v>74</v>
      </c>
      <c r="B55">
        <f t="shared" si="0"/>
        <v>7.1282676214750209</v>
      </c>
      <c r="C55">
        <f t="shared" si="1"/>
        <v>2.8438106675225803</v>
      </c>
    </row>
    <row r="56" spans="1:3" x14ac:dyDescent="0.4">
      <c r="A56">
        <v>76</v>
      </c>
      <c r="B56">
        <f t="shared" si="0"/>
        <v>7.1838132965315111</v>
      </c>
      <c r="C56">
        <f t="shared" si="1"/>
        <v>3.0511742898849255</v>
      </c>
    </row>
    <row r="57" spans="1:3" x14ac:dyDescent="0.4">
      <c r="A57">
        <v>78</v>
      </c>
      <c r="B57">
        <f t="shared" si="0"/>
        <v>7.2333760133533325</v>
      </c>
      <c r="C57">
        <f t="shared" si="1"/>
        <v>3.265928029957923</v>
      </c>
    </row>
    <row r="58" spans="1:3" x14ac:dyDescent="0.4">
      <c r="A58">
        <v>80</v>
      </c>
      <c r="B58">
        <f t="shared" si="0"/>
        <v>7.276506054069066</v>
      </c>
      <c r="C58">
        <f t="shared" si="1"/>
        <v>3.4879001280724915</v>
      </c>
    </row>
    <row r="59" spans="1:3" x14ac:dyDescent="0.4">
      <c r="A59">
        <v>82</v>
      </c>
      <c r="B59">
        <f t="shared" si="0"/>
        <v>7.3127586382733938</v>
      </c>
      <c r="C59">
        <f t="shared" si="1"/>
        <v>3.7168963878093959</v>
      </c>
    </row>
    <row r="60" spans="1:3" x14ac:dyDescent="0.4">
      <c r="A60">
        <v>84</v>
      </c>
      <c r="B60">
        <f t="shared" si="0"/>
        <v>7.3416949427991351</v>
      </c>
      <c r="C60">
        <f t="shared" si="1"/>
        <v>3.9527003197080659</v>
      </c>
    </row>
    <row r="61" spans="1:3" x14ac:dyDescent="0.4">
      <c r="A61">
        <v>86</v>
      </c>
      <c r="B61">
        <f t="shared" si="0"/>
        <v>7.3628831171819629</v>
      </c>
      <c r="C61">
        <f t="shared" si="1"/>
        <v>4.1950733288702553</v>
      </c>
    </row>
    <row r="62" spans="1:3" x14ac:dyDescent="0.4">
      <c r="A62">
        <v>88</v>
      </c>
      <c r="B62">
        <f t="shared" si="0"/>
        <v>7.3758992929948652</v>
      </c>
      <c r="C62">
        <f t="shared" si="1"/>
        <v>4.4437549463227484</v>
      </c>
    </row>
    <row r="63" spans="1:3" x14ac:dyDescent="0.4">
      <c r="A63">
        <v>90</v>
      </c>
      <c r="B63">
        <f t="shared" si="0"/>
        <v>7.3803285852338734</v>
      </c>
      <c r="C63">
        <f t="shared" si="1"/>
        <v>4.6984631039295417</v>
      </c>
    </row>
  </sheetData>
  <mergeCells count="2">
    <mergeCell ref="A1:C1"/>
    <mergeCell ref="A16:C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士程 林</dc:creator>
  <cp:lastModifiedBy>士程 林</cp:lastModifiedBy>
  <dcterms:created xsi:type="dcterms:W3CDTF">2024-04-20T12:46:05Z</dcterms:created>
  <dcterms:modified xsi:type="dcterms:W3CDTF">2024-04-20T20:25:46Z</dcterms:modified>
</cp:coreProperties>
</file>