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source\JavaBootCamp\202408052001_NameBattlerMaster_AfterFix2\"/>
    </mc:Choice>
  </mc:AlternateContent>
  <xr:revisionPtr revIDLastSave="0" documentId="13_ncr:1_{C96C3206-6F95-4D3E-B072-4EE6317C6B65}" xr6:coauthVersionLast="47" xr6:coauthVersionMax="47" xr10:uidLastSave="{00000000-0000-0000-0000-000000000000}"/>
  <bookViews>
    <workbookView xWindow="14400" yWindow="7875" windowWidth="14400" windowHeight="7875" tabRatio="830" activeTab="1" xr2:uid="{72752EE2-1445-4D01-994B-4A53F030F89F}"/>
  </bookViews>
  <sheets>
    <sheet name="職業別パラメータ表→" sheetId="3" r:id="rId1"/>
    <sheet name="ソースコードへの貼り付け用データの作成" sheetId="2" r:id="rId2"/>
    <sheet name="ページから貼り付け" sheetId="1" r:id="rId3"/>
    <sheet name="魔法一覧→" sheetId="4" r:id="rId4"/>
    <sheet name="魔法_ソースコードへの貼り付け用データの作成" sheetId="5" r:id="rId5"/>
    <sheet name="ページから貼り付け (2)" sheetId="6" r:id="rId6"/>
    <sheet name="状態異常一覧→" sheetId="7" r:id="rId7"/>
    <sheet name="Sheet2" sheetId="8" r:id="rId8"/>
  </sheets>
  <definedNames>
    <definedName name="_xlnm.Print_Area" localSheetId="1">ソースコードへの貼り付け用データの作成!$A$1:$S$11</definedName>
    <definedName name="_xlnm.Print_Area" localSheetId="2">ページから貼り付け!$A$1:$J$13</definedName>
    <definedName name="_xlnm.Print_Area" localSheetId="5">'ページから貼り付け (2)'!$A$1:$G$14</definedName>
    <definedName name="_xlnm.Print_Area" localSheetId="4">魔法_ソースコードへの貼り付け用データの作成!$A$1:$Q$17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8" l="1"/>
  <c r="H10" i="8"/>
  <c r="M14" i="5"/>
  <c r="L14" i="5"/>
  <c r="K14" i="5"/>
  <c r="O14" i="5" s="1"/>
  <c r="E14" i="5"/>
  <c r="N14" i="5" s="1"/>
  <c r="H9" i="8"/>
  <c r="H8" i="8"/>
  <c r="H7" i="8"/>
  <c r="O11" i="5"/>
  <c r="O10" i="5"/>
  <c r="O7" i="5"/>
  <c r="L12" i="5"/>
  <c r="K12" i="5"/>
  <c r="O12" i="5" s="1"/>
  <c r="L13" i="5"/>
  <c r="K13" i="5"/>
  <c r="E15" i="5"/>
  <c r="E13" i="5"/>
  <c r="E12" i="5"/>
  <c r="M15" i="5"/>
  <c r="M13" i="5"/>
  <c r="M12" i="5"/>
  <c r="Q9" i="2"/>
  <c r="P9" i="2"/>
  <c r="O9" i="5"/>
  <c r="L8" i="5"/>
  <c r="O8" i="5" s="1"/>
  <c r="L7" i="5"/>
  <c r="K7" i="5"/>
  <c r="K8" i="5"/>
  <c r="M11" i="5"/>
  <c r="M10" i="5"/>
  <c r="M9" i="5"/>
  <c r="M8" i="5"/>
  <c r="M7" i="5"/>
  <c r="E11" i="5"/>
  <c r="N11" i="5" s="1"/>
  <c r="E10" i="5"/>
  <c r="N10" i="5" s="1"/>
  <c r="E9" i="5"/>
  <c r="N9" i="5" s="1"/>
  <c r="E8" i="5"/>
  <c r="N8" i="5" s="1"/>
  <c r="E7" i="5"/>
  <c r="N7" i="5" s="1"/>
  <c r="P8" i="2"/>
  <c r="P7" i="2"/>
  <c r="P6" i="2"/>
  <c r="Q8" i="2"/>
  <c r="Q7" i="2"/>
  <c r="Q6" i="2"/>
  <c r="O13" i="5" l="1"/>
  <c r="O15" i="5"/>
  <c r="N15" i="5"/>
  <c r="N12" i="5"/>
  <c r="N13" i="5"/>
</calcChain>
</file>

<file path=xl/sharedStrings.xml><?xml version="1.0" encoding="utf-8"?>
<sst xmlns="http://schemas.openxmlformats.org/spreadsheetml/2006/main" count="191" uniqueCount="112">
  <si>
    <t>職業</t>
  </si>
  <si>
    <t>HP</t>
  </si>
  <si>
    <t>MP</t>
  </si>
  <si>
    <t>STR</t>
  </si>
  <si>
    <t>DEF</t>
  </si>
  <si>
    <t>LUCK</t>
  </si>
  <si>
    <t>AGI</t>
  </si>
  <si>
    <t>戦士</t>
  </si>
  <si>
    <t>100 ～ 300</t>
  </si>
  <si>
    <t>30 ～ 100</t>
  </si>
  <si>
    <t>1 ～ 100</t>
  </si>
  <si>
    <t>1 ～ 50</t>
  </si>
  <si>
    <t>魔法使い</t>
  </si>
  <si>
    <t>50 ～ 150</t>
  </si>
  <si>
    <t>30 ～ 80</t>
  </si>
  <si>
    <t>20 ～ 60</t>
  </si>
  <si>
    <t>僧侶</t>
  </si>
  <si>
    <t>80 ～ 200</t>
  </si>
  <si>
    <t>20 ～ 50</t>
  </si>
  <si>
    <t>10 ～ 70</t>
  </si>
  <si>
    <t>職業別パラメータ表</t>
  </si>
  <si>
    <t>最大</t>
    <rPh sb="0" eb="2">
      <t>サイダイ</t>
    </rPh>
    <phoneticPr fontId="1"/>
  </si>
  <si>
    <t>最小</t>
    <rPh sb="0" eb="2">
      <t>サイショウ</t>
    </rPh>
    <phoneticPr fontId="1"/>
  </si>
  <si>
    <t>minHp</t>
  </si>
  <si>
    <t>maxHp</t>
  </si>
  <si>
    <t>minMp</t>
  </si>
  <si>
    <t>maxMp</t>
  </si>
  <si>
    <t>minStr</t>
  </si>
  <si>
    <t>maxStr</t>
  </si>
  <si>
    <t>minDef</t>
  </si>
  <si>
    <t>maxDef</t>
  </si>
  <si>
    <t>minLuck</t>
  </si>
  <si>
    <t>maxLuck</t>
  </si>
  <si>
    <t>minAgi</t>
  </si>
  <si>
    <t>maxAgi</t>
  </si>
  <si>
    <t>statusRangeList</t>
    <phoneticPr fontId="1"/>
  </si>
  <si>
    <t>貼り付け用データ</t>
  </si>
  <si>
    <t>occupation</t>
    <phoneticPr fontId="1"/>
  </si>
  <si>
    <t>日本語</t>
    <rPh sb="0" eb="3">
      <t>ニホンゴ</t>
    </rPh>
    <phoneticPr fontId="1"/>
  </si>
  <si>
    <t>enum</t>
    <phoneticPr fontId="1"/>
  </si>
  <si>
    <t>Fighter</t>
    <phoneticPr fontId="1"/>
  </si>
  <si>
    <t>魔法一覧</t>
  </si>
  <si>
    <t>名称</t>
  </si>
  <si>
    <t>消費MP</t>
  </si>
  <si>
    <t>効果</t>
  </si>
  <si>
    <t>ファイア</t>
  </si>
  <si>
    <t>敵に 10 ～ 30 の防御無視ダメージ</t>
  </si>
  <si>
    <t>サンダー</t>
  </si>
  <si>
    <t>ヒール</t>
  </si>
  <si>
    <t>HP を 50 回復</t>
  </si>
  <si>
    <t>パライズ</t>
  </si>
  <si>
    <t>ポイズン</t>
  </si>
  <si>
    <t>麻痺の効果を与える</t>
  </si>
  <si>
    <t>麻痺：20%の確率で麻痺で行動不能</t>
  </si>
  <si>
    <t>fire</t>
  </si>
  <si>
    <t>Thunder</t>
  </si>
  <si>
    <t>Heal</t>
  </si>
  <si>
    <t>Parryze</t>
  </si>
  <si>
    <t>Poison</t>
  </si>
  <si>
    <t>貼り付け用データ</t>
    <rPh sb="0" eb="1">
      <t>ハ</t>
    </rPh>
    <rPh sb="2" eb="3">
      <t>ツ</t>
    </rPh>
    <rPh sb="4" eb="5">
      <t>ヨウ</t>
    </rPh>
    <phoneticPr fontId="1"/>
  </si>
  <si>
    <t>麻痺の効果を与える\r\n麻痺：20%の確率で麻痺で行動不能</t>
    <phoneticPr fontId="1"/>
  </si>
  <si>
    <t>MagicNum</t>
    <phoneticPr fontId="1"/>
  </si>
  <si>
    <t>効果（文字列）</t>
    <rPh sb="3" eb="6">
      <t>モジレツ</t>
    </rPh>
    <phoneticPr fontId="1"/>
  </si>
  <si>
    <t>ダメージの量</t>
    <rPh sb="5" eb="6">
      <t>リョウ</t>
    </rPh>
    <phoneticPr fontId="1"/>
  </si>
  <si>
    <t>状態異常</t>
    <rPh sb="0" eb="4">
      <t>ジョウタイイジョウ</t>
    </rPh>
    <phoneticPr fontId="1"/>
  </si>
  <si>
    <t>確率</t>
    <rPh sb="0" eb="2">
      <t>カクリツ</t>
    </rPh>
    <phoneticPr fontId="1"/>
  </si>
  <si>
    <t>状態異常コード</t>
    <rPh sb="0" eb="4">
      <t>ジョウタイイジョウ</t>
    </rPh>
    <phoneticPr fontId="1"/>
  </si>
  <si>
    <t>PARALYSIS</t>
  </si>
  <si>
    <t>POISON</t>
  </si>
  <si>
    <t>NOTHING</t>
    <phoneticPr fontId="1"/>
  </si>
  <si>
    <t>継続ターン数</t>
    <rPh sb="0" eb="2">
      <t>ケイゾク</t>
    </rPh>
    <rPh sb="5" eb="6">
      <t>スウ</t>
    </rPh>
    <phoneticPr fontId="1"/>
  </si>
  <si>
    <t>五条悟</t>
    <rPh sb="0" eb="3">
      <t>ゴジョウサトル</t>
    </rPh>
    <phoneticPr fontId="1"/>
  </si>
  <si>
    <t>Aka</t>
    <phoneticPr fontId="1"/>
  </si>
  <si>
    <t>Ao</t>
    <phoneticPr fontId="1"/>
  </si>
  <si>
    <t>Murasaki</t>
    <phoneticPr fontId="1"/>
  </si>
  <si>
    <t>敵に 100 ～ 200 の防御無視ダメージ</t>
    <phoneticPr fontId="1"/>
  </si>
  <si>
    <t>敵に 200 ～ 300 の防御無視ダメージ</t>
    <phoneticPr fontId="1"/>
  </si>
  <si>
    <t>敵に 500 ～ 600 の防御無視ダメージ</t>
    <phoneticPr fontId="1"/>
  </si>
  <si>
    <t>術式順転 赫</t>
    <rPh sb="0" eb="2">
      <t>ジュツシキ</t>
    </rPh>
    <rPh sb="2" eb="4">
      <t>ジュンテン</t>
    </rPh>
    <rPh sb="5" eb="6">
      <t>アカ</t>
    </rPh>
    <phoneticPr fontId="1"/>
  </si>
  <si>
    <t>術式反転 蒼</t>
    <rPh sb="0" eb="2">
      <t>ジュツシキ</t>
    </rPh>
    <rPh sb="2" eb="4">
      <t>ハンテン</t>
    </rPh>
    <rPh sb="5" eb="6">
      <t>アオ</t>
    </rPh>
    <phoneticPr fontId="1"/>
  </si>
  <si>
    <t>虚式 茈</t>
    <rPh sb="0" eb="1">
      <t>キョ</t>
    </rPh>
    <rPh sb="1" eb="2">
      <t>シキ</t>
    </rPh>
    <rPh sb="3" eb="4">
      <t>ムラサキ</t>
    </rPh>
    <phoneticPr fontId="1"/>
  </si>
  <si>
    <r>
      <t>背景色が</t>
    </r>
    <r>
      <rPr>
        <sz val="9"/>
        <color theme="0" tint="-0.249977111117893"/>
        <rFont val="MS UI Gothic"/>
        <family val="3"/>
        <charset val="128"/>
      </rPr>
      <t>■</t>
    </r>
    <r>
      <rPr>
        <sz val="9"/>
        <color theme="1"/>
        <rFont val="MS UI Gothic"/>
        <family val="2"/>
        <charset val="128"/>
      </rPr>
      <t>の箇所は、魔法の定義をPlayerクラスから各職業のクラスに移動したことによって不要になった箇所である。</t>
    </r>
    <rPh sb="0" eb="3">
      <t>ハイケイショク</t>
    </rPh>
    <rPh sb="6" eb="8">
      <t>カショ</t>
    </rPh>
    <rPh sb="10" eb="12">
      <t>マホウ</t>
    </rPh>
    <rPh sb="13" eb="15">
      <t>テイギ</t>
    </rPh>
    <rPh sb="27" eb="30">
      <t>カクショクギョウ</t>
    </rPh>
    <phoneticPr fontId="1"/>
  </si>
  <si>
    <t>magicList(Playerクラスに貼り付ける場合)</t>
    <rPh sb="20" eb="21">
      <t>ハ</t>
    </rPh>
    <rPh sb="22" eb="23">
      <t>ツ</t>
    </rPh>
    <rPh sb="25" eb="27">
      <t>バアイ</t>
    </rPh>
    <phoneticPr fontId="1"/>
  </si>
  <si>
    <t>magicList</t>
    <phoneticPr fontId="1"/>
  </si>
  <si>
    <t>各魔法について使用可能な職業のmagicListに貼り付けること。</t>
    <rPh sb="0" eb="3">
      <t>カクマホウ</t>
    </rPh>
    <rPh sb="7" eb="11">
      <t>シヨウカノウ</t>
    </rPh>
    <rPh sb="12" eb="14">
      <t>ショクギョウ</t>
    </rPh>
    <rPh sb="25" eb="26">
      <t>ハ</t>
    </rPh>
    <rPh sb="27" eb="28">
      <t>ツ</t>
    </rPh>
    <phoneticPr fontId="1"/>
  </si>
  <si>
    <t>状態異常一覧</t>
    <rPh sb="0" eb="4">
      <t>ジョウタイイジョウ</t>
    </rPh>
    <phoneticPr fontId="1"/>
  </si>
  <si>
    <t>なし</t>
    <phoneticPr fontId="1"/>
  </si>
  <si>
    <t>麻痺</t>
    <rPh sb="0" eb="2">
      <t>マヒ</t>
    </rPh>
    <phoneticPr fontId="1"/>
  </si>
  <si>
    <t>毒</t>
    <rPh sb="0" eb="1">
      <t>ドク</t>
    </rPh>
    <phoneticPr fontId="1"/>
  </si>
  <si>
    <t>NOTHING</t>
  </si>
  <si>
    <t>Wizard</t>
    <phoneticPr fontId="1"/>
  </si>
  <si>
    <t>Priest</t>
    <phoneticPr fontId="1"/>
  </si>
  <si>
    <t>Gojo</t>
    <phoneticPr fontId="1"/>
  </si>
  <si>
    <t>動けなくなる確率</t>
    <rPh sb="0" eb="1">
      <t>ウゴ</t>
    </rPh>
    <rPh sb="6" eb="8">
      <t>カクリツ</t>
    </rPh>
    <phoneticPr fontId="1"/>
  </si>
  <si>
    <t>動けない場合のメッセージ</t>
    <rPh sb="0" eb="1">
      <t>ウゴ</t>
    </rPh>
    <rPh sb="4" eb="6">
      <t>バアイ</t>
    </rPh>
    <phoneticPr fontId="1"/>
  </si>
  <si>
    <t>%s は体がしびれて動けない！</t>
    <phoneticPr fontId="1"/>
  </si>
  <si>
    <t>-</t>
    <phoneticPr fontId="1"/>
  </si>
  <si>
    <t>%s はおなかを下している！</t>
    <rPh sb="8" eb="9">
      <t>クダ</t>
    </rPh>
    <phoneticPr fontId="1"/>
  </si>
  <si>
    <t>受けるダメージ</t>
    <rPh sb="0" eb="1">
      <t>ウ</t>
    </rPh>
    <phoneticPr fontId="1"/>
  </si>
  <si>
    <t>SpecialEffectNum</t>
    <phoneticPr fontId="1"/>
  </si>
  <si>
    <t>"</t>
    <phoneticPr fontId="1"/>
  </si>
  <si>
    <t>,</t>
    <phoneticPr fontId="1"/>
  </si>
  <si>
    <t>無量空処</t>
    <rPh sb="0" eb="2">
      <t>ムリョウ</t>
    </rPh>
    <rPh sb="2" eb="3">
      <t>ソラ</t>
    </rPh>
    <rPh sb="3" eb="4">
      <t>ドコロ</t>
    </rPh>
    <phoneticPr fontId="1"/>
  </si>
  <si>
    <t>Muryokusyo</t>
    <phoneticPr fontId="1"/>
  </si>
  <si>
    <t>廃人化の効果を与える\r\n廃人化：100%の確率で行動不能</t>
    <rPh sb="0" eb="2">
      <t>ハイジン</t>
    </rPh>
    <rPh sb="2" eb="3">
      <t>カ</t>
    </rPh>
    <rPh sb="4" eb="6">
      <t>コウカ</t>
    </rPh>
    <rPh sb="7" eb="8">
      <t>アタ</t>
    </rPh>
    <rPh sb="14" eb="17">
      <t>ハイジンカ</t>
    </rPh>
    <rPh sb="23" eb="25">
      <t>カクリツ</t>
    </rPh>
    <rPh sb="26" eb="30">
      <t>コウドウフノウ</t>
    </rPh>
    <phoneticPr fontId="1"/>
  </si>
  <si>
    <t>廃人化</t>
    <rPh sb="0" eb="3">
      <t>ハイジンカ</t>
    </rPh>
    <phoneticPr fontId="1"/>
  </si>
  <si>
    <t>CRIPPLE</t>
  </si>
  <si>
    <t>%s の脳は情報を処理しきれていない！</t>
    <rPh sb="4" eb="5">
      <t>ノウ</t>
    </rPh>
    <rPh sb="6" eb="8">
      <t>ジョウホウ</t>
    </rPh>
    <rPh sb="9" eb="11">
      <t>ショリ</t>
    </rPh>
    <phoneticPr fontId="1"/>
  </si>
  <si>
    <t>CRIPPLE</t>
    <phoneticPr fontId="1"/>
  </si>
  <si>
    <t>自動回復</t>
    <rPh sb="0" eb="4">
      <t>ジドウカイフク</t>
    </rPh>
    <phoneticPr fontId="1"/>
  </si>
  <si>
    <t>AUTO_HEAL</t>
  </si>
  <si>
    <t>AUTO_HEAL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</si>
</sst>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4" x14ac:knownFonts="1">
    <font>
      <sz val="9"/>
      <color theme="1"/>
      <name val="MS UI Gothic"/>
      <family val="2"/>
      <charset val="128"/>
    </font>
    <font>
      <sz val="6"/>
      <name val="MS UI Gothic"/>
      <family val="2"/>
      <charset val="128"/>
    </font>
    <font>
      <sz val="9"/>
      <color theme="0" tint="-0.249977111117893"/>
      <name val="MS UI Gothic"/>
      <family val="2"/>
      <charset val="128"/>
    </font>
    <font>
      <sz val="9"/>
      <color theme="0" tint="-0.249977111117893"/>
      <name val="MS UI Gothic"/>
      <family val="3"/>
      <charset val="128"/>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0" tint="-0.249977111117893"/>
        <bgColor indexed="64"/>
      </patternFill>
    </fill>
  </fills>
  <borders count="4">
    <border>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s>
  <cellStyleXfs count="1">
    <xf numFmtId="0" fontId="0" fillId="0" borderId="0">
      <alignment vertical="center"/>
    </xf>
  </cellStyleXfs>
  <cellXfs count="15">
    <xf numFmtId="0" fontId="0" fillId="0" borderId="0" xfId="0">
      <alignment vertical="center"/>
    </xf>
    <xf numFmtId="0" fontId="0" fillId="0" borderId="1" xfId="0" applyBorder="1">
      <alignment vertical="center"/>
    </xf>
    <xf numFmtId="0" fontId="0" fillId="2" borderId="1" xfId="0" applyFill="1" applyBorder="1" applyAlignment="1">
      <alignment horizontal="center" vertical="center"/>
    </xf>
    <xf numFmtId="0" fontId="0" fillId="0" borderId="0" xfId="0" applyAlignment="1">
      <alignment horizontal="center" vertical="center"/>
    </xf>
    <xf numFmtId="176" fontId="0" fillId="2" borderId="1" xfId="0" applyNumberFormat="1" applyFill="1" applyBorder="1" applyAlignment="1">
      <alignment horizontal="centerContinuous" vertical="center"/>
    </xf>
    <xf numFmtId="0" fontId="0" fillId="2" borderId="2" xfId="0" applyFill="1" applyBorder="1">
      <alignment vertical="center"/>
    </xf>
    <xf numFmtId="0" fontId="0" fillId="3" borderId="1" xfId="0" applyFill="1" applyBorder="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vertical="center" wrapText="1"/>
    </xf>
    <xf numFmtId="0" fontId="0" fillId="2" borderId="1" xfId="0" applyFill="1" applyBorder="1" applyAlignment="1">
      <alignment horizontal="centerContinuous" vertical="center"/>
    </xf>
    <xf numFmtId="0" fontId="0" fillId="2" borderId="3" xfId="0" applyFill="1" applyBorder="1" applyAlignment="1">
      <alignment horizontal="centerContinuous" vertical="center"/>
    </xf>
    <xf numFmtId="0" fontId="0" fillId="2" borderId="2" xfId="0" applyFill="1" applyBorder="1" applyAlignment="1">
      <alignment horizontal="center" vertical="center"/>
    </xf>
    <xf numFmtId="0" fontId="0" fillId="2" borderId="1" xfId="0" applyFill="1" applyBorder="1">
      <alignment vertical="center"/>
    </xf>
    <xf numFmtId="0" fontId="0" fillId="4"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2A6A-F269-42AA-B26A-27031613834C}">
  <sheetPr codeName="Sheet1">
    <tabColor rgb="FFFFFF00"/>
  </sheetPr>
  <dimension ref="A1"/>
  <sheetViews>
    <sheetView workbookViewId="0">
      <selection activeCell="G14" sqref="G14"/>
    </sheetView>
  </sheetViews>
  <sheetFormatPr defaultRowHeight="11.25" x14ac:dyDescent="0.15"/>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191F2-6469-45CF-B1EA-2F5969345F48}">
  <sheetPr codeName="Sheet2">
    <pageSetUpPr fitToPage="1"/>
  </sheetPr>
  <dimension ref="B2:R9"/>
  <sheetViews>
    <sheetView tabSelected="1" view="pageBreakPreview" zoomScaleNormal="100" zoomScaleSheetLayoutView="100" workbookViewId="0">
      <selection activeCell="G9" sqref="G9"/>
    </sheetView>
  </sheetViews>
  <sheetFormatPr defaultRowHeight="11.25" x14ac:dyDescent="0.15"/>
  <cols>
    <col min="16" max="16" width="22" bestFit="1" customWidth="1"/>
    <col min="17" max="17" width="75" customWidth="1"/>
  </cols>
  <sheetData>
    <row r="2" spans="2:18" x14ac:dyDescent="0.15">
      <c r="B2" t="s">
        <v>20</v>
      </c>
    </row>
    <row r="3" spans="2:18" x14ac:dyDescent="0.15">
      <c r="D3" s="7" t="s">
        <v>23</v>
      </c>
      <c r="E3" s="8" t="s">
        <v>24</v>
      </c>
      <c r="F3" s="8" t="s">
        <v>25</v>
      </c>
      <c r="G3" s="8" t="s">
        <v>26</v>
      </c>
      <c r="H3" s="8" t="s">
        <v>27</v>
      </c>
      <c r="I3" s="8" t="s">
        <v>28</v>
      </c>
      <c r="J3" s="8" t="s">
        <v>29</v>
      </c>
      <c r="K3" s="8" t="s">
        <v>30</v>
      </c>
      <c r="L3" s="8" t="s">
        <v>31</v>
      </c>
      <c r="M3" s="8" t="s">
        <v>32</v>
      </c>
      <c r="N3" s="8" t="s">
        <v>33</v>
      </c>
      <c r="O3" s="8" t="s">
        <v>34</v>
      </c>
      <c r="P3" s="8"/>
      <c r="R3" s="3"/>
    </row>
    <row r="4" spans="2:18" x14ac:dyDescent="0.15">
      <c r="B4" s="4" t="s">
        <v>0</v>
      </c>
      <c r="C4" s="4"/>
      <c r="D4" s="4" t="s">
        <v>1</v>
      </c>
      <c r="E4" s="4"/>
      <c r="F4" s="4" t="s">
        <v>2</v>
      </c>
      <c r="G4" s="4"/>
      <c r="H4" s="4" t="s">
        <v>3</v>
      </c>
      <c r="I4" s="4"/>
      <c r="J4" s="4" t="s">
        <v>4</v>
      </c>
      <c r="K4" s="4"/>
      <c r="L4" s="4" t="s">
        <v>5</v>
      </c>
      <c r="M4" s="4"/>
      <c r="N4" s="4" t="s">
        <v>6</v>
      </c>
      <c r="O4" s="4"/>
      <c r="P4" s="4" t="s">
        <v>36</v>
      </c>
      <c r="Q4" s="4"/>
    </row>
    <row r="5" spans="2:18" x14ac:dyDescent="0.15">
      <c r="B5" s="5" t="s">
        <v>38</v>
      </c>
      <c r="C5" s="5" t="s">
        <v>39</v>
      </c>
      <c r="D5" s="2" t="s">
        <v>22</v>
      </c>
      <c r="E5" s="2" t="s">
        <v>21</v>
      </c>
      <c r="F5" s="2" t="s">
        <v>22</v>
      </c>
      <c r="G5" s="2" t="s">
        <v>21</v>
      </c>
      <c r="H5" s="2" t="s">
        <v>22</v>
      </c>
      <c r="I5" s="2" t="s">
        <v>21</v>
      </c>
      <c r="J5" s="2" t="s">
        <v>22</v>
      </c>
      <c r="K5" s="2" t="s">
        <v>21</v>
      </c>
      <c r="L5" s="2" t="s">
        <v>22</v>
      </c>
      <c r="M5" s="2" t="s">
        <v>21</v>
      </c>
      <c r="N5" s="2" t="s">
        <v>22</v>
      </c>
      <c r="O5" s="2" t="s">
        <v>21</v>
      </c>
      <c r="P5" s="2" t="s">
        <v>37</v>
      </c>
      <c r="Q5" s="4" t="s">
        <v>35</v>
      </c>
    </row>
    <row r="6" spans="2:18" x14ac:dyDescent="0.15">
      <c r="B6" s="1" t="s">
        <v>7</v>
      </c>
      <c r="C6" s="1" t="s">
        <v>40</v>
      </c>
      <c r="D6" s="1">
        <v>100</v>
      </c>
      <c r="E6" s="1">
        <v>300</v>
      </c>
      <c r="F6" s="1">
        <v>0</v>
      </c>
      <c r="G6" s="1">
        <v>0</v>
      </c>
      <c r="H6" s="1">
        <v>30</v>
      </c>
      <c r="I6" s="1">
        <v>100</v>
      </c>
      <c r="J6" s="1">
        <v>30</v>
      </c>
      <c r="K6" s="1">
        <v>100</v>
      </c>
      <c r="L6" s="1">
        <v>1</v>
      </c>
      <c r="M6" s="1">
        <v>100</v>
      </c>
      <c r="N6" s="1">
        <v>1</v>
      </c>
      <c r="O6" s="1">
        <v>50</v>
      </c>
      <c r="P6" s="6" t="str">
        <f>_xlfn.CONCAT(UPPER(C6),"(""",B6,""")",,",")</f>
        <v>FIGHTER("戦士"),</v>
      </c>
      <c r="Q6" s="6" t="str">
        <f>_xlfn.CONCAT("new StatusRange(Occupation.",UPPER(C6),",",D6,",",E6,",",F6,",",G6,",",H6,",",I6,",",J6,",",K6,",",L6,",",M6,",",N6,",",O6,"),")</f>
        <v>new StatusRange(Occupation.FIGHTER,100,300,0,0,30,100,30,100,1,100,1,50),</v>
      </c>
    </row>
    <row r="7" spans="2:18" x14ac:dyDescent="0.15">
      <c r="B7" s="1" t="s">
        <v>12</v>
      </c>
      <c r="C7" s="1" t="s">
        <v>90</v>
      </c>
      <c r="D7" s="1">
        <v>50</v>
      </c>
      <c r="E7" s="1">
        <v>150</v>
      </c>
      <c r="F7" s="1">
        <v>30</v>
      </c>
      <c r="G7" s="1">
        <v>80</v>
      </c>
      <c r="H7" s="1">
        <v>1</v>
      </c>
      <c r="I7" s="1">
        <v>50</v>
      </c>
      <c r="J7" s="1">
        <v>1</v>
      </c>
      <c r="K7" s="1">
        <v>50</v>
      </c>
      <c r="L7" s="1">
        <v>1</v>
      </c>
      <c r="M7" s="1">
        <v>100</v>
      </c>
      <c r="N7" s="1">
        <v>20</v>
      </c>
      <c r="O7" s="1">
        <v>60</v>
      </c>
      <c r="P7" s="6" t="str">
        <f t="shared" ref="P7:P8" si="0">_xlfn.CONCAT(UPPER(C7),"(""",B7,""")",,",")</f>
        <v>WIZARD("魔法使い"),</v>
      </c>
      <c r="Q7" s="6" t="str">
        <f t="shared" ref="Q7:Q8" si="1">_xlfn.CONCAT("new StatusRange(Occupation.",UPPER(C7),",",D7,",",E7,",",F7,",",G7,",",H7,",",I7,",",J7,",",K7,",",L7,",",M7,",",N7,",",O7,"),")</f>
        <v>new StatusRange(Occupation.WIZARD,50,150,30,80,1,50,1,50,1,100,20,60),</v>
      </c>
    </row>
    <row r="8" spans="2:18" x14ac:dyDescent="0.15">
      <c r="B8" s="1" t="s">
        <v>16</v>
      </c>
      <c r="C8" s="1" t="s">
        <v>91</v>
      </c>
      <c r="D8" s="1">
        <v>80</v>
      </c>
      <c r="E8" s="1">
        <v>200</v>
      </c>
      <c r="F8" s="1">
        <v>20</v>
      </c>
      <c r="G8" s="1">
        <v>50</v>
      </c>
      <c r="H8" s="1">
        <v>10</v>
      </c>
      <c r="I8" s="1">
        <v>70</v>
      </c>
      <c r="J8" s="1">
        <v>10</v>
      </c>
      <c r="K8" s="1">
        <v>70</v>
      </c>
      <c r="L8" s="1">
        <v>1</v>
      </c>
      <c r="M8" s="1">
        <v>100</v>
      </c>
      <c r="N8" s="1">
        <v>20</v>
      </c>
      <c r="O8" s="1">
        <v>60</v>
      </c>
      <c r="P8" s="6" t="str">
        <f t="shared" si="0"/>
        <v>PRIEST("僧侶"),</v>
      </c>
      <c r="Q8" s="6" t="str">
        <f t="shared" si="1"/>
        <v>new StatusRange(Occupation.PRIEST,80,200,20,50,10,70,10,70,1,100,20,60),</v>
      </c>
    </row>
    <row r="9" spans="2:18" x14ac:dyDescent="0.15">
      <c r="B9" s="1" t="s">
        <v>71</v>
      </c>
      <c r="C9" s="1" t="s">
        <v>92</v>
      </c>
      <c r="D9" s="1">
        <v>500</v>
      </c>
      <c r="E9" s="1">
        <v>600</v>
      </c>
      <c r="F9" s="1">
        <v>400</v>
      </c>
      <c r="G9" s="1">
        <v>500</v>
      </c>
      <c r="H9" s="1">
        <v>300</v>
      </c>
      <c r="I9" s="1">
        <v>400</v>
      </c>
      <c r="J9" s="1">
        <v>600</v>
      </c>
      <c r="K9" s="1">
        <v>700</v>
      </c>
      <c r="L9" s="1">
        <v>50</v>
      </c>
      <c r="M9" s="1">
        <v>150</v>
      </c>
      <c r="N9" s="1">
        <v>800</v>
      </c>
      <c r="O9" s="1">
        <v>900</v>
      </c>
      <c r="P9" s="6" t="str">
        <f t="shared" ref="P9" si="2">_xlfn.CONCAT(UPPER(C9),"(""",B9,""")",,",")</f>
        <v>GOJO("五条悟"),</v>
      </c>
      <c r="Q9" s="6" t="str">
        <f t="shared" ref="Q9" si="3">_xlfn.CONCAT("new StatusRange(Occupation.",UPPER(C9),",",D9,",",E9,",",F9,",",G9,",",H9,",",I9,",",J9,",",K9,",",L9,",",M9,",",N9,",",O9,"),")</f>
        <v>new StatusRange(Occupation.GOJO,500,600,400,500,300,400,600,700,50,150,800,900),</v>
      </c>
    </row>
  </sheetData>
  <phoneticPr fontId="1"/>
  <pageMargins left="0.70866141732283472" right="0.70866141732283472" top="0.74803149606299213" bottom="0.74803149606299213" header="0.31496062992125984" footer="0.31496062992125984"/>
  <pageSetup paperSize="9" scale="42"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412C5-1B36-4FD0-9BEA-50CD7051FA19}">
  <sheetPr codeName="Sheet3"/>
  <dimension ref="B2:H6"/>
  <sheetViews>
    <sheetView view="pageBreakPreview" zoomScaleNormal="85" zoomScaleSheetLayoutView="100" workbookViewId="0">
      <selection activeCell="K21" sqref="K21"/>
    </sheetView>
  </sheetViews>
  <sheetFormatPr defaultRowHeight="11.25" x14ac:dyDescent="0.15"/>
  <cols>
    <col min="2" max="2" width="19.1640625" bestFit="1" customWidth="1"/>
    <col min="3" max="3" width="11.5" bestFit="1" customWidth="1"/>
    <col min="5" max="6" width="10.33203125" bestFit="1" customWidth="1"/>
  </cols>
  <sheetData>
    <row r="2" spans="2:8" x14ac:dyDescent="0.15">
      <c r="B2" t="s">
        <v>20</v>
      </c>
    </row>
    <row r="3" spans="2:8" x14ac:dyDescent="0.15">
      <c r="B3" t="s">
        <v>0</v>
      </c>
      <c r="C3" t="s">
        <v>1</v>
      </c>
      <c r="D3" t="s">
        <v>2</v>
      </c>
      <c r="E3" t="s">
        <v>3</v>
      </c>
      <c r="F3" t="s">
        <v>4</v>
      </c>
      <c r="G3" t="s">
        <v>5</v>
      </c>
      <c r="H3" t="s">
        <v>6</v>
      </c>
    </row>
    <row r="4" spans="2:8" x14ac:dyDescent="0.15">
      <c r="B4" t="s">
        <v>7</v>
      </c>
      <c r="C4" t="s">
        <v>8</v>
      </c>
      <c r="D4">
        <v>0</v>
      </c>
      <c r="E4" t="s">
        <v>9</v>
      </c>
      <c r="F4" t="s">
        <v>9</v>
      </c>
      <c r="G4" t="s">
        <v>10</v>
      </c>
      <c r="H4" t="s">
        <v>11</v>
      </c>
    </row>
    <row r="5" spans="2:8" x14ac:dyDescent="0.15">
      <c r="B5" t="s">
        <v>12</v>
      </c>
      <c r="C5" t="s">
        <v>13</v>
      </c>
      <c r="D5" t="s">
        <v>14</v>
      </c>
      <c r="E5" t="s">
        <v>11</v>
      </c>
      <c r="F5" t="s">
        <v>11</v>
      </c>
      <c r="G5" t="s">
        <v>10</v>
      </c>
      <c r="H5" t="s">
        <v>15</v>
      </c>
    </row>
    <row r="6" spans="2:8" x14ac:dyDescent="0.15">
      <c r="B6" t="s">
        <v>16</v>
      </c>
      <c r="C6" t="s">
        <v>17</v>
      </c>
      <c r="D6" t="s">
        <v>18</v>
      </c>
      <c r="E6" t="s">
        <v>19</v>
      </c>
      <c r="F6" t="s">
        <v>19</v>
      </c>
      <c r="G6" t="s">
        <v>10</v>
      </c>
      <c r="H6" t="s">
        <v>15</v>
      </c>
    </row>
  </sheetData>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7208-B225-4206-A0D4-CB628BD7CE21}">
  <sheetPr codeName="Sheet4">
    <tabColor rgb="FFFFFF00"/>
  </sheetPr>
  <dimension ref="A1"/>
  <sheetViews>
    <sheetView workbookViewId="0"/>
  </sheetViews>
  <sheetFormatPr defaultRowHeight="11.25" x14ac:dyDescent="0.1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BBED0-E2C8-4223-986D-AAF6670E5523}">
  <sheetPr codeName="Sheet5">
    <pageSetUpPr fitToPage="1"/>
  </sheetPr>
  <dimension ref="A2:O15"/>
  <sheetViews>
    <sheetView view="pageBreakPreview" zoomScale="85" zoomScaleNormal="55" zoomScaleSheetLayoutView="85" workbookViewId="0">
      <selection activeCell="G9" sqref="G9"/>
    </sheetView>
  </sheetViews>
  <sheetFormatPr defaultRowHeight="11.25" x14ac:dyDescent="0.15"/>
  <cols>
    <col min="7" max="7" width="58.5" bestFit="1" customWidth="1"/>
    <col min="8" max="12" width="13.33203125" customWidth="1"/>
    <col min="13" max="13" width="34" customWidth="1"/>
    <col min="14" max="14" width="34.5" customWidth="1"/>
    <col min="15" max="15" width="159.33203125" bestFit="1" customWidth="1"/>
  </cols>
  <sheetData>
    <row r="2" spans="1:15" x14ac:dyDescent="0.15">
      <c r="B2" t="s">
        <v>41</v>
      </c>
    </row>
    <row r="3" spans="1:15" x14ac:dyDescent="0.15">
      <c r="B3" t="s">
        <v>84</v>
      </c>
    </row>
    <row r="4" spans="1:15" x14ac:dyDescent="0.15">
      <c r="B4" t="s">
        <v>81</v>
      </c>
    </row>
    <row r="5" spans="1:15" x14ac:dyDescent="0.15">
      <c r="A5" s="3"/>
      <c r="B5" s="10" t="s">
        <v>42</v>
      </c>
      <c r="C5" s="10"/>
      <c r="D5" s="10" t="s">
        <v>0</v>
      </c>
      <c r="E5" s="10"/>
      <c r="F5" s="11" t="s">
        <v>43</v>
      </c>
      <c r="G5" s="11" t="s">
        <v>62</v>
      </c>
      <c r="H5" s="10" t="s">
        <v>63</v>
      </c>
      <c r="I5" s="10"/>
      <c r="J5" s="10" t="s">
        <v>64</v>
      </c>
      <c r="K5" s="10"/>
      <c r="L5" s="10"/>
      <c r="M5" s="10" t="s">
        <v>59</v>
      </c>
      <c r="N5" s="10"/>
      <c r="O5" s="10"/>
    </row>
    <row r="6" spans="1:15" x14ac:dyDescent="0.15">
      <c r="A6" s="3"/>
      <c r="B6" s="2" t="s">
        <v>38</v>
      </c>
      <c r="C6" s="2" t="s">
        <v>39</v>
      </c>
      <c r="D6" s="2" t="s">
        <v>38</v>
      </c>
      <c r="E6" s="2" t="s">
        <v>39</v>
      </c>
      <c r="F6" s="12"/>
      <c r="G6" s="12"/>
      <c r="H6" s="2" t="s">
        <v>22</v>
      </c>
      <c r="I6" s="2" t="s">
        <v>21</v>
      </c>
      <c r="J6" s="2" t="s">
        <v>66</v>
      </c>
      <c r="K6" s="2" t="s">
        <v>65</v>
      </c>
      <c r="L6" s="2" t="s">
        <v>70</v>
      </c>
      <c r="M6" s="2" t="s">
        <v>61</v>
      </c>
      <c r="N6" s="13" t="s">
        <v>82</v>
      </c>
      <c r="O6" s="13" t="s">
        <v>83</v>
      </c>
    </row>
    <row r="7" spans="1:15" x14ac:dyDescent="0.15">
      <c r="B7" s="1" t="s">
        <v>45</v>
      </c>
      <c r="C7" s="1" t="s">
        <v>54</v>
      </c>
      <c r="D7" s="14" t="s">
        <v>12</v>
      </c>
      <c r="E7" s="14" t="str">
        <f>UPPER(VLOOKUP(D7,ソースコードへの貼り付け用データの作成!B:C,2,FALSE))</f>
        <v>WIZARD</v>
      </c>
      <c r="F7" s="1">
        <v>10</v>
      </c>
      <c r="G7" s="1" t="s">
        <v>46</v>
      </c>
      <c r="H7" s="1">
        <v>10</v>
      </c>
      <c r="I7" s="1">
        <v>30</v>
      </c>
      <c r="J7" s="1" t="s">
        <v>69</v>
      </c>
      <c r="K7" s="1">
        <f>IF(J7="NOTHING",0,"")</f>
        <v>0</v>
      </c>
      <c r="L7" s="1">
        <f>IF(J7="NOTHING",0,"")</f>
        <v>0</v>
      </c>
      <c r="M7" s="6" t="str">
        <f>_xlfn.CONCAT(UPPER(C7),",")</f>
        <v>FIRE,</v>
      </c>
      <c r="N7" s="14" t="str">
        <f>_xlfn.CONCAT("new Magic(MagicNum.",UPPER(C7),",",,"""",B7,""",Occupation.",E7,",",F7,",""",G7,"""",",",H7,",",I7,",SpecialEffectNum.",J7,",",K7,",",L7,"),")</f>
        <v>new Magic(MagicNum.FIRE,"ファイア",Occupation.WIZARD,10,"敵に 10 ～ 30 の防御無視ダメージ",10,30,SpecialEffectNum.NOTHING,0,0),</v>
      </c>
      <c r="O7" s="6" t="str">
        <f>_xlfn.CONCAT("new Magic(MagicNum.",UPPER(C7),",",,"""",B7,""",",F7,",""",G7,"""",",",H7,",",I7,",SpecialEffectNum.",J7,",",K7,",",L7,"),")</f>
        <v>new Magic(MagicNum.FIRE,"ファイア",10,"敵に 10 ～ 30 の防御無視ダメージ",10,30,SpecialEffectNum.NOTHING,0,0),</v>
      </c>
    </row>
    <row r="8" spans="1:15" x14ac:dyDescent="0.15">
      <c r="B8" s="1" t="s">
        <v>47</v>
      </c>
      <c r="C8" s="1" t="s">
        <v>55</v>
      </c>
      <c r="D8" s="14" t="s">
        <v>12</v>
      </c>
      <c r="E8" s="14" t="str">
        <f>UPPER(VLOOKUP(D8,ソースコードへの貼り付け用データの作成!B:C,2,FALSE))</f>
        <v>WIZARD</v>
      </c>
      <c r="F8" s="1">
        <v>20</v>
      </c>
      <c r="G8" s="1" t="s">
        <v>46</v>
      </c>
      <c r="H8" s="1">
        <v>10</v>
      </c>
      <c r="I8" s="1">
        <v>30</v>
      </c>
      <c r="J8" s="1" t="s">
        <v>69</v>
      </c>
      <c r="K8" s="1">
        <f t="shared" ref="K8" si="0">IF(J8="NOTHING",0,"")</f>
        <v>0</v>
      </c>
      <c r="L8" s="1">
        <f t="shared" ref="L8" si="1">IF(J8="NOTHING",0,"")</f>
        <v>0</v>
      </c>
      <c r="M8" s="6" t="str">
        <f t="shared" ref="M8:M15" si="2">_xlfn.CONCAT(UPPER(C8),",")</f>
        <v>THUNDER,</v>
      </c>
      <c r="N8" s="14" t="str">
        <f t="shared" ref="N8:N15" si="3">_xlfn.CONCAT("new Magic(MagicNum.",UPPER(C8),",",,"""",B8,""",Occupation.",E8,",",F8,",""",G8,"""",",",H8,",",I8,",SpecialEffectNum.",J8,",",K8,",",L8,"),")</f>
        <v>new Magic(MagicNum.THUNDER,"サンダー",Occupation.WIZARD,20,"敵に 10 ～ 30 の防御無視ダメージ",10,30,SpecialEffectNum.NOTHING,0,0),</v>
      </c>
      <c r="O8" s="6" t="str">
        <f t="shared" ref="O8:O15" si="4">_xlfn.CONCAT("new Magic(MagicNum.",UPPER(C8),",",,"""",B8,""",",F8,",""",G8,"""",",",H8,",",I8,",SpecialEffectNum.",J8,",",K8,",",L8,"),")</f>
        <v>new Magic(MagicNum.THUNDER,"サンダー",20,"敵に 10 ～ 30 の防御無視ダメージ",10,30,SpecialEffectNum.NOTHING,0,0),</v>
      </c>
    </row>
    <row r="9" spans="1:15" x14ac:dyDescent="0.15">
      <c r="B9" s="1" t="s">
        <v>48</v>
      </c>
      <c r="C9" s="1" t="s">
        <v>56</v>
      </c>
      <c r="D9" s="14" t="s">
        <v>16</v>
      </c>
      <c r="E9" s="14" t="str">
        <f>UPPER(VLOOKUP(D9,ソースコードへの貼り付け用データの作成!B:C,2,FALSE))</f>
        <v>PRIEST</v>
      </c>
      <c r="F9" s="1">
        <v>20</v>
      </c>
      <c r="G9" s="1" t="s">
        <v>49</v>
      </c>
      <c r="H9" s="1">
        <v>-50</v>
      </c>
      <c r="I9" s="1">
        <v>-50</v>
      </c>
      <c r="J9" s="1" t="s">
        <v>110</v>
      </c>
      <c r="K9" s="1">
        <v>90</v>
      </c>
      <c r="L9" s="1">
        <v>3</v>
      </c>
      <c r="M9" s="6" t="str">
        <f t="shared" si="2"/>
        <v>HEAL,</v>
      </c>
      <c r="N9" s="14" t="str">
        <f t="shared" si="3"/>
        <v>new Magic(MagicNum.HEAL,"ヒール",Occupation.PRIEST,20,"HP を 50 回復",-50,-50,SpecialEffectNum.AUTO_HEAL,90,3),</v>
      </c>
      <c r="O9" s="6" t="str">
        <f t="shared" si="4"/>
        <v>new Magic(MagicNum.HEAL,"ヒール",20,"HP を 50 回復",-50,-50,SpecialEffectNum.AUTO_HEAL,90,3),</v>
      </c>
    </row>
    <row r="10" spans="1:15" x14ac:dyDescent="0.15">
      <c r="B10" s="1" t="s">
        <v>50</v>
      </c>
      <c r="C10" s="1" t="s">
        <v>57</v>
      </c>
      <c r="D10" s="14" t="s">
        <v>16</v>
      </c>
      <c r="E10" s="14" t="str">
        <f>UPPER(VLOOKUP(D10,ソースコードへの貼り付け用データの作成!B:C,2,FALSE))</f>
        <v>PRIEST</v>
      </c>
      <c r="F10" s="1">
        <v>10</v>
      </c>
      <c r="G10" s="9" t="s">
        <v>60</v>
      </c>
      <c r="H10" s="9">
        <v>0</v>
      </c>
      <c r="I10" s="9">
        <v>0</v>
      </c>
      <c r="J10" s="9" t="s">
        <v>67</v>
      </c>
      <c r="K10" s="9">
        <v>20</v>
      </c>
      <c r="L10" s="9">
        <v>4</v>
      </c>
      <c r="M10" s="6" t="str">
        <f t="shared" si="2"/>
        <v>PARRYZE,</v>
      </c>
      <c r="N10" s="14" t="str">
        <f t="shared" si="3"/>
        <v>new Magic(MagicNum.PARRYZE,"パライズ",Occupation.PRIEST,10,"麻痺の効果を与える\r\n麻痺：20%の確率で麻痺で行動不能",0,0,SpecialEffectNum.PARALYSIS,20,4),</v>
      </c>
      <c r="O10" s="6" t="str">
        <f t="shared" si="4"/>
        <v>new Magic(MagicNum.PARRYZE,"パライズ",10,"麻痺の効果を与える\r\n麻痺：20%の確率で麻痺で行動不能",0,0,SpecialEffectNum.PARALYSIS,20,4),</v>
      </c>
    </row>
    <row r="11" spans="1:15" x14ac:dyDescent="0.15">
      <c r="B11" s="1" t="s">
        <v>51</v>
      </c>
      <c r="C11" s="1" t="s">
        <v>58</v>
      </c>
      <c r="D11" s="14" t="s">
        <v>16</v>
      </c>
      <c r="E11" s="14" t="str">
        <f>UPPER(VLOOKUP(D11,ソースコードへの貼り付け用データの作成!B:C,2,FALSE))</f>
        <v>PRIEST</v>
      </c>
      <c r="F11" s="1">
        <v>10</v>
      </c>
      <c r="G11" s="1" t="s">
        <v>46</v>
      </c>
      <c r="H11" s="1">
        <v>10</v>
      </c>
      <c r="I11" s="1">
        <v>30</v>
      </c>
      <c r="J11" s="1" t="s">
        <v>68</v>
      </c>
      <c r="K11" s="9">
        <v>40</v>
      </c>
      <c r="L11" s="9">
        <v>5</v>
      </c>
      <c r="M11" s="6" t="str">
        <f t="shared" si="2"/>
        <v>POISON,</v>
      </c>
      <c r="N11" s="14" t="str">
        <f t="shared" si="3"/>
        <v>new Magic(MagicNum.POISON,"ポイズン",Occupation.PRIEST,10,"敵に 10 ～ 30 の防御無視ダメージ",10,30,SpecialEffectNum.POISON,40,5),</v>
      </c>
      <c r="O11" s="6" t="str">
        <f t="shared" si="4"/>
        <v>new Magic(MagicNum.POISON,"ポイズン",10,"敵に 10 ～ 30 の防御無視ダメージ",10,30,SpecialEffectNum.POISON,40,5),</v>
      </c>
    </row>
    <row r="12" spans="1:15" x14ac:dyDescent="0.15">
      <c r="B12" s="1" t="s">
        <v>78</v>
      </c>
      <c r="C12" s="1" t="s">
        <v>72</v>
      </c>
      <c r="D12" s="14" t="s">
        <v>71</v>
      </c>
      <c r="E12" s="14" t="str">
        <f>UPPER(VLOOKUP(D12,ソースコードへの貼り付け用データの作成!B:C,2,FALSE))</f>
        <v>GOJO</v>
      </c>
      <c r="F12" s="1">
        <v>1</v>
      </c>
      <c r="G12" s="1" t="s">
        <v>75</v>
      </c>
      <c r="H12" s="1">
        <v>100</v>
      </c>
      <c r="I12" s="1">
        <v>200</v>
      </c>
      <c r="J12" s="1" t="s">
        <v>69</v>
      </c>
      <c r="K12" s="9">
        <f t="shared" ref="K12" si="5">IF(J12="NOTHING",0,"")</f>
        <v>0</v>
      </c>
      <c r="L12" s="9">
        <f t="shared" ref="L12" si="6">IF(J12="NOTHING",0,"")</f>
        <v>0</v>
      </c>
      <c r="M12" s="6" t="str">
        <f t="shared" si="2"/>
        <v>AKA,</v>
      </c>
      <c r="N12" s="14" t="str">
        <f t="shared" si="3"/>
        <v>new Magic(MagicNum.AKA,"術式順転 赫",Occupation.GOJO,1,"敵に 100 ～ 200 の防御無視ダメージ",100,200,SpecialEffectNum.NOTHING,0,0),</v>
      </c>
      <c r="O12" s="6" t="str">
        <f t="shared" si="4"/>
        <v>new Magic(MagicNum.AKA,"術式順転 赫",1,"敵に 100 ～ 200 の防御無視ダメージ",100,200,SpecialEffectNum.NOTHING,0,0),</v>
      </c>
    </row>
    <row r="13" spans="1:15" x14ac:dyDescent="0.15">
      <c r="B13" s="1" t="s">
        <v>79</v>
      </c>
      <c r="C13" s="1" t="s">
        <v>73</v>
      </c>
      <c r="D13" s="14" t="s">
        <v>71</v>
      </c>
      <c r="E13" s="14" t="str">
        <f>UPPER(VLOOKUP(D13,ソースコードへの貼り付け用データの作成!B:C,2,FALSE))</f>
        <v>GOJO</v>
      </c>
      <c r="F13" s="1">
        <v>1</v>
      </c>
      <c r="G13" s="1" t="s">
        <v>76</v>
      </c>
      <c r="H13" s="1">
        <v>200</v>
      </c>
      <c r="I13" s="1">
        <v>300</v>
      </c>
      <c r="J13" s="1" t="s">
        <v>69</v>
      </c>
      <c r="K13" s="9">
        <f t="shared" ref="K13" si="7">IF(J13="NOTHING",0,"")</f>
        <v>0</v>
      </c>
      <c r="L13" s="9">
        <f t="shared" ref="L13" si="8">IF(J13="NOTHING",0,"")</f>
        <v>0</v>
      </c>
      <c r="M13" s="6" t="str">
        <f t="shared" si="2"/>
        <v>AO,</v>
      </c>
      <c r="N13" s="14" t="str">
        <f t="shared" si="3"/>
        <v>new Magic(MagicNum.AO,"術式反転 蒼",Occupation.GOJO,1,"敵に 200 ～ 300 の防御無視ダメージ",200,300,SpecialEffectNum.NOTHING,0,0),</v>
      </c>
      <c r="O13" s="6" t="str">
        <f t="shared" si="4"/>
        <v>new Magic(MagicNum.AO,"術式反転 蒼",1,"敵に 200 ～ 300 の防御無視ダメージ",200,300,SpecialEffectNum.NOTHING,0,0),</v>
      </c>
    </row>
    <row r="14" spans="1:15" x14ac:dyDescent="0.15">
      <c r="B14" s="1" t="s">
        <v>80</v>
      </c>
      <c r="C14" s="1" t="s">
        <v>74</v>
      </c>
      <c r="D14" s="14" t="s">
        <v>71</v>
      </c>
      <c r="E14" s="14" t="str">
        <f>UPPER(VLOOKUP(D14,ソースコードへの貼り付け用データの作成!B:C,2,FALSE))</f>
        <v>GOJO</v>
      </c>
      <c r="F14" s="1">
        <v>2</v>
      </c>
      <c r="G14" s="1" t="s">
        <v>77</v>
      </c>
      <c r="H14" s="1">
        <v>500</v>
      </c>
      <c r="I14" s="1">
        <v>600</v>
      </c>
      <c r="J14" s="1" t="s">
        <v>69</v>
      </c>
      <c r="K14" s="9">
        <f t="shared" ref="K14" si="9">IF(J14="NOTHING",0,"")</f>
        <v>0</v>
      </c>
      <c r="L14" s="9">
        <f t="shared" ref="L14" si="10">IF(J14="NOTHING",0,"")</f>
        <v>0</v>
      </c>
      <c r="M14" s="6" t="str">
        <f t="shared" ref="M14" si="11">_xlfn.CONCAT(UPPER(C14),",")</f>
        <v>MURASAKI,</v>
      </c>
      <c r="N14" s="14" t="str">
        <f t="shared" ref="N14" si="12">_xlfn.CONCAT("new Magic(MagicNum.",UPPER(C14),",",,"""",B14,""",Occupation.",E14,",",F14,",""",G14,"""",",",H14,",",I14,",SpecialEffectNum.",J14,",",K14,",",L14,"),")</f>
        <v>new Magic(MagicNum.MURASAKI,"虚式 茈",Occupation.GOJO,2,"敵に 500 ～ 600 の防御無視ダメージ",500,600,SpecialEffectNum.NOTHING,0,0),</v>
      </c>
      <c r="O14" s="6" t="str">
        <f t="shared" ref="O14" si="13">_xlfn.CONCAT("new Magic(MagicNum.",UPPER(C14),",",,"""",B14,""",",F14,",""",G14,"""",",",H14,",",I14,",SpecialEffectNum.",J14,",",K14,",",L14,"),")</f>
        <v>new Magic(MagicNum.MURASAKI,"虚式 茈",2,"敵に 500 ～ 600 の防御無視ダメージ",500,600,SpecialEffectNum.NOTHING,0,0),</v>
      </c>
    </row>
    <row r="15" spans="1:15" x14ac:dyDescent="0.15">
      <c r="B15" s="1" t="s">
        <v>102</v>
      </c>
      <c r="C15" s="1" t="s">
        <v>103</v>
      </c>
      <c r="D15" s="14" t="s">
        <v>71</v>
      </c>
      <c r="E15" s="14" t="str">
        <f>UPPER(VLOOKUP(D15,ソースコードへの貼り付け用データの作成!B:C,2,FALSE))</f>
        <v>GOJO</v>
      </c>
      <c r="F15" s="1">
        <v>3</v>
      </c>
      <c r="G15" s="1" t="s">
        <v>104</v>
      </c>
      <c r="H15" s="1">
        <v>100</v>
      </c>
      <c r="I15" s="1">
        <v>150</v>
      </c>
      <c r="J15" s="1" t="s">
        <v>106</v>
      </c>
      <c r="K15" s="9">
        <v>99</v>
      </c>
      <c r="L15" s="9">
        <v>50</v>
      </c>
      <c r="M15" s="6" t="str">
        <f t="shared" si="2"/>
        <v>MURYOKUSYO,</v>
      </c>
      <c r="N15" s="14" t="str">
        <f t="shared" si="3"/>
        <v>new Magic(MagicNum.MURYOKUSYO,"無量空処",Occupation.GOJO,3,"廃人化の効果を与える\r\n廃人化：100%の確率で行動不能",100,150,SpecialEffectNum.CRIPPLE,99,50),</v>
      </c>
      <c r="O15" s="6" t="str">
        <f t="shared" si="4"/>
        <v>new Magic(MagicNum.MURYOKUSYO,"無量空処",3,"廃人化の効果を与える\r\n廃人化：100%の確率で行動不能",100,150,SpecialEffectNum.CRIPPLE,99,50),</v>
      </c>
    </row>
  </sheetData>
  <phoneticPr fontId="1"/>
  <pageMargins left="0.70866141732283472" right="0.70866141732283472" top="0.74803149606299213" bottom="0.74803149606299213" header="0.31496062992125984" footer="0.31496062992125984"/>
  <pageSetup paperSize="9" scale="25"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9AB9-38CA-4835-8593-7BAD3B29A40A}">
  <sheetPr codeName="Sheet6"/>
  <dimension ref="B2:E9"/>
  <sheetViews>
    <sheetView view="pageBreakPreview" zoomScale="60" zoomScaleNormal="70" workbookViewId="0">
      <selection activeCell="I14" sqref="I14"/>
    </sheetView>
  </sheetViews>
  <sheetFormatPr defaultRowHeight="11.25" x14ac:dyDescent="0.15"/>
  <cols>
    <col min="2" max="2" width="10" bestFit="1" customWidth="1"/>
    <col min="3" max="3" width="9.6640625" bestFit="1" customWidth="1"/>
    <col min="4" max="4" width="8.6640625" bestFit="1" customWidth="1"/>
    <col min="5" max="5" width="34.5" bestFit="1" customWidth="1"/>
  </cols>
  <sheetData>
    <row r="2" spans="2:5" x14ac:dyDescent="0.15">
      <c r="B2" t="s">
        <v>41</v>
      </c>
    </row>
    <row r="3" spans="2:5" x14ac:dyDescent="0.15">
      <c r="B3" t="s">
        <v>42</v>
      </c>
      <c r="C3" t="s">
        <v>0</v>
      </c>
      <c r="D3" t="s">
        <v>43</v>
      </c>
      <c r="E3" t="s">
        <v>44</v>
      </c>
    </row>
    <row r="4" spans="2:5" x14ac:dyDescent="0.15">
      <c r="B4" t="s">
        <v>45</v>
      </c>
      <c r="C4" t="s">
        <v>12</v>
      </c>
      <c r="D4">
        <v>10</v>
      </c>
      <c r="E4" t="s">
        <v>46</v>
      </c>
    </row>
    <row r="5" spans="2:5" x14ac:dyDescent="0.15">
      <c r="B5" t="s">
        <v>47</v>
      </c>
      <c r="C5" t="s">
        <v>12</v>
      </c>
      <c r="D5">
        <v>20</v>
      </c>
      <c r="E5" t="s">
        <v>46</v>
      </c>
    </row>
    <row r="6" spans="2:5" x14ac:dyDescent="0.15">
      <c r="B6" t="s">
        <v>48</v>
      </c>
      <c r="C6" t="s">
        <v>16</v>
      </c>
      <c r="D6">
        <v>20</v>
      </c>
      <c r="E6" t="s">
        <v>49</v>
      </c>
    </row>
    <row r="7" spans="2:5" x14ac:dyDescent="0.15">
      <c r="B7" t="s">
        <v>50</v>
      </c>
      <c r="C7" t="s">
        <v>16</v>
      </c>
      <c r="D7">
        <v>10</v>
      </c>
      <c r="E7" t="s">
        <v>52</v>
      </c>
    </row>
    <row r="8" spans="2:5" x14ac:dyDescent="0.15">
      <c r="E8" t="s">
        <v>53</v>
      </c>
    </row>
    <row r="9" spans="2:5" x14ac:dyDescent="0.15">
      <c r="B9" t="s">
        <v>51</v>
      </c>
      <c r="C9" t="s">
        <v>16</v>
      </c>
      <c r="D9">
        <v>10</v>
      </c>
      <c r="E9" t="s">
        <v>46</v>
      </c>
    </row>
  </sheetData>
  <phoneticPr fontId="1"/>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273A-F942-4AF2-BA9A-444B9DBA546D}">
  <sheetPr>
    <tabColor rgb="FFFFFF00"/>
  </sheetPr>
  <dimension ref="A1"/>
  <sheetViews>
    <sheetView workbookViewId="0">
      <selection activeCell="P12" sqref="P12"/>
    </sheetView>
  </sheetViews>
  <sheetFormatPr defaultRowHeight="11.25" x14ac:dyDescent="0.1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50DA-88D2-458E-B2C3-38758877925B}">
  <dimension ref="A2:J14"/>
  <sheetViews>
    <sheetView topLeftCell="B1" zoomScaleNormal="100" workbookViewId="0">
      <selection activeCell="C12" sqref="C12"/>
    </sheetView>
  </sheetViews>
  <sheetFormatPr defaultRowHeight="11.25" x14ac:dyDescent="0.15"/>
  <cols>
    <col min="4" max="4" width="16.6640625" bestFit="1" customWidth="1"/>
    <col min="5" max="5" width="36" bestFit="1" customWidth="1"/>
    <col min="6" max="7" width="6.1640625" bestFit="1" customWidth="1"/>
    <col min="8" max="8" width="65.5" bestFit="1" customWidth="1"/>
  </cols>
  <sheetData>
    <row r="2" spans="1:10" x14ac:dyDescent="0.15">
      <c r="B2" t="s">
        <v>85</v>
      </c>
      <c r="I2" t="s">
        <v>100</v>
      </c>
      <c r="J2" t="s">
        <v>101</v>
      </c>
    </row>
    <row r="3" spans="1:10" x14ac:dyDescent="0.15">
      <c r="B3" t="s">
        <v>84</v>
      </c>
    </row>
    <row r="4" spans="1:10" x14ac:dyDescent="0.15">
      <c r="B4" t="s">
        <v>81</v>
      </c>
    </row>
    <row r="5" spans="1:10" x14ac:dyDescent="0.15">
      <c r="A5" s="3"/>
      <c r="B5" s="10" t="s">
        <v>42</v>
      </c>
      <c r="C5" s="10"/>
      <c r="D5" s="10" t="s">
        <v>93</v>
      </c>
      <c r="E5" s="10" t="s">
        <v>94</v>
      </c>
      <c r="F5" s="10" t="s">
        <v>98</v>
      </c>
      <c r="G5" s="10"/>
      <c r="H5" s="10" t="s">
        <v>59</v>
      </c>
    </row>
    <row r="6" spans="1:10" x14ac:dyDescent="0.15">
      <c r="A6" s="3"/>
      <c r="B6" s="2" t="s">
        <v>38</v>
      </c>
      <c r="C6" s="2" t="s">
        <v>39</v>
      </c>
      <c r="D6" s="2"/>
      <c r="E6" s="2"/>
      <c r="F6" s="2" t="s">
        <v>22</v>
      </c>
      <c r="G6" s="2" t="s">
        <v>21</v>
      </c>
      <c r="H6" s="13" t="s">
        <v>99</v>
      </c>
    </row>
    <row r="7" spans="1:10" x14ac:dyDescent="0.15">
      <c r="B7" s="1" t="s">
        <v>86</v>
      </c>
      <c r="C7" s="1" t="s">
        <v>89</v>
      </c>
      <c r="D7" s="1">
        <v>0</v>
      </c>
      <c r="E7" s="1" t="s">
        <v>96</v>
      </c>
      <c r="F7" s="1">
        <v>0</v>
      </c>
      <c r="G7" s="1">
        <v>0</v>
      </c>
      <c r="H7" s="6" t="str">
        <f>_xlfn.CONCAT(C7,"(",$I$2,B7,$I$2:$J$2,D7,$J$2,$I$2,E7,$I$2,$J$2,F7,$J$2,G7,"),")</f>
        <v>NOTHING("なし",0,"-",0,0),</v>
      </c>
    </row>
    <row r="8" spans="1:10" x14ac:dyDescent="0.15">
      <c r="B8" s="1" t="s">
        <v>87</v>
      </c>
      <c r="C8" s="1" t="s">
        <v>67</v>
      </c>
      <c r="D8" s="1">
        <v>20</v>
      </c>
      <c r="E8" s="1" t="s">
        <v>95</v>
      </c>
      <c r="F8" s="1">
        <v>0</v>
      </c>
      <c r="G8" s="1">
        <v>0</v>
      </c>
      <c r="H8" s="6" t="str">
        <f t="shared" ref="H8:H9" si="0">_xlfn.CONCAT(C8,"(",$I$2,B8,$I$2:$J$2,D8,$J$2,$I$2,E8,$I$2,$J$2,F8,$J$2,G8,"),")</f>
        <v>PARALYSIS("麻痺",20,"%s は体がしびれて動けない！",0,0),</v>
      </c>
    </row>
    <row r="9" spans="1:10" x14ac:dyDescent="0.15">
      <c r="B9" s="1" t="s">
        <v>88</v>
      </c>
      <c r="C9" s="1" t="s">
        <v>68</v>
      </c>
      <c r="D9" s="1">
        <v>5</v>
      </c>
      <c r="E9" s="1" t="s">
        <v>97</v>
      </c>
      <c r="F9" s="1">
        <v>10</v>
      </c>
      <c r="G9" s="1">
        <v>30</v>
      </c>
      <c r="H9" s="6" t="str">
        <f t="shared" si="0"/>
        <v>POISON("毒",5,"%s はおなかを下している！",10,30),</v>
      </c>
    </row>
    <row r="10" spans="1:10" x14ac:dyDescent="0.15">
      <c r="B10" s="1" t="s">
        <v>105</v>
      </c>
      <c r="C10" s="1" t="s">
        <v>108</v>
      </c>
      <c r="D10" s="1">
        <v>100</v>
      </c>
      <c r="E10" s="1" t="s">
        <v>107</v>
      </c>
      <c r="F10" s="1">
        <v>0</v>
      </c>
      <c r="G10" s="1">
        <v>0</v>
      </c>
      <c r="H10" s="6" t="str">
        <f t="shared" ref="H10" si="1">_xlfn.CONCAT(C10,"(",$I$2,B10,$I$2:$J$2,D10,$J$2,$I$2,E10,$I$2,$J$2,F10,$J$2,G10,"),")</f>
        <v>CRIPPLE("廃人化",100,"%s の脳は情報を処理しきれていない！",0,0),</v>
      </c>
    </row>
    <row r="11" spans="1:10" x14ac:dyDescent="0.15">
      <c r="B11" s="1" t="s">
        <v>109</v>
      </c>
      <c r="C11" s="1" t="s">
        <v>111</v>
      </c>
      <c r="D11" s="1">
        <v>0</v>
      </c>
      <c r="E11" s="1" t="s">
        <v>96</v>
      </c>
      <c r="F11" s="1">
        <v>-10</v>
      </c>
      <c r="G11" s="1">
        <v>-50</v>
      </c>
      <c r="H11" s="6" t="str">
        <f>_xlfn.CONCAT(C11,"(",$I$2,B11,$I$2:$J$2,D11,$J$2,$I$2,E11,$I$2,$J$2,F11,$J$2,G11,"),")</f>
        <v>AUTO_HEAL("自動回復",0,"-",-10,-50),</v>
      </c>
    </row>
    <row r="12" spans="1:10" x14ac:dyDescent="0.15">
      <c r="B12" s="1"/>
      <c r="C12" s="1"/>
      <c r="D12" s="1"/>
      <c r="E12" s="1"/>
      <c r="F12" s="1"/>
      <c r="G12" s="1"/>
      <c r="H12" s="6"/>
    </row>
    <row r="13" spans="1:10" x14ac:dyDescent="0.15">
      <c r="B13" s="1"/>
      <c r="C13" s="1"/>
      <c r="D13" s="1"/>
      <c r="E13" s="1"/>
      <c r="F13" s="1"/>
      <c r="G13" s="1"/>
      <c r="H13" s="6"/>
    </row>
    <row r="14" spans="1:10" x14ac:dyDescent="0.15">
      <c r="B14" s="1"/>
      <c r="C14" s="1"/>
      <c r="D14" s="1"/>
      <c r="E14" s="1"/>
      <c r="F14" s="1"/>
      <c r="G14" s="1"/>
      <c r="H14" s="6"/>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職業別パラメータ表→</vt:lpstr>
      <vt:lpstr>ソースコードへの貼り付け用データの作成</vt:lpstr>
      <vt:lpstr>ページから貼り付け</vt:lpstr>
      <vt:lpstr>魔法一覧→</vt:lpstr>
      <vt:lpstr>魔法_ソースコードへの貼り付け用データの作成</vt:lpstr>
      <vt:lpstr>ページから貼り付け (2)</vt:lpstr>
      <vt:lpstr>状態異常一覧→</vt:lpstr>
      <vt:lpstr>Sheet2</vt:lpstr>
      <vt:lpstr>ソースコードへの貼り付け用データの作成!Print_Area</vt:lpstr>
      <vt:lpstr>ページから貼り付け!Print_Area</vt:lpstr>
      <vt:lpstr>'ページから貼り付け (2)'!Print_Area</vt:lpstr>
      <vt:lpstr>魔法_ソースコードへの貼り付け用データの作成!Print_Area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NEO-0282</dc:creator>
  <cp:lastModifiedBy>NEO-0282</cp:lastModifiedBy>
  <dcterms:created xsi:type="dcterms:W3CDTF">2024-07-09T02:43:55Z</dcterms:created>
  <dcterms:modified xsi:type="dcterms:W3CDTF">2024-08-07T01:52:08Z</dcterms:modified>
</cp:coreProperties>
</file>