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Ark1" sheetId="1" r:id="rId1"/>
    <sheet name="Ark2" sheetId="2" r:id="rId2"/>
    <sheet name="Ark3" sheetId="3" r:id="rId3"/>
  </sheets>
  <definedNames>
    <definedName name="_xlnm._FilterDatabase" localSheetId="0" hidden="1">'Ark1'!$A$1:$AA$629</definedName>
    <definedName name="MGtjek3_HKsag2_HKsag_1" localSheetId="0">'Ark1'!$B$1:$AA$629</definedName>
  </definedNames>
  <calcPr calcId="145621"/>
</workbook>
</file>

<file path=xl/calcChain.xml><?xml version="1.0" encoding="utf-8"?>
<calcChain xmlns="http://schemas.openxmlformats.org/spreadsheetml/2006/main">
  <c r="Q317" i="1" l="1"/>
  <c r="N317" i="1" s="1"/>
  <c r="Q318" i="1"/>
  <c r="N318" i="1" s="1"/>
  <c r="Q319" i="1"/>
  <c r="N319" i="1" s="1"/>
  <c r="Q321" i="1"/>
  <c r="N321" i="1" s="1"/>
  <c r="S15" i="1" l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O618" i="1" l="1"/>
  <c r="Q618" i="1" s="1"/>
  <c r="N7" i="1" l="1"/>
  <c r="N8" i="1" l="1"/>
  <c r="O3" i="1" l="1"/>
  <c r="O4" i="1"/>
  <c r="O5" i="1"/>
  <c r="O7" i="1"/>
  <c r="O8" i="1"/>
  <c r="Q9" i="1"/>
  <c r="N9" i="1" s="1"/>
  <c r="O10" i="1"/>
  <c r="Q10" i="1" s="1"/>
  <c r="N10" i="1" s="1"/>
  <c r="O11" i="1"/>
  <c r="Q11" i="1" s="1"/>
  <c r="N11" i="1" s="1"/>
  <c r="N12" i="1"/>
  <c r="N13" i="1"/>
  <c r="O14" i="1"/>
  <c r="Q14" i="1" s="1"/>
  <c r="N14" i="1" s="1"/>
  <c r="O15" i="1"/>
  <c r="O16" i="1"/>
  <c r="N16" i="1" s="1"/>
  <c r="O17" i="1"/>
  <c r="N17" i="1" s="1"/>
  <c r="O18" i="1"/>
  <c r="N18" i="1" s="1"/>
  <c r="O19" i="1"/>
  <c r="Q19" i="1" s="1"/>
  <c r="N19" i="1" s="1"/>
  <c r="O20" i="1"/>
  <c r="Q20" i="1" s="1"/>
  <c r="N20" i="1" s="1"/>
  <c r="O21" i="1"/>
  <c r="Q21" i="1" s="1"/>
  <c r="N21" i="1" s="1"/>
  <c r="O22" i="1"/>
  <c r="Q22" i="1" s="1"/>
  <c r="N22" i="1" s="1"/>
  <c r="O23" i="1"/>
  <c r="Q23" i="1" s="1"/>
  <c r="N23" i="1" s="1"/>
  <c r="O24" i="1"/>
  <c r="Q24" i="1" s="1"/>
  <c r="N24" i="1" s="1"/>
  <c r="O25" i="1"/>
  <c r="Q25" i="1" s="1"/>
  <c r="N25" i="1" s="1"/>
  <c r="O26" i="1"/>
  <c r="Q26" i="1" s="1"/>
  <c r="N26" i="1" s="1"/>
  <c r="O27" i="1"/>
  <c r="Q27" i="1" s="1"/>
  <c r="N27" i="1" s="1"/>
  <c r="O29" i="1"/>
  <c r="N29" i="1" s="1"/>
  <c r="O30" i="1"/>
  <c r="N30" i="1" s="1"/>
  <c r="O31" i="1"/>
  <c r="Q31" i="1" s="1"/>
  <c r="N31" i="1" s="1"/>
  <c r="O32" i="1"/>
  <c r="Q32" i="1" s="1"/>
  <c r="N32" i="1" s="1"/>
  <c r="O33" i="1"/>
  <c r="Q33" i="1" s="1"/>
  <c r="N33" i="1" s="1"/>
  <c r="O34" i="1"/>
  <c r="Q34" i="1" s="1"/>
  <c r="N34" i="1" s="1"/>
  <c r="O35" i="1"/>
  <c r="Q35" i="1" s="1"/>
  <c r="N35" i="1" s="1"/>
  <c r="O37" i="1"/>
  <c r="Q37" i="1" s="1"/>
  <c r="N37" i="1" s="1"/>
  <c r="O40" i="1"/>
  <c r="Q40" i="1" s="1"/>
  <c r="N40" i="1" s="1"/>
  <c r="Q47" i="1"/>
  <c r="Q48" i="1"/>
  <c r="O49" i="1"/>
  <c r="O50" i="1"/>
  <c r="Q50" i="1" s="1"/>
  <c r="N50" i="1" s="1"/>
  <c r="O51" i="1"/>
  <c r="Q51" i="1" s="1"/>
  <c r="N51" i="1" s="1"/>
  <c r="O52" i="1"/>
  <c r="Q52" i="1" s="1"/>
  <c r="N52" i="1" s="1"/>
  <c r="O53" i="1"/>
  <c r="Q53" i="1" s="1"/>
  <c r="N53" i="1" s="1"/>
  <c r="O54" i="1"/>
  <c r="Q54" i="1" s="1"/>
  <c r="N54" i="1" s="1"/>
  <c r="O55" i="1"/>
  <c r="Q56" i="1"/>
  <c r="O57" i="1"/>
  <c r="O58" i="1"/>
  <c r="Q58" i="1" s="1"/>
  <c r="N58" i="1" s="1"/>
  <c r="O62" i="1"/>
  <c r="Q62" i="1" s="1"/>
  <c r="N62" i="1" s="1"/>
  <c r="O64" i="1"/>
  <c r="Q64" i="1" s="1"/>
  <c r="N64" i="1" s="1"/>
  <c r="O65" i="1"/>
  <c r="Q65" i="1" s="1"/>
  <c r="N65" i="1" s="1"/>
  <c r="Q66" i="1"/>
  <c r="Q67" i="1"/>
  <c r="Q68" i="1"/>
  <c r="O206" i="1"/>
  <c r="O207" i="1"/>
  <c r="O232" i="1"/>
  <c r="Q232" i="1" s="1"/>
  <c r="N232" i="1" s="1"/>
  <c r="O233" i="1"/>
  <c r="Q233" i="1" s="1"/>
  <c r="N233" i="1" s="1"/>
  <c r="O234" i="1"/>
  <c r="Q234" i="1" s="1"/>
  <c r="N234" i="1" s="1"/>
  <c r="O235" i="1"/>
  <c r="Q235" i="1" s="1"/>
  <c r="N235" i="1" s="1"/>
  <c r="O236" i="1"/>
  <c r="Q236" i="1" s="1"/>
  <c r="N236" i="1" s="1"/>
  <c r="O237" i="1"/>
  <c r="Q237" i="1" s="1"/>
  <c r="N237" i="1" s="1"/>
  <c r="O238" i="1"/>
  <c r="Q238" i="1" s="1"/>
  <c r="N238" i="1" s="1"/>
  <c r="O239" i="1"/>
  <c r="Q239" i="1" s="1"/>
  <c r="N239" i="1" s="1"/>
  <c r="O240" i="1"/>
  <c r="Q240" i="1" s="1"/>
  <c r="N240" i="1" s="1"/>
  <c r="O241" i="1"/>
  <c r="Q241" i="1" s="1"/>
  <c r="N241" i="1" s="1"/>
  <c r="O242" i="1"/>
  <c r="Q242" i="1" s="1"/>
  <c r="N242" i="1" s="1"/>
  <c r="O243" i="1"/>
  <c r="Q243" i="1" s="1"/>
  <c r="N243" i="1" s="1"/>
  <c r="O244" i="1"/>
  <c r="Q244" i="1" s="1"/>
  <c r="N244" i="1" s="1"/>
  <c r="O245" i="1"/>
  <c r="Q245" i="1" s="1"/>
  <c r="N245" i="1" s="1"/>
  <c r="O246" i="1"/>
  <c r="Q246" i="1" s="1"/>
  <c r="N246" i="1" s="1"/>
  <c r="O247" i="1"/>
  <c r="Q247" i="1" s="1"/>
  <c r="N247" i="1" s="1"/>
  <c r="O248" i="1"/>
  <c r="Q248" i="1" s="1"/>
  <c r="N248" i="1" s="1"/>
  <c r="O249" i="1"/>
  <c r="Q249" i="1" s="1"/>
  <c r="N249" i="1" s="1"/>
  <c r="O250" i="1"/>
  <c r="Q250" i="1" s="1"/>
  <c r="N250" i="1" s="1"/>
  <c r="O251" i="1"/>
  <c r="Q251" i="1" s="1"/>
  <c r="N251" i="1" s="1"/>
  <c r="O252" i="1"/>
  <c r="Q252" i="1" s="1"/>
  <c r="N252" i="1" s="1"/>
  <c r="O253" i="1"/>
  <c r="Q253" i="1" s="1"/>
  <c r="N253" i="1" s="1"/>
  <c r="O254" i="1"/>
  <c r="Q254" i="1" s="1"/>
  <c r="N254" i="1" s="1"/>
  <c r="O255" i="1"/>
  <c r="Q255" i="1" s="1"/>
  <c r="N255" i="1" s="1"/>
  <c r="O256" i="1"/>
  <c r="Q256" i="1" s="1"/>
  <c r="N256" i="1" s="1"/>
  <c r="O257" i="1"/>
  <c r="Q257" i="1" s="1"/>
  <c r="N257" i="1" s="1"/>
  <c r="O258" i="1"/>
  <c r="Q258" i="1" s="1"/>
  <c r="N258" i="1" s="1"/>
  <c r="O259" i="1"/>
  <c r="Q259" i="1" s="1"/>
  <c r="N259" i="1" s="1"/>
  <c r="O260" i="1"/>
  <c r="Q260" i="1" s="1"/>
  <c r="N260" i="1" s="1"/>
  <c r="O261" i="1"/>
  <c r="Q261" i="1" s="1"/>
  <c r="N261" i="1" s="1"/>
  <c r="O262" i="1"/>
  <c r="Q262" i="1" s="1"/>
  <c r="N262" i="1" s="1"/>
  <c r="O263" i="1"/>
  <c r="Q263" i="1" s="1"/>
  <c r="N263" i="1" s="1"/>
  <c r="O264" i="1"/>
  <c r="Q264" i="1" s="1"/>
  <c r="N264" i="1" s="1"/>
  <c r="O265" i="1"/>
  <c r="Q265" i="1" s="1"/>
  <c r="N265" i="1" s="1"/>
  <c r="O266" i="1"/>
  <c r="Q266" i="1" s="1"/>
  <c r="N266" i="1" s="1"/>
  <c r="O267" i="1"/>
  <c r="Q267" i="1" s="1"/>
  <c r="N267" i="1" s="1"/>
  <c r="O268" i="1"/>
  <c r="Q268" i="1" s="1"/>
  <c r="N268" i="1" s="1"/>
  <c r="O269" i="1"/>
  <c r="Q269" i="1" s="1"/>
  <c r="N269" i="1" s="1"/>
  <c r="O270" i="1"/>
  <c r="Q270" i="1" s="1"/>
  <c r="N270" i="1" s="1"/>
  <c r="O271" i="1"/>
  <c r="Q271" i="1" s="1"/>
  <c r="N271" i="1" s="1"/>
  <c r="O272" i="1"/>
  <c r="Q272" i="1" s="1"/>
  <c r="N272" i="1" s="1"/>
  <c r="O273" i="1"/>
  <c r="Q273" i="1" s="1"/>
  <c r="N273" i="1" s="1"/>
  <c r="O274" i="1"/>
  <c r="Q274" i="1" s="1"/>
  <c r="N274" i="1" s="1"/>
  <c r="O275" i="1"/>
  <c r="Q275" i="1" s="1"/>
  <c r="N275" i="1" s="1"/>
  <c r="O276" i="1"/>
  <c r="Q276" i="1" s="1"/>
  <c r="N276" i="1" s="1"/>
  <c r="O277" i="1"/>
  <c r="Q277" i="1" s="1"/>
  <c r="N277" i="1" s="1"/>
  <c r="O278" i="1"/>
  <c r="Q278" i="1" s="1"/>
  <c r="N278" i="1" s="1"/>
  <c r="O279" i="1"/>
  <c r="Q279" i="1" s="1"/>
  <c r="N279" i="1" s="1"/>
  <c r="O280" i="1"/>
  <c r="Q280" i="1" s="1"/>
  <c r="N280" i="1" s="1"/>
  <c r="O281" i="1"/>
  <c r="Q281" i="1" s="1"/>
  <c r="N281" i="1" s="1"/>
  <c r="O282" i="1"/>
  <c r="Q282" i="1" s="1"/>
  <c r="N282" i="1" s="1"/>
  <c r="O283" i="1"/>
  <c r="Q283" i="1" s="1"/>
  <c r="N283" i="1" s="1"/>
  <c r="O284" i="1"/>
  <c r="Q284" i="1" s="1"/>
  <c r="N284" i="1" s="1"/>
  <c r="O285" i="1"/>
  <c r="Q285" i="1" s="1"/>
  <c r="N285" i="1" s="1"/>
  <c r="O286" i="1"/>
  <c r="Q286" i="1" s="1"/>
  <c r="N286" i="1" s="1"/>
  <c r="O287" i="1"/>
  <c r="Q287" i="1" s="1"/>
  <c r="N287" i="1" s="1"/>
  <c r="O289" i="1"/>
  <c r="Q289" i="1" s="1"/>
  <c r="N289" i="1" s="1"/>
  <c r="O290" i="1"/>
  <c r="Q290" i="1" s="1"/>
  <c r="N290" i="1" s="1"/>
  <c r="O294" i="1"/>
  <c r="Q294" i="1" s="1"/>
  <c r="N294" i="1" s="1"/>
  <c r="O295" i="1"/>
  <c r="Q295" i="1" s="1"/>
  <c r="N295" i="1" s="1"/>
  <c r="O296" i="1"/>
  <c r="Q296" i="1" s="1"/>
  <c r="N296" i="1" s="1"/>
  <c r="O297" i="1"/>
  <c r="Q297" i="1" s="1"/>
  <c r="N297" i="1" s="1"/>
  <c r="O298" i="1"/>
  <c r="Q298" i="1" s="1"/>
  <c r="N298" i="1" s="1"/>
  <c r="O299" i="1"/>
  <c r="Q299" i="1" s="1"/>
  <c r="N299" i="1" s="1"/>
  <c r="O300" i="1"/>
  <c r="Q300" i="1" s="1"/>
  <c r="N300" i="1" s="1"/>
  <c r="O301" i="1"/>
  <c r="Q301" i="1" s="1"/>
  <c r="N301" i="1" s="1"/>
  <c r="O302" i="1"/>
  <c r="Q302" i="1" s="1"/>
  <c r="N302" i="1" s="1"/>
  <c r="O303" i="1"/>
  <c r="Q303" i="1" s="1"/>
  <c r="N303" i="1" s="1"/>
  <c r="O304" i="1"/>
  <c r="Q304" i="1" s="1"/>
  <c r="N304" i="1" s="1"/>
  <c r="O305" i="1"/>
  <c r="Q305" i="1" s="1"/>
  <c r="N305" i="1" s="1"/>
  <c r="O306" i="1"/>
  <c r="Q306" i="1" s="1"/>
  <c r="N306" i="1" s="1"/>
  <c r="O316" i="1"/>
  <c r="Q316" i="1" s="1"/>
  <c r="N316" i="1" s="1"/>
  <c r="O320" i="1"/>
  <c r="Q320" i="1" s="1"/>
  <c r="N320" i="1" s="1"/>
  <c r="O322" i="1"/>
  <c r="Q322" i="1" s="1"/>
  <c r="N322" i="1" s="1"/>
  <c r="O323" i="1"/>
  <c r="Q323" i="1" s="1"/>
  <c r="N323" i="1" s="1"/>
  <c r="O324" i="1"/>
  <c r="Q324" i="1" s="1"/>
  <c r="N324" i="1" s="1"/>
  <c r="O325" i="1"/>
  <c r="Q325" i="1" s="1"/>
  <c r="N325" i="1" s="1"/>
  <c r="O326" i="1"/>
  <c r="Q326" i="1" s="1"/>
  <c r="N326" i="1" s="1"/>
  <c r="O327" i="1"/>
  <c r="Q327" i="1" s="1"/>
  <c r="N327" i="1" s="1"/>
  <c r="O328" i="1"/>
  <c r="Q328" i="1" s="1"/>
  <c r="N328" i="1" s="1"/>
  <c r="O329" i="1"/>
  <c r="Q329" i="1" s="1"/>
  <c r="N329" i="1" s="1"/>
  <c r="O330" i="1"/>
  <c r="Q330" i="1" s="1"/>
  <c r="N330" i="1" s="1"/>
  <c r="O331" i="1"/>
  <c r="Q331" i="1" s="1"/>
  <c r="N331" i="1" s="1"/>
  <c r="O332" i="1"/>
  <c r="Q332" i="1" s="1"/>
  <c r="N332" i="1" s="1"/>
  <c r="O333" i="1"/>
  <c r="Q333" i="1" s="1"/>
  <c r="N333" i="1" s="1"/>
  <c r="O334" i="1"/>
  <c r="Q334" i="1" s="1"/>
  <c r="N334" i="1" s="1"/>
  <c r="O336" i="1"/>
  <c r="Q336" i="1" s="1"/>
  <c r="N336" i="1" s="1"/>
  <c r="O338" i="1"/>
  <c r="Q338" i="1" s="1"/>
  <c r="N338" i="1" s="1"/>
  <c r="O339" i="1"/>
  <c r="Q339" i="1" s="1"/>
  <c r="N339" i="1" s="1"/>
  <c r="O340" i="1"/>
  <c r="Q340" i="1" s="1"/>
  <c r="N340" i="1" s="1"/>
  <c r="O341" i="1"/>
  <c r="Q341" i="1" s="1"/>
  <c r="N341" i="1" s="1"/>
  <c r="O344" i="1"/>
  <c r="O345" i="1"/>
  <c r="Q345" i="1" s="1"/>
  <c r="N345" i="1" s="1"/>
  <c r="O346" i="1"/>
  <c r="Q346" i="1" s="1"/>
  <c r="N346" i="1" s="1"/>
  <c r="O347" i="1"/>
  <c r="Q347" i="1" s="1"/>
  <c r="N347" i="1" s="1"/>
  <c r="O348" i="1"/>
  <c r="Q348" i="1" s="1"/>
  <c r="N348" i="1" s="1"/>
  <c r="O349" i="1"/>
  <c r="Q349" i="1" s="1"/>
  <c r="N349" i="1" s="1"/>
  <c r="O350" i="1"/>
  <c r="Q350" i="1" s="1"/>
  <c r="N350" i="1" s="1"/>
  <c r="O351" i="1"/>
  <c r="Q351" i="1" s="1"/>
  <c r="N351" i="1" s="1"/>
  <c r="O352" i="1"/>
  <c r="Q352" i="1" s="1"/>
  <c r="N352" i="1" s="1"/>
  <c r="O353" i="1"/>
  <c r="Q353" i="1" s="1"/>
  <c r="N353" i="1" s="1"/>
  <c r="O354" i="1"/>
  <c r="Q354" i="1" s="1"/>
  <c r="N354" i="1" s="1"/>
  <c r="O355" i="1"/>
  <c r="Q355" i="1" s="1"/>
  <c r="N355" i="1" s="1"/>
  <c r="O356" i="1"/>
  <c r="Q356" i="1" s="1"/>
  <c r="N356" i="1" s="1"/>
  <c r="O357" i="1"/>
  <c r="Q357" i="1" s="1"/>
  <c r="N357" i="1" s="1"/>
  <c r="O358" i="1"/>
  <c r="Q358" i="1" s="1"/>
  <c r="N358" i="1" s="1"/>
  <c r="O359" i="1"/>
  <c r="Q359" i="1" s="1"/>
  <c r="N359" i="1" s="1"/>
  <c r="O360" i="1"/>
  <c r="Q360" i="1" s="1"/>
  <c r="N360" i="1" s="1"/>
  <c r="O361" i="1"/>
  <c r="Q361" i="1" s="1"/>
  <c r="N361" i="1" s="1"/>
  <c r="O362" i="1"/>
  <c r="Q362" i="1" s="1"/>
  <c r="N362" i="1" s="1"/>
  <c r="O363" i="1"/>
  <c r="Q363" i="1" s="1"/>
  <c r="N363" i="1" s="1"/>
  <c r="Q364" i="1"/>
  <c r="N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Q414" i="1"/>
  <c r="N414" i="1" s="1"/>
  <c r="Q415" i="1"/>
  <c r="N415" i="1" s="1"/>
  <c r="Q416" i="1"/>
  <c r="N416" i="1" s="1"/>
  <c r="Q417" i="1"/>
  <c r="N417" i="1" s="1"/>
  <c r="Q418" i="1"/>
  <c r="N418" i="1" s="1"/>
  <c r="Q419" i="1"/>
  <c r="N419" i="1" s="1"/>
  <c r="Q420" i="1"/>
  <c r="N420" i="1" s="1"/>
  <c r="Q421" i="1"/>
  <c r="N421" i="1" s="1"/>
  <c r="Q422" i="1"/>
  <c r="N422" i="1" s="1"/>
  <c r="Q423" i="1"/>
  <c r="N423" i="1" s="1"/>
  <c r="Q424" i="1"/>
  <c r="N424" i="1" s="1"/>
  <c r="Q425" i="1"/>
  <c r="N425" i="1" s="1"/>
  <c r="Q426" i="1"/>
  <c r="N426" i="1" s="1"/>
  <c r="Q427" i="1"/>
  <c r="N427" i="1" s="1"/>
  <c r="Q428" i="1"/>
  <c r="N428" i="1" s="1"/>
  <c r="Q429" i="1"/>
  <c r="N429" i="1" s="1"/>
  <c r="Q430" i="1"/>
  <c r="N430" i="1" s="1"/>
  <c r="Q431" i="1"/>
  <c r="N431" i="1" s="1"/>
  <c r="Q432" i="1"/>
  <c r="N432" i="1" s="1"/>
  <c r="Q433" i="1"/>
  <c r="N433" i="1" s="1"/>
  <c r="Q434" i="1"/>
  <c r="N434" i="1" s="1"/>
  <c r="Q435" i="1"/>
  <c r="N435" i="1" s="1"/>
  <c r="Q436" i="1"/>
  <c r="N436" i="1" s="1"/>
  <c r="Q437" i="1"/>
  <c r="N437" i="1" s="1"/>
  <c r="Q438" i="1"/>
  <c r="N438" i="1" s="1"/>
  <c r="Q439" i="1"/>
  <c r="N439" i="1" s="1"/>
  <c r="Q440" i="1"/>
  <c r="N440" i="1" s="1"/>
  <c r="Q441" i="1"/>
  <c r="N441" i="1" s="1"/>
  <c r="Q442" i="1"/>
  <c r="N442" i="1" s="1"/>
  <c r="Q443" i="1"/>
  <c r="N443" i="1" s="1"/>
  <c r="Q444" i="1"/>
  <c r="N444" i="1" s="1"/>
  <c r="Q445" i="1"/>
  <c r="N445" i="1" s="1"/>
  <c r="Q446" i="1"/>
  <c r="N446" i="1" s="1"/>
  <c r="Q447" i="1"/>
  <c r="N447" i="1" s="1"/>
  <c r="Q448" i="1"/>
  <c r="N448" i="1" s="1"/>
  <c r="Q449" i="1"/>
  <c r="N449" i="1" s="1"/>
  <c r="Q450" i="1"/>
  <c r="N450" i="1" s="1"/>
  <c r="Q451" i="1"/>
  <c r="N451" i="1" s="1"/>
  <c r="Q452" i="1"/>
  <c r="N452" i="1" s="1"/>
  <c r="Q453" i="1"/>
  <c r="N453" i="1" s="1"/>
  <c r="Q454" i="1"/>
  <c r="N454" i="1" s="1"/>
  <c r="Q455" i="1"/>
  <c r="N455" i="1" s="1"/>
  <c r="Q456" i="1"/>
  <c r="N456" i="1" s="1"/>
  <c r="Q457" i="1"/>
  <c r="N457" i="1" s="1"/>
  <c r="Q458" i="1"/>
  <c r="N458" i="1" s="1"/>
  <c r="Q459" i="1"/>
  <c r="N459" i="1" s="1"/>
  <c r="Q460" i="1"/>
  <c r="N460" i="1" s="1"/>
  <c r="Q461" i="1"/>
  <c r="N461" i="1" s="1"/>
  <c r="Q462" i="1"/>
  <c r="N462" i="1" s="1"/>
  <c r="Q463" i="1"/>
  <c r="N463" i="1" s="1"/>
  <c r="Q464" i="1"/>
  <c r="N464" i="1" s="1"/>
  <c r="Q465" i="1"/>
  <c r="N465" i="1" s="1"/>
  <c r="Q466" i="1"/>
  <c r="N466" i="1" s="1"/>
  <c r="Q467" i="1"/>
  <c r="N467" i="1" s="1"/>
  <c r="Q468" i="1"/>
  <c r="N468" i="1" s="1"/>
  <c r="Q469" i="1"/>
  <c r="N469" i="1" s="1"/>
  <c r="Q470" i="1"/>
  <c r="N470" i="1" s="1"/>
  <c r="Q471" i="1"/>
  <c r="N471" i="1" s="1"/>
  <c r="Q472" i="1"/>
  <c r="N472" i="1" s="1"/>
  <c r="Q473" i="1"/>
  <c r="N473" i="1" s="1"/>
  <c r="Q474" i="1"/>
  <c r="N474" i="1" s="1"/>
  <c r="Q475" i="1"/>
  <c r="N475" i="1" s="1"/>
  <c r="Q476" i="1"/>
  <c r="N476" i="1" s="1"/>
  <c r="Q477" i="1"/>
  <c r="N477" i="1" s="1"/>
  <c r="Q478" i="1"/>
  <c r="N478" i="1" s="1"/>
  <c r="Q479" i="1"/>
  <c r="N479" i="1" s="1"/>
  <c r="Q480" i="1"/>
  <c r="N480" i="1" s="1"/>
  <c r="Q481" i="1"/>
  <c r="N481" i="1" s="1"/>
  <c r="Q482" i="1"/>
  <c r="N482" i="1" s="1"/>
  <c r="Q483" i="1"/>
  <c r="N483" i="1" s="1"/>
  <c r="Q484" i="1"/>
  <c r="N484" i="1" s="1"/>
  <c r="Q485" i="1"/>
  <c r="N485" i="1" s="1"/>
  <c r="Q487" i="1"/>
  <c r="O488" i="1"/>
  <c r="Q488" i="1" s="1"/>
  <c r="N488" i="1" s="1"/>
  <c r="O489" i="1"/>
  <c r="Q489" i="1" s="1"/>
  <c r="N489" i="1" s="1"/>
  <c r="O490" i="1"/>
  <c r="O491" i="1"/>
  <c r="O492" i="1"/>
  <c r="Q492" i="1" s="1"/>
  <c r="N492" i="1" s="1"/>
  <c r="O493" i="1"/>
  <c r="Q493" i="1" s="1"/>
  <c r="N493" i="1" s="1"/>
  <c r="Q494" i="1"/>
  <c r="Q495" i="1"/>
  <c r="Q496" i="1"/>
  <c r="Q497" i="1"/>
  <c r="O498" i="1"/>
  <c r="Q498" i="1" s="1"/>
  <c r="N498" i="1" s="1"/>
  <c r="O499" i="1"/>
  <c r="Q499" i="1" s="1"/>
  <c r="N499" i="1" s="1"/>
  <c r="O500" i="1"/>
  <c r="Q500" i="1" s="1"/>
  <c r="N500" i="1" s="1"/>
  <c r="O501" i="1"/>
  <c r="Q501" i="1" s="1"/>
  <c r="N501" i="1" s="1"/>
  <c r="O502" i="1"/>
  <c r="Q502" i="1" s="1"/>
  <c r="N502" i="1" s="1"/>
  <c r="O503" i="1"/>
  <c r="Q503" i="1" s="1"/>
  <c r="N503" i="1" s="1"/>
  <c r="O504" i="1"/>
  <c r="Q504" i="1" s="1"/>
  <c r="N504" i="1" s="1"/>
  <c r="O505" i="1"/>
  <c r="Q505" i="1" s="1"/>
  <c r="N505" i="1" s="1"/>
  <c r="O506" i="1"/>
  <c r="Q506" i="1" s="1"/>
  <c r="N506" i="1" s="1"/>
  <c r="O507" i="1"/>
  <c r="Q507" i="1" s="1"/>
  <c r="N507" i="1" s="1"/>
  <c r="O508" i="1"/>
  <c r="Q508" i="1" s="1"/>
  <c r="N508" i="1" s="1"/>
  <c r="O509" i="1"/>
  <c r="Q509" i="1" s="1"/>
  <c r="N509" i="1" s="1"/>
  <c r="O510" i="1"/>
  <c r="Q510" i="1" s="1"/>
  <c r="N510" i="1" s="1"/>
  <c r="O511" i="1"/>
  <c r="Q511" i="1" s="1"/>
  <c r="N511" i="1" s="1"/>
  <c r="O512" i="1"/>
  <c r="Q512" i="1" s="1"/>
  <c r="N512" i="1" s="1"/>
  <c r="O513" i="1"/>
  <c r="Q513" i="1" s="1"/>
  <c r="N513" i="1" s="1"/>
  <c r="O514" i="1"/>
  <c r="Q514" i="1" s="1"/>
  <c r="N514" i="1" s="1"/>
  <c r="O515" i="1"/>
  <c r="Q515" i="1" s="1"/>
  <c r="N515" i="1" s="1"/>
  <c r="O516" i="1"/>
  <c r="Q516" i="1" s="1"/>
  <c r="N516" i="1" s="1"/>
  <c r="O517" i="1"/>
  <c r="Q517" i="1" s="1"/>
  <c r="N517" i="1" s="1"/>
  <c r="O518" i="1"/>
  <c r="Q518" i="1" s="1"/>
  <c r="N518" i="1" s="1"/>
  <c r="O519" i="1"/>
  <c r="Q519" i="1" s="1"/>
  <c r="N519" i="1" s="1"/>
  <c r="Q520" i="1"/>
  <c r="O521" i="1"/>
  <c r="Q521" i="1" s="1"/>
  <c r="N521" i="1" s="1"/>
  <c r="O522" i="1"/>
  <c r="Q522" i="1" s="1"/>
  <c r="N522" i="1" s="1"/>
  <c r="O523" i="1"/>
  <c r="Q523" i="1" s="1"/>
  <c r="N523" i="1" s="1"/>
  <c r="O524" i="1"/>
  <c r="Q524" i="1" s="1"/>
  <c r="N524" i="1" s="1"/>
  <c r="O525" i="1"/>
  <c r="Q525" i="1" s="1"/>
  <c r="N525" i="1" s="1"/>
  <c r="O526" i="1"/>
  <c r="Q526" i="1" s="1"/>
  <c r="N526" i="1" s="1"/>
  <c r="O527" i="1"/>
  <c r="Q527" i="1" s="1"/>
  <c r="N527" i="1" s="1"/>
  <c r="O528" i="1"/>
  <c r="Q528" i="1" s="1"/>
  <c r="N528" i="1" s="1"/>
  <c r="O529" i="1"/>
  <c r="Q529" i="1" s="1"/>
  <c r="N529" i="1" s="1"/>
  <c r="O530" i="1"/>
  <c r="Q530" i="1" s="1"/>
  <c r="N530" i="1" s="1"/>
  <c r="O531" i="1"/>
  <c r="Q531" i="1" s="1"/>
  <c r="N531" i="1" s="1"/>
  <c r="O532" i="1"/>
  <c r="Q532" i="1" s="1"/>
  <c r="N532" i="1" s="1"/>
  <c r="O533" i="1"/>
  <c r="Q533" i="1" s="1"/>
  <c r="N533" i="1" s="1"/>
  <c r="O534" i="1"/>
  <c r="Q534" i="1" s="1"/>
  <c r="N534" i="1" s="1"/>
  <c r="O535" i="1"/>
  <c r="Q535" i="1" s="1"/>
  <c r="N535" i="1" s="1"/>
  <c r="O536" i="1"/>
  <c r="Q536" i="1" s="1"/>
  <c r="N536" i="1" s="1"/>
  <c r="O537" i="1"/>
  <c r="Q537" i="1" s="1"/>
  <c r="N537" i="1" s="1"/>
  <c r="O538" i="1"/>
  <c r="Q538" i="1" s="1"/>
  <c r="N538" i="1" s="1"/>
  <c r="O539" i="1"/>
  <c r="Q539" i="1" s="1"/>
  <c r="N539" i="1" s="1"/>
  <c r="O540" i="1"/>
  <c r="Q540" i="1" s="1"/>
  <c r="N540" i="1" s="1"/>
  <c r="O541" i="1"/>
  <c r="Q541" i="1" s="1"/>
  <c r="N541" i="1" s="1"/>
  <c r="O542" i="1"/>
  <c r="Q542" i="1" s="1"/>
  <c r="N542" i="1" s="1"/>
  <c r="O543" i="1"/>
  <c r="Q543" i="1" s="1"/>
  <c r="N543" i="1" s="1"/>
  <c r="O544" i="1"/>
  <c r="Q544" i="1" s="1"/>
  <c r="N544" i="1" s="1"/>
  <c r="O545" i="1"/>
  <c r="Q545" i="1" s="1"/>
  <c r="N545" i="1" s="1"/>
  <c r="O546" i="1"/>
  <c r="Q546" i="1" s="1"/>
  <c r="N546" i="1" s="1"/>
  <c r="O547" i="1"/>
  <c r="Q547" i="1" s="1"/>
  <c r="N547" i="1" s="1"/>
  <c r="O548" i="1"/>
  <c r="Q548" i="1" s="1"/>
  <c r="N548" i="1" s="1"/>
  <c r="O549" i="1"/>
  <c r="Q549" i="1" s="1"/>
  <c r="N549" i="1" s="1"/>
  <c r="O550" i="1"/>
  <c r="Q550" i="1" s="1"/>
  <c r="N550" i="1" s="1"/>
  <c r="O551" i="1"/>
  <c r="Q551" i="1" s="1"/>
  <c r="N551" i="1" s="1"/>
  <c r="O552" i="1"/>
  <c r="Q552" i="1" s="1"/>
  <c r="N552" i="1" s="1"/>
  <c r="O553" i="1"/>
  <c r="Q553" i="1" s="1"/>
  <c r="N553" i="1" s="1"/>
  <c r="O554" i="1"/>
  <c r="Q554" i="1" s="1"/>
  <c r="N554" i="1" s="1"/>
  <c r="O555" i="1"/>
  <c r="Q555" i="1" s="1"/>
  <c r="N555" i="1" s="1"/>
  <c r="O556" i="1"/>
  <c r="Q556" i="1" s="1"/>
  <c r="N556" i="1" s="1"/>
  <c r="O557" i="1"/>
  <c r="Q557" i="1" s="1"/>
  <c r="N557" i="1" s="1"/>
  <c r="O558" i="1"/>
  <c r="Q558" i="1" s="1"/>
  <c r="N558" i="1" s="1"/>
  <c r="O559" i="1"/>
  <c r="Q559" i="1" s="1"/>
  <c r="N559" i="1" s="1"/>
  <c r="O560" i="1"/>
  <c r="Q560" i="1" s="1"/>
  <c r="N560" i="1" s="1"/>
  <c r="O561" i="1"/>
  <c r="Q561" i="1" s="1"/>
  <c r="N561" i="1" s="1"/>
  <c r="O562" i="1"/>
  <c r="Q562" i="1" s="1"/>
  <c r="N562" i="1" s="1"/>
  <c r="O563" i="1"/>
  <c r="Q563" i="1" s="1"/>
  <c r="N563" i="1" s="1"/>
  <c r="O564" i="1"/>
  <c r="Q564" i="1" s="1"/>
  <c r="N564" i="1" s="1"/>
  <c r="O565" i="1"/>
  <c r="Q565" i="1" s="1"/>
  <c r="N565" i="1" s="1"/>
  <c r="O566" i="1"/>
  <c r="Q566" i="1" s="1"/>
  <c r="N566" i="1" s="1"/>
  <c r="O567" i="1"/>
  <c r="Q567" i="1" s="1"/>
  <c r="N567" i="1" s="1"/>
  <c r="O568" i="1"/>
  <c r="Q568" i="1" s="1"/>
  <c r="N568" i="1" s="1"/>
  <c r="O569" i="1"/>
  <c r="Q569" i="1" s="1"/>
  <c r="N569" i="1" s="1"/>
  <c r="O570" i="1"/>
  <c r="Q570" i="1" s="1"/>
  <c r="N570" i="1" s="1"/>
  <c r="O571" i="1"/>
  <c r="Q571" i="1" s="1"/>
  <c r="N571" i="1" s="1"/>
  <c r="O572" i="1"/>
  <c r="Q572" i="1" s="1"/>
  <c r="N572" i="1" s="1"/>
  <c r="O573" i="1"/>
  <c r="Q573" i="1" s="1"/>
  <c r="N573" i="1" s="1"/>
  <c r="O574" i="1"/>
  <c r="Q574" i="1" s="1"/>
  <c r="N574" i="1" s="1"/>
  <c r="O575" i="1"/>
  <c r="Q575" i="1" s="1"/>
  <c r="N575" i="1" s="1"/>
  <c r="O576" i="1"/>
  <c r="Q576" i="1" s="1"/>
  <c r="N576" i="1" s="1"/>
  <c r="O577" i="1"/>
  <c r="Q577" i="1" s="1"/>
  <c r="N577" i="1" s="1"/>
  <c r="O578" i="1"/>
  <c r="Q578" i="1" s="1"/>
  <c r="N578" i="1" s="1"/>
  <c r="O579" i="1"/>
  <c r="Q579" i="1" s="1"/>
  <c r="N579" i="1" s="1"/>
  <c r="O580" i="1"/>
  <c r="Q580" i="1" s="1"/>
  <c r="N580" i="1" s="1"/>
  <c r="O581" i="1"/>
  <c r="Q581" i="1" s="1"/>
  <c r="N581" i="1" s="1"/>
  <c r="O582" i="1"/>
  <c r="Q582" i="1" s="1"/>
  <c r="N582" i="1" s="1"/>
  <c r="O583" i="1"/>
  <c r="Q583" i="1" s="1"/>
  <c r="N583" i="1" s="1"/>
  <c r="O584" i="1"/>
  <c r="Q584" i="1" s="1"/>
  <c r="N584" i="1" s="1"/>
  <c r="O585" i="1"/>
  <c r="Q585" i="1" s="1"/>
  <c r="N585" i="1" s="1"/>
  <c r="O586" i="1"/>
  <c r="Q586" i="1" s="1"/>
  <c r="N586" i="1" s="1"/>
  <c r="O587" i="1"/>
  <c r="Q587" i="1" s="1"/>
  <c r="N587" i="1" s="1"/>
  <c r="O588" i="1"/>
  <c r="Q588" i="1" s="1"/>
  <c r="N588" i="1" s="1"/>
  <c r="O589" i="1"/>
  <c r="Q589" i="1" s="1"/>
  <c r="N589" i="1" s="1"/>
  <c r="O590" i="1"/>
  <c r="Q590" i="1" s="1"/>
  <c r="N590" i="1" s="1"/>
  <c r="O591" i="1"/>
  <c r="Q591" i="1" s="1"/>
  <c r="N591" i="1" s="1"/>
  <c r="O592" i="1"/>
  <c r="Q592" i="1" s="1"/>
  <c r="N592" i="1" s="1"/>
  <c r="O593" i="1"/>
  <c r="Q593" i="1" s="1"/>
  <c r="N593" i="1" s="1"/>
  <c r="O594" i="1"/>
  <c r="Q594" i="1" s="1"/>
  <c r="N594" i="1" s="1"/>
  <c r="O595" i="1"/>
  <c r="Q595" i="1" s="1"/>
  <c r="N595" i="1" s="1"/>
  <c r="O596" i="1"/>
  <c r="Q596" i="1" s="1"/>
  <c r="N596" i="1" s="1"/>
  <c r="O597" i="1"/>
  <c r="Q597" i="1" s="1"/>
  <c r="N597" i="1" s="1"/>
  <c r="O598" i="1"/>
  <c r="Q598" i="1" s="1"/>
  <c r="N598" i="1" s="1"/>
  <c r="O599" i="1"/>
  <c r="Q599" i="1" s="1"/>
  <c r="N599" i="1" s="1"/>
  <c r="O600" i="1"/>
  <c r="Q600" i="1" s="1"/>
  <c r="N600" i="1" s="1"/>
  <c r="O601" i="1"/>
  <c r="Q601" i="1" s="1"/>
  <c r="N601" i="1" s="1"/>
  <c r="O602" i="1"/>
  <c r="Q602" i="1" s="1"/>
  <c r="N602" i="1" s="1"/>
  <c r="O603" i="1"/>
  <c r="Q603" i="1" s="1"/>
  <c r="N603" i="1" s="1"/>
  <c r="O604" i="1"/>
  <c r="Q604" i="1" s="1"/>
  <c r="N604" i="1" s="1"/>
  <c r="O605" i="1"/>
  <c r="Q605" i="1" s="1"/>
  <c r="N605" i="1" s="1"/>
  <c r="O606" i="1"/>
  <c r="Q606" i="1" s="1"/>
  <c r="N606" i="1" s="1"/>
  <c r="O607" i="1"/>
  <c r="Q607" i="1" s="1"/>
  <c r="N607" i="1" s="1"/>
  <c r="O608" i="1"/>
  <c r="Q608" i="1" s="1"/>
  <c r="N608" i="1" s="1"/>
  <c r="O609" i="1"/>
  <c r="Q609" i="1" s="1"/>
  <c r="N609" i="1" s="1"/>
  <c r="O610" i="1"/>
  <c r="Q610" i="1" s="1"/>
  <c r="N610" i="1" s="1"/>
  <c r="O611" i="1"/>
  <c r="Q611" i="1" s="1"/>
  <c r="N611" i="1" s="1"/>
  <c r="O612" i="1"/>
  <c r="Q612" i="1" s="1"/>
  <c r="N612" i="1" s="1"/>
  <c r="O613" i="1"/>
  <c r="Q613" i="1" s="1"/>
  <c r="N613" i="1" s="1"/>
  <c r="N618" i="1"/>
  <c r="O619" i="1"/>
  <c r="O620" i="1"/>
  <c r="O621" i="1"/>
  <c r="O622" i="1"/>
  <c r="O623" i="1"/>
  <c r="O624" i="1"/>
  <c r="Q625" i="1"/>
  <c r="Q626" i="1"/>
  <c r="Q627" i="1"/>
  <c r="Q628" i="1"/>
  <c r="Q629" i="1"/>
  <c r="O2" i="1"/>
  <c r="T7" i="1"/>
  <c r="Q491" i="1" l="1"/>
  <c r="Q410" i="1"/>
  <c r="Q406" i="1"/>
  <c r="Q402" i="1"/>
  <c r="Q206" i="1"/>
  <c r="Q55" i="1"/>
  <c r="Q490" i="1"/>
  <c r="Q413" i="1"/>
  <c r="Q409" i="1"/>
  <c r="Q405" i="1"/>
  <c r="Q401" i="1"/>
  <c r="Q412" i="1"/>
  <c r="Q408" i="1"/>
  <c r="Q404" i="1"/>
  <c r="Q400" i="1"/>
  <c r="Q57" i="1"/>
  <c r="Q49" i="1"/>
  <c r="Q403" i="1"/>
  <c r="Q207" i="1"/>
  <c r="Q411" i="1"/>
  <c r="Q407" i="1"/>
  <c r="Q399" i="1"/>
  <c r="Q623" i="1"/>
  <c r="N623" i="1" s="1"/>
  <c r="Q619" i="1"/>
  <c r="N619" i="1" s="1"/>
  <c r="Q624" i="1"/>
  <c r="N624" i="1" s="1"/>
  <c r="Q620" i="1"/>
  <c r="N620" i="1" s="1"/>
  <c r="Q622" i="1"/>
  <c r="N622" i="1" s="1"/>
  <c r="Q621" i="1"/>
  <c r="N621" i="1" s="1"/>
  <c r="Q344" i="1"/>
  <c r="N344" i="1" s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14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68" i="1"/>
  <c r="F215" i="1"/>
  <c r="F216" i="1"/>
  <c r="F217" i="1"/>
  <c r="F218" i="1"/>
  <c r="F214" i="1"/>
  <c r="J121" i="1"/>
  <c r="J122" i="1"/>
  <c r="J123" i="1"/>
  <c r="J124" i="1"/>
  <c r="J125" i="1"/>
  <c r="J126" i="1"/>
  <c r="J127" i="1"/>
  <c r="J128" i="1"/>
  <c r="J129" i="1"/>
  <c r="J130" i="1"/>
  <c r="J120" i="1"/>
  <c r="J113" i="1"/>
  <c r="J114" i="1"/>
  <c r="J115" i="1"/>
  <c r="J116" i="1"/>
  <c r="J117" i="1"/>
  <c r="J118" i="1"/>
  <c r="J112" i="1"/>
  <c r="F113" i="1"/>
  <c r="F114" i="1"/>
  <c r="F115" i="1"/>
  <c r="F116" i="1"/>
  <c r="F117" i="1"/>
  <c r="F118" i="1"/>
  <c r="F112" i="1"/>
  <c r="F564" i="1"/>
  <c r="F603" i="1"/>
  <c r="F604" i="1"/>
  <c r="F605" i="1"/>
  <c r="F606" i="1"/>
  <c r="F607" i="1"/>
  <c r="F608" i="1"/>
  <c r="F609" i="1"/>
  <c r="F610" i="1"/>
  <c r="F611" i="1"/>
  <c r="F612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42" i="1"/>
  <c r="F536" i="1"/>
  <c r="F537" i="1"/>
  <c r="F538" i="1"/>
  <c r="F539" i="1"/>
  <c r="F540" i="1"/>
  <c r="F535" i="1"/>
  <c r="F523" i="1"/>
  <c r="F524" i="1"/>
  <c r="F525" i="1"/>
  <c r="F526" i="1"/>
  <c r="F527" i="1"/>
  <c r="F528" i="1"/>
  <c r="F529" i="1"/>
  <c r="F530" i="1"/>
  <c r="F531" i="1"/>
  <c r="F532" i="1"/>
  <c r="F533" i="1"/>
  <c r="F522" i="1"/>
  <c r="F345" i="1"/>
  <c r="F346" i="1"/>
  <c r="F347" i="1"/>
  <c r="F348" i="1"/>
  <c r="F349" i="1"/>
  <c r="F350" i="1"/>
  <c r="F351" i="1"/>
  <c r="F352" i="1"/>
  <c r="F353" i="1"/>
  <c r="F354" i="1"/>
  <c r="F355" i="1"/>
  <c r="F344" i="1"/>
  <c r="AA2" i="1" l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2" i="1"/>
  <c r="T3" i="1"/>
  <c r="T4" i="1"/>
  <c r="T5" i="1"/>
  <c r="T6" i="1"/>
  <c r="T8" i="1"/>
  <c r="T9" i="1"/>
  <c r="T10" i="1"/>
  <c r="T11" i="1"/>
  <c r="T12" i="1"/>
  <c r="T13" i="1"/>
  <c r="T14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2" i="1"/>
  <c r="U2" i="1"/>
  <c r="R2" i="1" s="1"/>
  <c r="U3" i="1"/>
  <c r="R3" i="1" s="1"/>
  <c r="U4" i="1"/>
  <c r="R4" i="1" s="1"/>
  <c r="U5" i="1"/>
  <c r="R5" i="1" s="1"/>
  <c r="U6" i="1"/>
  <c r="R6" i="1" s="1"/>
  <c r="U7" i="1"/>
  <c r="R7" i="1" s="1"/>
  <c r="U8" i="1"/>
  <c r="R8" i="1" s="1"/>
  <c r="U9" i="1"/>
  <c r="R9" i="1" s="1"/>
  <c r="U10" i="1"/>
  <c r="R10" i="1" s="1"/>
  <c r="U11" i="1"/>
  <c r="R11" i="1" s="1"/>
  <c r="U12" i="1"/>
  <c r="R12" i="1" s="1"/>
  <c r="U13" i="1"/>
  <c r="R13" i="1" s="1"/>
  <c r="U14" i="1"/>
  <c r="R14" i="1" s="1"/>
  <c r="U15" i="1"/>
  <c r="U16" i="1"/>
  <c r="R16" i="1" s="1"/>
  <c r="U17" i="1"/>
  <c r="R17" i="1" s="1"/>
  <c r="U18" i="1"/>
  <c r="R18" i="1" s="1"/>
  <c r="U19" i="1"/>
  <c r="R19" i="1" s="1"/>
  <c r="U20" i="1"/>
  <c r="R20" i="1" s="1"/>
  <c r="U21" i="1"/>
  <c r="R21" i="1" s="1"/>
  <c r="U22" i="1"/>
  <c r="R22" i="1" s="1"/>
  <c r="U23" i="1"/>
  <c r="R23" i="1" s="1"/>
  <c r="U24" i="1"/>
  <c r="R24" i="1" s="1"/>
  <c r="U25" i="1"/>
  <c r="R25" i="1" s="1"/>
  <c r="U26" i="1"/>
  <c r="R26" i="1" s="1"/>
  <c r="U27" i="1"/>
  <c r="R27" i="1" s="1"/>
  <c r="U28" i="1"/>
  <c r="R28" i="1" s="1"/>
  <c r="U29" i="1"/>
  <c r="R29" i="1" s="1"/>
  <c r="U30" i="1"/>
  <c r="R30" i="1" s="1"/>
  <c r="U31" i="1"/>
  <c r="R31" i="1" s="1"/>
  <c r="U32" i="1"/>
  <c r="R32" i="1" s="1"/>
  <c r="U33" i="1"/>
  <c r="R33" i="1" s="1"/>
  <c r="U34" i="1"/>
  <c r="R34" i="1" s="1"/>
  <c r="U35" i="1"/>
  <c r="R35" i="1" s="1"/>
  <c r="U36" i="1"/>
  <c r="R36" i="1" s="1"/>
  <c r="U37" i="1"/>
  <c r="R37" i="1" s="1"/>
  <c r="U38" i="1"/>
  <c r="R38" i="1" s="1"/>
  <c r="U39" i="1"/>
  <c r="R39" i="1" s="1"/>
  <c r="U40" i="1"/>
  <c r="R40" i="1" s="1"/>
  <c r="U41" i="1"/>
  <c r="R41" i="1" s="1"/>
  <c r="U42" i="1"/>
  <c r="R42" i="1" s="1"/>
  <c r="U43" i="1"/>
  <c r="R43" i="1" s="1"/>
  <c r="U44" i="1"/>
  <c r="R44" i="1" s="1"/>
  <c r="U45" i="1"/>
  <c r="R45" i="1" s="1"/>
  <c r="U46" i="1"/>
  <c r="R46" i="1" s="1"/>
  <c r="U47" i="1"/>
  <c r="R47" i="1" s="1"/>
  <c r="U48" i="1"/>
  <c r="R48" i="1" s="1"/>
  <c r="U49" i="1"/>
  <c r="R49" i="1" s="1"/>
  <c r="U50" i="1"/>
  <c r="R50" i="1" s="1"/>
  <c r="U51" i="1"/>
  <c r="R51" i="1" s="1"/>
  <c r="U52" i="1"/>
  <c r="R52" i="1" s="1"/>
  <c r="U53" i="1"/>
  <c r="R53" i="1" s="1"/>
  <c r="U54" i="1"/>
  <c r="R54" i="1" s="1"/>
  <c r="U55" i="1"/>
  <c r="R55" i="1" s="1"/>
  <c r="U56" i="1"/>
  <c r="R56" i="1" s="1"/>
  <c r="U57" i="1"/>
  <c r="R57" i="1" s="1"/>
  <c r="U58" i="1"/>
  <c r="R58" i="1" s="1"/>
  <c r="U59" i="1"/>
  <c r="R59" i="1" s="1"/>
  <c r="U60" i="1"/>
  <c r="R60" i="1" s="1"/>
  <c r="U61" i="1"/>
  <c r="R61" i="1" s="1"/>
  <c r="U62" i="1"/>
  <c r="R62" i="1" s="1"/>
  <c r="U63" i="1"/>
  <c r="R63" i="1" s="1"/>
  <c r="U64" i="1"/>
  <c r="R64" i="1" s="1"/>
  <c r="U65" i="1"/>
  <c r="R65" i="1" s="1"/>
  <c r="U66" i="1"/>
  <c r="R66" i="1" s="1"/>
  <c r="U67" i="1"/>
  <c r="R67" i="1" s="1"/>
  <c r="U68" i="1"/>
  <c r="R68" i="1" s="1"/>
  <c r="U69" i="1"/>
  <c r="R69" i="1" s="1"/>
  <c r="U70" i="1"/>
  <c r="R70" i="1" s="1"/>
  <c r="U71" i="1"/>
  <c r="R71" i="1" s="1"/>
  <c r="U72" i="1"/>
  <c r="R72" i="1" s="1"/>
  <c r="U73" i="1"/>
  <c r="R73" i="1" s="1"/>
  <c r="U74" i="1"/>
  <c r="R74" i="1" s="1"/>
  <c r="U75" i="1"/>
  <c r="R75" i="1" s="1"/>
  <c r="U76" i="1"/>
  <c r="R76" i="1" s="1"/>
  <c r="U77" i="1"/>
  <c r="R77" i="1" s="1"/>
  <c r="U78" i="1"/>
  <c r="R78" i="1" s="1"/>
  <c r="U79" i="1"/>
  <c r="R79" i="1" s="1"/>
  <c r="U80" i="1"/>
  <c r="R80" i="1" s="1"/>
  <c r="U81" i="1"/>
  <c r="R81" i="1" s="1"/>
  <c r="U82" i="1"/>
  <c r="R82" i="1" s="1"/>
  <c r="U83" i="1"/>
  <c r="R83" i="1" s="1"/>
  <c r="U84" i="1"/>
  <c r="R84" i="1" s="1"/>
  <c r="U85" i="1"/>
  <c r="R85" i="1" s="1"/>
  <c r="U86" i="1"/>
  <c r="R86" i="1" s="1"/>
  <c r="U87" i="1"/>
  <c r="R87" i="1" s="1"/>
  <c r="U88" i="1"/>
  <c r="R88" i="1" s="1"/>
  <c r="U89" i="1"/>
  <c r="R89" i="1" s="1"/>
  <c r="U90" i="1"/>
  <c r="R90" i="1" s="1"/>
  <c r="U91" i="1"/>
  <c r="R91" i="1" s="1"/>
  <c r="U92" i="1"/>
  <c r="R92" i="1" s="1"/>
  <c r="U93" i="1"/>
  <c r="R93" i="1" s="1"/>
  <c r="U94" i="1"/>
  <c r="R94" i="1" s="1"/>
  <c r="U95" i="1"/>
  <c r="R95" i="1" s="1"/>
  <c r="U96" i="1"/>
  <c r="R96" i="1" s="1"/>
  <c r="U97" i="1"/>
  <c r="R97" i="1" s="1"/>
  <c r="U98" i="1"/>
  <c r="R98" i="1" s="1"/>
  <c r="U99" i="1"/>
  <c r="R99" i="1" s="1"/>
  <c r="U100" i="1"/>
  <c r="R100" i="1" s="1"/>
  <c r="U101" i="1"/>
  <c r="R101" i="1" s="1"/>
  <c r="U102" i="1"/>
  <c r="R102" i="1" s="1"/>
  <c r="U103" i="1"/>
  <c r="R103" i="1" s="1"/>
  <c r="U104" i="1"/>
  <c r="R104" i="1" s="1"/>
  <c r="U105" i="1"/>
  <c r="R105" i="1" s="1"/>
  <c r="U106" i="1"/>
  <c r="R106" i="1" s="1"/>
  <c r="U107" i="1"/>
  <c r="R107" i="1" s="1"/>
  <c r="U108" i="1"/>
  <c r="R108" i="1" s="1"/>
  <c r="U109" i="1"/>
  <c r="R109" i="1" s="1"/>
  <c r="U110" i="1"/>
  <c r="R110" i="1" s="1"/>
  <c r="U111" i="1"/>
  <c r="R111" i="1" s="1"/>
  <c r="U112" i="1"/>
  <c r="R112" i="1" s="1"/>
  <c r="U113" i="1"/>
  <c r="R113" i="1" s="1"/>
  <c r="U114" i="1"/>
  <c r="R114" i="1" s="1"/>
  <c r="U115" i="1"/>
  <c r="R115" i="1" s="1"/>
  <c r="U116" i="1"/>
  <c r="R116" i="1" s="1"/>
  <c r="U117" i="1"/>
  <c r="R117" i="1" s="1"/>
  <c r="U118" i="1"/>
  <c r="R118" i="1" s="1"/>
  <c r="U119" i="1"/>
  <c r="R119" i="1" s="1"/>
  <c r="U120" i="1"/>
  <c r="R120" i="1" s="1"/>
  <c r="U121" i="1"/>
  <c r="R121" i="1" s="1"/>
  <c r="U122" i="1"/>
  <c r="R122" i="1" s="1"/>
  <c r="U123" i="1"/>
  <c r="R123" i="1" s="1"/>
  <c r="U124" i="1"/>
  <c r="R124" i="1" s="1"/>
  <c r="U125" i="1"/>
  <c r="R125" i="1" s="1"/>
  <c r="U126" i="1"/>
  <c r="R126" i="1" s="1"/>
  <c r="U127" i="1"/>
  <c r="R127" i="1" s="1"/>
  <c r="U128" i="1"/>
  <c r="R128" i="1" s="1"/>
  <c r="U129" i="1"/>
  <c r="R129" i="1" s="1"/>
  <c r="U130" i="1"/>
  <c r="R130" i="1" s="1"/>
  <c r="U131" i="1"/>
  <c r="R131" i="1" s="1"/>
  <c r="U132" i="1"/>
  <c r="R132" i="1" s="1"/>
  <c r="U133" i="1"/>
  <c r="R133" i="1" s="1"/>
  <c r="U134" i="1"/>
  <c r="R134" i="1" s="1"/>
  <c r="U135" i="1"/>
  <c r="R135" i="1" s="1"/>
  <c r="U136" i="1"/>
  <c r="R136" i="1" s="1"/>
  <c r="U137" i="1"/>
  <c r="R137" i="1" s="1"/>
  <c r="U138" i="1"/>
  <c r="R138" i="1" s="1"/>
  <c r="U139" i="1"/>
  <c r="R139" i="1" s="1"/>
  <c r="U140" i="1"/>
  <c r="R140" i="1" s="1"/>
  <c r="U141" i="1"/>
  <c r="R141" i="1" s="1"/>
  <c r="U142" i="1"/>
  <c r="R142" i="1" s="1"/>
  <c r="U143" i="1"/>
  <c r="R143" i="1" s="1"/>
  <c r="U144" i="1"/>
  <c r="R144" i="1" s="1"/>
  <c r="U145" i="1"/>
  <c r="R145" i="1" s="1"/>
  <c r="U146" i="1"/>
  <c r="R146" i="1" s="1"/>
  <c r="U147" i="1"/>
  <c r="R147" i="1" s="1"/>
  <c r="U148" i="1"/>
  <c r="R148" i="1" s="1"/>
  <c r="U149" i="1"/>
  <c r="R149" i="1" s="1"/>
  <c r="U150" i="1"/>
  <c r="R150" i="1" s="1"/>
  <c r="U151" i="1"/>
  <c r="R151" i="1" s="1"/>
  <c r="U152" i="1"/>
  <c r="R152" i="1" s="1"/>
  <c r="U153" i="1"/>
  <c r="R153" i="1" s="1"/>
  <c r="U154" i="1"/>
  <c r="R154" i="1" s="1"/>
  <c r="U155" i="1"/>
  <c r="R155" i="1" s="1"/>
  <c r="U156" i="1"/>
  <c r="R156" i="1" s="1"/>
  <c r="U157" i="1"/>
  <c r="R157" i="1" s="1"/>
  <c r="U158" i="1"/>
  <c r="R158" i="1" s="1"/>
  <c r="U159" i="1"/>
  <c r="R159" i="1" s="1"/>
  <c r="U160" i="1"/>
  <c r="R160" i="1" s="1"/>
  <c r="U161" i="1"/>
  <c r="R161" i="1" s="1"/>
  <c r="U162" i="1"/>
  <c r="R162" i="1" s="1"/>
  <c r="U163" i="1"/>
  <c r="R163" i="1" s="1"/>
  <c r="U164" i="1"/>
  <c r="R164" i="1" s="1"/>
  <c r="U165" i="1"/>
  <c r="R165" i="1" s="1"/>
  <c r="U166" i="1"/>
  <c r="R166" i="1" s="1"/>
  <c r="U167" i="1"/>
  <c r="R167" i="1" s="1"/>
  <c r="U168" i="1"/>
  <c r="R168" i="1" s="1"/>
  <c r="U169" i="1"/>
  <c r="R169" i="1" s="1"/>
  <c r="U170" i="1"/>
  <c r="R170" i="1" s="1"/>
  <c r="U171" i="1"/>
  <c r="R171" i="1" s="1"/>
  <c r="U172" i="1"/>
  <c r="R172" i="1" s="1"/>
  <c r="U173" i="1"/>
  <c r="R173" i="1" s="1"/>
  <c r="U174" i="1"/>
  <c r="R174" i="1" s="1"/>
  <c r="U175" i="1"/>
  <c r="R175" i="1" s="1"/>
  <c r="U176" i="1"/>
  <c r="R176" i="1" s="1"/>
  <c r="U177" i="1"/>
  <c r="R177" i="1" s="1"/>
  <c r="U178" i="1"/>
  <c r="R178" i="1" s="1"/>
  <c r="U179" i="1"/>
  <c r="R179" i="1" s="1"/>
  <c r="U180" i="1"/>
  <c r="R180" i="1" s="1"/>
  <c r="U181" i="1"/>
  <c r="R181" i="1" s="1"/>
  <c r="U182" i="1"/>
  <c r="R182" i="1" s="1"/>
  <c r="U183" i="1"/>
  <c r="R183" i="1" s="1"/>
  <c r="U184" i="1"/>
  <c r="R184" i="1" s="1"/>
  <c r="U185" i="1"/>
  <c r="R185" i="1" s="1"/>
  <c r="U186" i="1"/>
  <c r="R186" i="1" s="1"/>
  <c r="U187" i="1"/>
  <c r="R187" i="1" s="1"/>
  <c r="U188" i="1"/>
  <c r="R188" i="1" s="1"/>
  <c r="U189" i="1"/>
  <c r="R189" i="1" s="1"/>
  <c r="U190" i="1"/>
  <c r="R190" i="1" s="1"/>
  <c r="U191" i="1"/>
  <c r="R191" i="1" s="1"/>
  <c r="U192" i="1"/>
  <c r="R192" i="1" s="1"/>
  <c r="U193" i="1"/>
  <c r="R193" i="1" s="1"/>
  <c r="U194" i="1"/>
  <c r="R194" i="1" s="1"/>
  <c r="U195" i="1"/>
  <c r="R195" i="1" s="1"/>
  <c r="U196" i="1"/>
  <c r="R196" i="1" s="1"/>
  <c r="U197" i="1"/>
  <c r="R197" i="1" s="1"/>
  <c r="U198" i="1"/>
  <c r="R198" i="1" s="1"/>
  <c r="U199" i="1"/>
  <c r="R199" i="1" s="1"/>
  <c r="U200" i="1"/>
  <c r="R200" i="1" s="1"/>
  <c r="U201" i="1"/>
  <c r="R201" i="1" s="1"/>
  <c r="U202" i="1"/>
  <c r="R202" i="1" s="1"/>
  <c r="U203" i="1"/>
  <c r="R203" i="1" s="1"/>
  <c r="U204" i="1"/>
  <c r="R204" i="1" s="1"/>
  <c r="U205" i="1"/>
  <c r="R205" i="1" s="1"/>
  <c r="U206" i="1"/>
  <c r="R206" i="1" s="1"/>
  <c r="U207" i="1"/>
  <c r="R207" i="1" s="1"/>
  <c r="U208" i="1"/>
  <c r="R208" i="1" s="1"/>
  <c r="U209" i="1"/>
  <c r="R209" i="1" s="1"/>
  <c r="U210" i="1"/>
  <c r="R210" i="1" s="1"/>
  <c r="U211" i="1"/>
  <c r="R211" i="1" s="1"/>
  <c r="U212" i="1"/>
  <c r="R212" i="1" s="1"/>
  <c r="U213" i="1"/>
  <c r="R213" i="1" s="1"/>
  <c r="U214" i="1"/>
  <c r="R214" i="1" s="1"/>
  <c r="U215" i="1"/>
  <c r="R215" i="1" s="1"/>
  <c r="U216" i="1"/>
  <c r="R216" i="1" s="1"/>
  <c r="U217" i="1"/>
  <c r="R217" i="1" s="1"/>
  <c r="U218" i="1"/>
  <c r="R218" i="1" s="1"/>
  <c r="U219" i="1"/>
  <c r="R219" i="1" s="1"/>
  <c r="U220" i="1"/>
  <c r="R220" i="1" s="1"/>
  <c r="U221" i="1"/>
  <c r="R221" i="1" s="1"/>
  <c r="U222" i="1"/>
  <c r="R222" i="1" s="1"/>
  <c r="U223" i="1"/>
  <c r="R223" i="1" s="1"/>
  <c r="U224" i="1"/>
  <c r="R224" i="1" s="1"/>
  <c r="U225" i="1"/>
  <c r="R225" i="1" s="1"/>
  <c r="U226" i="1"/>
  <c r="R226" i="1" s="1"/>
  <c r="U227" i="1"/>
  <c r="R227" i="1" s="1"/>
  <c r="U228" i="1"/>
  <c r="R228" i="1" s="1"/>
  <c r="U229" i="1"/>
  <c r="R229" i="1" s="1"/>
  <c r="U230" i="1"/>
  <c r="R230" i="1" s="1"/>
  <c r="U231" i="1"/>
  <c r="R231" i="1" s="1"/>
  <c r="U232" i="1"/>
  <c r="R232" i="1" s="1"/>
  <c r="U233" i="1"/>
  <c r="R233" i="1" s="1"/>
  <c r="U234" i="1"/>
  <c r="R234" i="1" s="1"/>
  <c r="U235" i="1"/>
  <c r="R235" i="1" s="1"/>
  <c r="U236" i="1"/>
  <c r="R236" i="1" s="1"/>
  <c r="U237" i="1"/>
  <c r="R237" i="1" s="1"/>
  <c r="U238" i="1"/>
  <c r="R238" i="1" s="1"/>
  <c r="U239" i="1"/>
  <c r="R239" i="1" s="1"/>
  <c r="U240" i="1"/>
  <c r="R240" i="1" s="1"/>
  <c r="U241" i="1"/>
  <c r="R241" i="1" s="1"/>
  <c r="U242" i="1"/>
  <c r="R242" i="1" s="1"/>
  <c r="U243" i="1"/>
  <c r="R243" i="1" s="1"/>
  <c r="U244" i="1"/>
  <c r="R244" i="1" s="1"/>
  <c r="U245" i="1"/>
  <c r="R245" i="1" s="1"/>
  <c r="U246" i="1"/>
  <c r="R246" i="1" s="1"/>
  <c r="U247" i="1"/>
  <c r="R247" i="1" s="1"/>
  <c r="U248" i="1"/>
  <c r="R248" i="1" s="1"/>
  <c r="U249" i="1"/>
  <c r="R249" i="1" s="1"/>
  <c r="U250" i="1"/>
  <c r="R250" i="1" s="1"/>
  <c r="U251" i="1"/>
  <c r="R251" i="1" s="1"/>
  <c r="U252" i="1"/>
  <c r="R252" i="1" s="1"/>
  <c r="U253" i="1"/>
  <c r="R253" i="1" s="1"/>
  <c r="U254" i="1"/>
  <c r="R254" i="1" s="1"/>
  <c r="U255" i="1"/>
  <c r="R255" i="1" s="1"/>
  <c r="U256" i="1"/>
  <c r="R256" i="1" s="1"/>
  <c r="U257" i="1"/>
  <c r="R257" i="1" s="1"/>
  <c r="U258" i="1"/>
  <c r="R258" i="1" s="1"/>
  <c r="U259" i="1"/>
  <c r="R259" i="1" s="1"/>
  <c r="U260" i="1"/>
  <c r="R260" i="1" s="1"/>
  <c r="U261" i="1"/>
  <c r="R261" i="1" s="1"/>
  <c r="U262" i="1"/>
  <c r="R262" i="1" s="1"/>
  <c r="U263" i="1"/>
  <c r="R263" i="1" s="1"/>
  <c r="U264" i="1"/>
  <c r="R264" i="1" s="1"/>
  <c r="U265" i="1"/>
  <c r="R265" i="1" s="1"/>
  <c r="U266" i="1"/>
  <c r="R266" i="1" s="1"/>
  <c r="U267" i="1"/>
  <c r="R267" i="1" s="1"/>
  <c r="U268" i="1"/>
  <c r="R268" i="1" s="1"/>
  <c r="U269" i="1"/>
  <c r="R269" i="1" s="1"/>
  <c r="U270" i="1"/>
  <c r="R270" i="1" s="1"/>
  <c r="U271" i="1"/>
  <c r="R271" i="1" s="1"/>
  <c r="U272" i="1"/>
  <c r="R272" i="1" s="1"/>
  <c r="U273" i="1"/>
  <c r="R273" i="1" s="1"/>
  <c r="U274" i="1"/>
  <c r="R274" i="1" s="1"/>
  <c r="U275" i="1"/>
  <c r="R275" i="1" s="1"/>
  <c r="U276" i="1"/>
  <c r="R276" i="1" s="1"/>
  <c r="U277" i="1"/>
  <c r="R277" i="1" s="1"/>
  <c r="U278" i="1"/>
  <c r="R278" i="1" s="1"/>
  <c r="U279" i="1"/>
  <c r="R279" i="1" s="1"/>
  <c r="U280" i="1"/>
  <c r="R280" i="1" s="1"/>
  <c r="U281" i="1"/>
  <c r="R281" i="1" s="1"/>
  <c r="U282" i="1"/>
  <c r="R282" i="1" s="1"/>
  <c r="U283" i="1"/>
  <c r="R283" i="1" s="1"/>
  <c r="U284" i="1"/>
  <c r="R284" i="1" s="1"/>
  <c r="U285" i="1"/>
  <c r="R285" i="1" s="1"/>
  <c r="U286" i="1"/>
  <c r="R286" i="1" s="1"/>
  <c r="U287" i="1"/>
  <c r="R287" i="1" s="1"/>
  <c r="U288" i="1"/>
  <c r="R288" i="1" s="1"/>
  <c r="U352" i="1"/>
  <c r="R352" i="1" s="1"/>
  <c r="U353" i="1"/>
  <c r="R353" i="1" s="1"/>
  <c r="U354" i="1"/>
  <c r="R354" i="1" s="1"/>
  <c r="U355" i="1"/>
  <c r="R355" i="1" s="1"/>
  <c r="U356" i="1"/>
  <c r="R356" i="1" s="1"/>
  <c r="U357" i="1"/>
  <c r="R357" i="1" s="1"/>
  <c r="U358" i="1"/>
  <c r="R358" i="1" s="1"/>
  <c r="U359" i="1"/>
  <c r="R359" i="1" s="1"/>
  <c r="U360" i="1"/>
  <c r="R360" i="1" s="1"/>
  <c r="U361" i="1"/>
  <c r="R361" i="1" s="1"/>
  <c r="U362" i="1"/>
  <c r="R362" i="1" s="1"/>
  <c r="U363" i="1"/>
  <c r="R363" i="1" s="1"/>
  <c r="U364" i="1"/>
  <c r="R364" i="1" s="1"/>
  <c r="U365" i="1"/>
  <c r="R365" i="1" s="1"/>
  <c r="U366" i="1"/>
  <c r="R366" i="1" s="1"/>
  <c r="U367" i="1"/>
  <c r="R367" i="1" s="1"/>
  <c r="U368" i="1"/>
  <c r="R368" i="1" s="1"/>
  <c r="U369" i="1"/>
  <c r="R369" i="1" s="1"/>
  <c r="U370" i="1"/>
  <c r="R370" i="1" s="1"/>
  <c r="U371" i="1"/>
  <c r="R371" i="1" s="1"/>
  <c r="U372" i="1"/>
  <c r="R372" i="1" s="1"/>
  <c r="U373" i="1"/>
  <c r="R373" i="1" s="1"/>
  <c r="U374" i="1"/>
  <c r="R374" i="1" s="1"/>
  <c r="U375" i="1"/>
  <c r="R375" i="1" s="1"/>
  <c r="U376" i="1"/>
  <c r="R376" i="1" s="1"/>
  <c r="U377" i="1"/>
  <c r="R377" i="1" s="1"/>
  <c r="U378" i="1"/>
  <c r="R378" i="1" s="1"/>
  <c r="U379" i="1"/>
  <c r="R379" i="1" s="1"/>
  <c r="U380" i="1"/>
  <c r="R380" i="1" s="1"/>
  <c r="U381" i="1"/>
  <c r="R381" i="1" s="1"/>
  <c r="U382" i="1"/>
  <c r="R382" i="1" s="1"/>
  <c r="U383" i="1"/>
  <c r="R383" i="1" s="1"/>
  <c r="U384" i="1"/>
  <c r="R384" i="1" s="1"/>
  <c r="U385" i="1"/>
  <c r="R385" i="1" s="1"/>
  <c r="U386" i="1"/>
  <c r="R386" i="1" s="1"/>
  <c r="U387" i="1"/>
  <c r="R387" i="1" s="1"/>
  <c r="U388" i="1"/>
  <c r="R388" i="1" s="1"/>
  <c r="U389" i="1"/>
  <c r="R389" i="1" s="1"/>
  <c r="U390" i="1"/>
  <c r="U391" i="1"/>
  <c r="R391" i="1" s="1"/>
  <c r="U392" i="1"/>
  <c r="R392" i="1" s="1"/>
  <c r="U393" i="1"/>
  <c r="R393" i="1" s="1"/>
  <c r="U394" i="1"/>
  <c r="R394" i="1" s="1"/>
  <c r="U395" i="1"/>
  <c r="R395" i="1" s="1"/>
  <c r="U396" i="1"/>
  <c r="R396" i="1" s="1"/>
  <c r="U397" i="1"/>
  <c r="R397" i="1" s="1"/>
  <c r="U398" i="1"/>
  <c r="R398" i="1" s="1"/>
  <c r="U399" i="1"/>
  <c r="R399" i="1" s="1"/>
  <c r="U400" i="1"/>
  <c r="R400" i="1" s="1"/>
  <c r="U401" i="1"/>
  <c r="R401" i="1" s="1"/>
  <c r="U402" i="1"/>
  <c r="R402" i="1" s="1"/>
  <c r="U403" i="1"/>
  <c r="R403" i="1" s="1"/>
  <c r="U404" i="1"/>
  <c r="R404" i="1" s="1"/>
  <c r="U405" i="1"/>
  <c r="R405" i="1" s="1"/>
  <c r="U406" i="1"/>
  <c r="R406" i="1" s="1"/>
  <c r="U407" i="1"/>
  <c r="R407" i="1" s="1"/>
  <c r="U408" i="1"/>
  <c r="R408" i="1" s="1"/>
  <c r="U409" i="1"/>
  <c r="R409" i="1" s="1"/>
  <c r="U410" i="1"/>
  <c r="R410" i="1" s="1"/>
  <c r="U411" i="1"/>
  <c r="R411" i="1" s="1"/>
  <c r="U412" i="1"/>
  <c r="R412" i="1" s="1"/>
  <c r="U413" i="1"/>
  <c r="R413" i="1" s="1"/>
  <c r="U414" i="1"/>
  <c r="R414" i="1" s="1"/>
  <c r="U415" i="1"/>
  <c r="R415" i="1" s="1"/>
  <c r="U416" i="1"/>
  <c r="R416" i="1" s="1"/>
  <c r="U417" i="1"/>
  <c r="R417" i="1" s="1"/>
  <c r="U418" i="1"/>
  <c r="R418" i="1" s="1"/>
  <c r="U419" i="1"/>
  <c r="R419" i="1" s="1"/>
  <c r="U420" i="1"/>
  <c r="R420" i="1" s="1"/>
  <c r="U421" i="1"/>
  <c r="R421" i="1" s="1"/>
  <c r="U422" i="1"/>
  <c r="R422" i="1" s="1"/>
  <c r="U423" i="1"/>
  <c r="R423" i="1" s="1"/>
  <c r="U424" i="1"/>
  <c r="R424" i="1" s="1"/>
  <c r="U425" i="1"/>
  <c r="R425" i="1" s="1"/>
  <c r="U426" i="1"/>
  <c r="R426" i="1" s="1"/>
  <c r="U427" i="1"/>
  <c r="R427" i="1" s="1"/>
  <c r="U428" i="1"/>
  <c r="R428" i="1" s="1"/>
  <c r="U429" i="1"/>
  <c r="R429" i="1" s="1"/>
  <c r="U430" i="1"/>
  <c r="R430" i="1" s="1"/>
  <c r="U431" i="1"/>
  <c r="R431" i="1" s="1"/>
  <c r="U432" i="1"/>
  <c r="R432" i="1" s="1"/>
  <c r="U433" i="1"/>
  <c r="R433" i="1" s="1"/>
  <c r="U434" i="1"/>
  <c r="R434" i="1" s="1"/>
  <c r="U435" i="1"/>
  <c r="R435" i="1" s="1"/>
  <c r="U436" i="1"/>
  <c r="R436" i="1" s="1"/>
  <c r="U437" i="1"/>
  <c r="R437" i="1" s="1"/>
  <c r="U438" i="1"/>
  <c r="R438" i="1" s="1"/>
  <c r="U439" i="1"/>
  <c r="R439" i="1" s="1"/>
  <c r="U440" i="1"/>
  <c r="R440" i="1" s="1"/>
  <c r="U441" i="1"/>
  <c r="R441" i="1" s="1"/>
  <c r="U442" i="1"/>
  <c r="R442" i="1" s="1"/>
  <c r="U443" i="1"/>
  <c r="R443" i="1" s="1"/>
  <c r="U444" i="1"/>
  <c r="R444" i="1" s="1"/>
  <c r="U445" i="1"/>
  <c r="R445" i="1" s="1"/>
  <c r="U446" i="1"/>
  <c r="R446" i="1" s="1"/>
  <c r="U447" i="1"/>
  <c r="R447" i="1" s="1"/>
  <c r="U448" i="1"/>
  <c r="R448" i="1" s="1"/>
  <c r="U449" i="1"/>
  <c r="R449" i="1" s="1"/>
  <c r="U450" i="1"/>
  <c r="R450" i="1" s="1"/>
  <c r="U451" i="1"/>
  <c r="R451" i="1" s="1"/>
  <c r="U452" i="1"/>
  <c r="R452" i="1" s="1"/>
  <c r="U453" i="1"/>
  <c r="R453" i="1" s="1"/>
  <c r="U454" i="1"/>
  <c r="R454" i="1" s="1"/>
  <c r="U455" i="1"/>
  <c r="R455" i="1" s="1"/>
  <c r="U456" i="1"/>
  <c r="R456" i="1" s="1"/>
  <c r="U457" i="1"/>
  <c r="R457" i="1" s="1"/>
  <c r="U458" i="1"/>
  <c r="R458" i="1" s="1"/>
  <c r="U459" i="1"/>
  <c r="R459" i="1" s="1"/>
  <c r="U460" i="1"/>
  <c r="R460" i="1" s="1"/>
  <c r="U461" i="1"/>
  <c r="R461" i="1" s="1"/>
  <c r="U462" i="1"/>
  <c r="R462" i="1" s="1"/>
  <c r="U463" i="1"/>
  <c r="R463" i="1" s="1"/>
  <c r="U464" i="1"/>
  <c r="R464" i="1" s="1"/>
  <c r="U465" i="1"/>
  <c r="R465" i="1" s="1"/>
  <c r="U466" i="1"/>
  <c r="R466" i="1" s="1"/>
  <c r="U467" i="1"/>
  <c r="R467" i="1" s="1"/>
  <c r="U468" i="1"/>
  <c r="R468" i="1" s="1"/>
  <c r="U469" i="1"/>
  <c r="R469" i="1" s="1"/>
  <c r="U470" i="1"/>
  <c r="R470" i="1" s="1"/>
  <c r="U471" i="1"/>
  <c r="R471" i="1" s="1"/>
  <c r="U472" i="1"/>
  <c r="R472" i="1" s="1"/>
  <c r="U473" i="1"/>
  <c r="R473" i="1" s="1"/>
  <c r="U474" i="1"/>
  <c r="R474" i="1" s="1"/>
  <c r="U475" i="1"/>
  <c r="R475" i="1" s="1"/>
  <c r="U476" i="1"/>
  <c r="R476" i="1" s="1"/>
  <c r="U477" i="1"/>
  <c r="R477" i="1" s="1"/>
  <c r="U478" i="1"/>
  <c r="R478" i="1" s="1"/>
  <c r="U479" i="1"/>
  <c r="R479" i="1" s="1"/>
  <c r="U480" i="1"/>
  <c r="R480" i="1" s="1"/>
  <c r="U481" i="1"/>
  <c r="R481" i="1" s="1"/>
  <c r="U482" i="1"/>
  <c r="R482" i="1" s="1"/>
  <c r="U483" i="1"/>
  <c r="R483" i="1" s="1"/>
  <c r="U484" i="1"/>
  <c r="R484" i="1" s="1"/>
  <c r="U485" i="1"/>
  <c r="R485" i="1" s="1"/>
  <c r="U487" i="1"/>
  <c r="R487" i="1" s="1"/>
  <c r="U488" i="1"/>
  <c r="R488" i="1" s="1"/>
  <c r="U489" i="1"/>
  <c r="R489" i="1" s="1"/>
  <c r="U490" i="1"/>
  <c r="R490" i="1" s="1"/>
  <c r="U491" i="1"/>
  <c r="R491" i="1" s="1"/>
  <c r="U492" i="1"/>
  <c r="R492" i="1" s="1"/>
  <c r="U493" i="1"/>
  <c r="R493" i="1" s="1"/>
  <c r="U494" i="1"/>
  <c r="R494" i="1" s="1"/>
  <c r="U495" i="1"/>
  <c r="R495" i="1" s="1"/>
  <c r="U496" i="1"/>
  <c r="R496" i="1" s="1"/>
  <c r="U497" i="1"/>
  <c r="R497" i="1" s="1"/>
  <c r="U498" i="1"/>
  <c r="R498" i="1" s="1"/>
  <c r="U499" i="1"/>
  <c r="R499" i="1" s="1"/>
  <c r="U500" i="1"/>
  <c r="R500" i="1" s="1"/>
  <c r="U501" i="1"/>
  <c r="R501" i="1" s="1"/>
  <c r="U502" i="1"/>
  <c r="R502" i="1" s="1"/>
  <c r="U503" i="1"/>
  <c r="R503" i="1" s="1"/>
  <c r="U504" i="1"/>
  <c r="R504" i="1" s="1"/>
  <c r="U505" i="1"/>
  <c r="R505" i="1" s="1"/>
  <c r="U506" i="1"/>
  <c r="R506" i="1" s="1"/>
  <c r="U507" i="1"/>
  <c r="R507" i="1" s="1"/>
  <c r="U508" i="1"/>
  <c r="R508" i="1" s="1"/>
  <c r="U509" i="1"/>
  <c r="R509" i="1" s="1"/>
  <c r="U510" i="1"/>
  <c r="R510" i="1" s="1"/>
  <c r="U511" i="1"/>
  <c r="R511" i="1" s="1"/>
  <c r="U512" i="1"/>
  <c r="R512" i="1" s="1"/>
  <c r="U513" i="1"/>
  <c r="R513" i="1" s="1"/>
  <c r="U514" i="1"/>
  <c r="R514" i="1" s="1"/>
  <c r="U515" i="1"/>
  <c r="R515" i="1" s="1"/>
  <c r="U516" i="1"/>
  <c r="R516" i="1" s="1"/>
  <c r="U517" i="1"/>
  <c r="R517" i="1" s="1"/>
  <c r="U518" i="1"/>
  <c r="R518" i="1" s="1"/>
  <c r="U519" i="1"/>
  <c r="R519" i="1" s="1"/>
  <c r="U520" i="1"/>
  <c r="R520" i="1" s="1"/>
  <c r="U521" i="1"/>
  <c r="R521" i="1" s="1"/>
  <c r="U522" i="1"/>
  <c r="R522" i="1" s="1"/>
  <c r="U523" i="1"/>
  <c r="R523" i="1" s="1"/>
  <c r="U524" i="1"/>
  <c r="R524" i="1" s="1"/>
  <c r="U525" i="1"/>
  <c r="R525" i="1" s="1"/>
  <c r="U526" i="1"/>
  <c r="R526" i="1" s="1"/>
  <c r="U527" i="1"/>
  <c r="R527" i="1" s="1"/>
  <c r="U528" i="1"/>
  <c r="R528" i="1" s="1"/>
  <c r="U529" i="1"/>
  <c r="R529" i="1" s="1"/>
  <c r="U530" i="1"/>
  <c r="R530" i="1" s="1"/>
  <c r="U531" i="1"/>
  <c r="R531" i="1" s="1"/>
  <c r="U532" i="1"/>
  <c r="R532" i="1" s="1"/>
  <c r="U533" i="1"/>
  <c r="R533" i="1" s="1"/>
  <c r="U534" i="1"/>
  <c r="R534" i="1" s="1"/>
  <c r="U535" i="1"/>
  <c r="R535" i="1" s="1"/>
  <c r="U536" i="1"/>
  <c r="R536" i="1" s="1"/>
  <c r="U537" i="1"/>
  <c r="R537" i="1" s="1"/>
  <c r="U538" i="1"/>
  <c r="R538" i="1" s="1"/>
  <c r="U539" i="1"/>
  <c r="R539" i="1" s="1"/>
  <c r="U540" i="1"/>
  <c r="R540" i="1" s="1"/>
  <c r="U541" i="1"/>
  <c r="R541" i="1" s="1"/>
  <c r="U542" i="1"/>
  <c r="R542" i="1" s="1"/>
  <c r="U543" i="1"/>
  <c r="R543" i="1" s="1"/>
  <c r="U544" i="1"/>
  <c r="R544" i="1" s="1"/>
  <c r="U545" i="1"/>
  <c r="R545" i="1" s="1"/>
  <c r="U546" i="1"/>
  <c r="R546" i="1" s="1"/>
  <c r="U547" i="1"/>
  <c r="R547" i="1" s="1"/>
  <c r="U548" i="1"/>
  <c r="R548" i="1" s="1"/>
  <c r="U549" i="1"/>
  <c r="R549" i="1" s="1"/>
  <c r="U550" i="1"/>
  <c r="R550" i="1" s="1"/>
  <c r="U551" i="1"/>
  <c r="R551" i="1" s="1"/>
  <c r="U552" i="1"/>
  <c r="R552" i="1" s="1"/>
  <c r="U553" i="1"/>
  <c r="R553" i="1" s="1"/>
  <c r="U554" i="1"/>
  <c r="R554" i="1" s="1"/>
  <c r="U555" i="1"/>
  <c r="R555" i="1" s="1"/>
  <c r="U556" i="1"/>
  <c r="R556" i="1" s="1"/>
  <c r="U557" i="1"/>
  <c r="R557" i="1" s="1"/>
  <c r="U558" i="1"/>
  <c r="R558" i="1" s="1"/>
  <c r="U559" i="1"/>
  <c r="R559" i="1" s="1"/>
  <c r="U560" i="1"/>
  <c r="R560" i="1" s="1"/>
  <c r="U561" i="1"/>
  <c r="R561" i="1" s="1"/>
  <c r="U562" i="1"/>
  <c r="R562" i="1" s="1"/>
  <c r="U563" i="1"/>
  <c r="R563" i="1" s="1"/>
  <c r="U564" i="1"/>
  <c r="R564" i="1" s="1"/>
  <c r="U565" i="1"/>
  <c r="R565" i="1" s="1"/>
  <c r="U566" i="1"/>
  <c r="R566" i="1" s="1"/>
  <c r="U567" i="1"/>
  <c r="R567" i="1" s="1"/>
  <c r="U568" i="1"/>
  <c r="R568" i="1" s="1"/>
  <c r="U569" i="1"/>
  <c r="R569" i="1" s="1"/>
  <c r="U570" i="1"/>
  <c r="R570" i="1" s="1"/>
  <c r="U571" i="1"/>
  <c r="R571" i="1" s="1"/>
  <c r="U572" i="1"/>
  <c r="R572" i="1" s="1"/>
  <c r="U573" i="1"/>
  <c r="R573" i="1" s="1"/>
  <c r="U574" i="1"/>
  <c r="R574" i="1" s="1"/>
  <c r="U575" i="1"/>
  <c r="R575" i="1" s="1"/>
  <c r="U576" i="1"/>
  <c r="R576" i="1" s="1"/>
  <c r="U577" i="1"/>
  <c r="R577" i="1" s="1"/>
  <c r="U578" i="1"/>
  <c r="R578" i="1" s="1"/>
  <c r="U579" i="1"/>
  <c r="R579" i="1" s="1"/>
  <c r="U580" i="1"/>
  <c r="R580" i="1" s="1"/>
  <c r="U581" i="1"/>
  <c r="R581" i="1" s="1"/>
  <c r="U582" i="1"/>
  <c r="R582" i="1" s="1"/>
  <c r="U583" i="1"/>
  <c r="R583" i="1" s="1"/>
  <c r="U584" i="1"/>
  <c r="R584" i="1" s="1"/>
  <c r="U585" i="1"/>
  <c r="R585" i="1" s="1"/>
  <c r="U586" i="1"/>
  <c r="R586" i="1" s="1"/>
  <c r="U587" i="1"/>
  <c r="R587" i="1" s="1"/>
  <c r="U588" i="1"/>
  <c r="R588" i="1" s="1"/>
  <c r="U589" i="1"/>
  <c r="R589" i="1" s="1"/>
  <c r="U590" i="1"/>
  <c r="R590" i="1" s="1"/>
  <c r="U591" i="1"/>
  <c r="R591" i="1" s="1"/>
  <c r="U592" i="1"/>
  <c r="R592" i="1" s="1"/>
  <c r="U593" i="1"/>
  <c r="R593" i="1" s="1"/>
  <c r="U594" i="1"/>
  <c r="R594" i="1" s="1"/>
  <c r="U595" i="1"/>
  <c r="R595" i="1" s="1"/>
  <c r="U596" i="1"/>
  <c r="R596" i="1" s="1"/>
  <c r="U597" i="1"/>
  <c r="R597" i="1" s="1"/>
  <c r="U598" i="1"/>
  <c r="R598" i="1" s="1"/>
  <c r="U599" i="1"/>
  <c r="R599" i="1" s="1"/>
  <c r="U600" i="1"/>
  <c r="R600" i="1" s="1"/>
  <c r="U601" i="1"/>
  <c r="R601" i="1" s="1"/>
  <c r="U602" i="1"/>
  <c r="R602" i="1" s="1"/>
  <c r="U603" i="1"/>
  <c r="R603" i="1" s="1"/>
  <c r="U604" i="1"/>
  <c r="R604" i="1" s="1"/>
  <c r="U605" i="1"/>
  <c r="R605" i="1" s="1"/>
  <c r="U606" i="1"/>
  <c r="R606" i="1" s="1"/>
  <c r="U607" i="1"/>
  <c r="R607" i="1" s="1"/>
  <c r="U608" i="1"/>
  <c r="R608" i="1" s="1"/>
  <c r="U609" i="1"/>
  <c r="R609" i="1" s="1"/>
  <c r="U610" i="1"/>
  <c r="R610" i="1" s="1"/>
  <c r="U611" i="1"/>
  <c r="R611" i="1" s="1"/>
  <c r="U612" i="1"/>
  <c r="R612" i="1" s="1"/>
  <c r="U613" i="1"/>
  <c r="R613" i="1" s="1"/>
  <c r="U614" i="1"/>
  <c r="R614" i="1" s="1"/>
  <c r="U615" i="1"/>
  <c r="R615" i="1" s="1"/>
  <c r="U616" i="1"/>
  <c r="R616" i="1" s="1"/>
  <c r="U617" i="1"/>
  <c r="R617" i="1" s="1"/>
  <c r="U618" i="1"/>
  <c r="R618" i="1" s="1"/>
  <c r="U619" i="1"/>
  <c r="R619" i="1" s="1"/>
  <c r="U620" i="1"/>
  <c r="R620" i="1" s="1"/>
  <c r="U621" i="1"/>
  <c r="R621" i="1" s="1"/>
  <c r="U622" i="1"/>
  <c r="R622" i="1" s="1"/>
  <c r="U623" i="1"/>
  <c r="R623" i="1" s="1"/>
  <c r="U624" i="1"/>
  <c r="R624" i="1" s="1"/>
  <c r="U625" i="1"/>
  <c r="R625" i="1" s="1"/>
  <c r="U626" i="1"/>
  <c r="R626" i="1" s="1"/>
  <c r="U627" i="1"/>
  <c r="R627" i="1" s="1"/>
  <c r="U628" i="1"/>
  <c r="R628" i="1" s="1"/>
  <c r="U629" i="1"/>
  <c r="R629" i="1" s="1"/>
  <c r="U304" i="1"/>
  <c r="R304" i="1" s="1"/>
  <c r="U305" i="1"/>
  <c r="R305" i="1" s="1"/>
  <c r="U306" i="1"/>
  <c r="R306" i="1" s="1"/>
  <c r="U307" i="1"/>
  <c r="R307" i="1" s="1"/>
  <c r="U308" i="1"/>
  <c r="R308" i="1" s="1"/>
  <c r="U309" i="1"/>
  <c r="R309" i="1" s="1"/>
  <c r="U310" i="1"/>
  <c r="R310" i="1" s="1"/>
  <c r="U311" i="1"/>
  <c r="R311" i="1" s="1"/>
  <c r="U312" i="1"/>
  <c r="R312" i="1" s="1"/>
  <c r="U313" i="1"/>
  <c r="R313" i="1" s="1"/>
  <c r="U314" i="1"/>
  <c r="R314" i="1" s="1"/>
  <c r="U315" i="1"/>
  <c r="R315" i="1" s="1"/>
  <c r="U316" i="1"/>
  <c r="R316" i="1" s="1"/>
  <c r="U317" i="1"/>
  <c r="R317" i="1" s="1"/>
  <c r="U318" i="1"/>
  <c r="R318" i="1" s="1"/>
  <c r="U319" i="1"/>
  <c r="R319" i="1" s="1"/>
  <c r="U320" i="1"/>
  <c r="R320" i="1" s="1"/>
  <c r="U321" i="1"/>
  <c r="R321" i="1" s="1"/>
  <c r="U322" i="1"/>
  <c r="R322" i="1" s="1"/>
  <c r="U323" i="1"/>
  <c r="R323" i="1" s="1"/>
  <c r="U324" i="1"/>
  <c r="R324" i="1" s="1"/>
  <c r="U325" i="1"/>
  <c r="R325" i="1" s="1"/>
  <c r="U326" i="1"/>
  <c r="R326" i="1" s="1"/>
  <c r="U327" i="1"/>
  <c r="R327" i="1" s="1"/>
  <c r="U328" i="1"/>
  <c r="R328" i="1" s="1"/>
  <c r="U329" i="1"/>
  <c r="R329" i="1" s="1"/>
  <c r="U330" i="1"/>
  <c r="R330" i="1" s="1"/>
  <c r="U331" i="1"/>
  <c r="R331" i="1" s="1"/>
  <c r="U332" i="1"/>
  <c r="R332" i="1" s="1"/>
  <c r="U333" i="1"/>
  <c r="R333" i="1" s="1"/>
  <c r="U334" i="1"/>
  <c r="R334" i="1" s="1"/>
  <c r="U335" i="1"/>
  <c r="R335" i="1" s="1"/>
  <c r="U336" i="1"/>
  <c r="R336" i="1" s="1"/>
  <c r="U337" i="1"/>
  <c r="R337" i="1" s="1"/>
  <c r="U338" i="1"/>
  <c r="R338" i="1" s="1"/>
  <c r="U339" i="1"/>
  <c r="R339" i="1" s="1"/>
  <c r="U340" i="1"/>
  <c r="R340" i="1" s="1"/>
  <c r="U341" i="1"/>
  <c r="R341" i="1" s="1"/>
  <c r="U342" i="1"/>
  <c r="R342" i="1" s="1"/>
  <c r="U343" i="1"/>
  <c r="R343" i="1" s="1"/>
  <c r="U344" i="1"/>
  <c r="R344" i="1" s="1"/>
  <c r="U345" i="1"/>
  <c r="R345" i="1" s="1"/>
  <c r="U346" i="1"/>
  <c r="R346" i="1" s="1"/>
  <c r="U347" i="1"/>
  <c r="R347" i="1" s="1"/>
  <c r="U348" i="1"/>
  <c r="R348" i="1" s="1"/>
  <c r="U349" i="1"/>
  <c r="R349" i="1" s="1"/>
  <c r="U350" i="1"/>
  <c r="R350" i="1" s="1"/>
  <c r="U351" i="1"/>
  <c r="R351" i="1" s="1"/>
  <c r="U290" i="1"/>
  <c r="R290" i="1" s="1"/>
  <c r="U291" i="1"/>
  <c r="R291" i="1" s="1"/>
  <c r="U292" i="1"/>
  <c r="R292" i="1" s="1"/>
  <c r="U293" i="1"/>
  <c r="R293" i="1" s="1"/>
  <c r="U294" i="1"/>
  <c r="R294" i="1" s="1"/>
  <c r="U295" i="1"/>
  <c r="R295" i="1" s="1"/>
  <c r="U296" i="1"/>
  <c r="R296" i="1" s="1"/>
  <c r="U297" i="1"/>
  <c r="R297" i="1" s="1"/>
  <c r="U298" i="1"/>
  <c r="R298" i="1" s="1"/>
  <c r="U299" i="1"/>
  <c r="R299" i="1" s="1"/>
  <c r="U300" i="1"/>
  <c r="R300" i="1" s="1"/>
  <c r="U301" i="1"/>
  <c r="R301" i="1" s="1"/>
  <c r="U302" i="1"/>
  <c r="R302" i="1" s="1"/>
  <c r="U303" i="1"/>
  <c r="R303" i="1" s="1"/>
  <c r="U289" i="1"/>
  <c r="R289" i="1" s="1"/>
  <c r="Y12" i="1"/>
  <c r="X2" i="1"/>
  <c r="X11" i="1"/>
  <c r="W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Y11" i="1"/>
  <c r="W12" i="1"/>
  <c r="X12" i="1"/>
  <c r="W13" i="1"/>
  <c r="X13" i="1"/>
  <c r="Y13" i="1"/>
  <c r="W14" i="1"/>
  <c r="X14" i="1"/>
  <c r="Y14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Y2" i="1"/>
  <c r="R390" i="1" l="1"/>
</calcChain>
</file>

<file path=xl/connections.xml><?xml version="1.0" encoding="utf-8"?>
<connections xmlns="http://schemas.openxmlformats.org/spreadsheetml/2006/main">
  <connection id="1" name="MGtjek3_HKsag2_HKsag" type="6" refreshedVersion="4" background="1" saveData="1">
    <textPr sourceFile="C:\tmp\MGtjek3_HKsag2_HKsag.txt" decimal="," thousands=".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<sst xmlns="http://schemas.openxmlformats.org/spreadsheetml/2006/main" count="6442" uniqueCount="1070">
  <si>
    <t xml:space="preserve"> Matrikelkort (e&amp;amp;m) </t>
  </si>
  <si>
    <t xml:space="preserve"> Sogn </t>
  </si>
  <si>
    <t xml:space="preserve"> Ejerlav </t>
  </si>
  <si>
    <t xml:space="preserve"> Skoledistrikter  </t>
  </si>
  <si>
    <t xml:space="preserve"> Postdistrikter </t>
  </si>
  <si>
    <t xml:space="preserve"> Adresse og vejnavn </t>
  </si>
  <si>
    <t xml:space="preserve"> Vej kode </t>
  </si>
  <si>
    <t xml:space="preserve"> Bygninger </t>
  </si>
  <si>
    <t xml:space="preserve"> Matrikelkort med arealer </t>
  </si>
  <si>
    <t xml:space="preserve"> Kystlinie </t>
  </si>
  <si>
    <t xml:space="preserve"> FOT skov </t>
  </si>
  <si>
    <t xml:space="preserve"> Fredede bygninger </t>
  </si>
  <si>
    <t xml:space="preserve"> Fredede fortidsminder </t>
  </si>
  <si>
    <t xml:space="preserve"> Fredskov </t>
  </si>
  <si>
    <t xml:space="preserve"> Diger, kulturhistoriske </t>
  </si>
  <si>
    <t xml:space="preserve"> Strandbeskyttelse </t>
  </si>
  <si>
    <t xml:space="preserve"> Skovbyggelinier </t>
  </si>
  <si>
    <t xml:space="preserve"> Fortidsmindebeskyttelseslinie </t>
  </si>
  <si>
    <t xml:space="preserve"> Kirkebyggelinier </t>
  </si>
  <si>
    <t xml:space="preserve"> Kirkeomgivelser </t>
  </si>
  <si>
    <t xml:space="preserve"> Vejbyggelinier </t>
  </si>
  <si>
    <t xml:space="preserve"> Diger, 20m buffer </t>
  </si>
  <si>
    <t xml:space="preserve"> Webatlas </t>
  </si>
  <si>
    <t xml:space="preserve"> Webatlas (fredede bygninger) </t>
  </si>
  <si>
    <t xml:space="preserve"> Monumenter </t>
  </si>
  <si>
    <t xml:space="preserve"> Fortidsminder </t>
  </si>
  <si>
    <t xml:space="preserve"> Kulturarvsarealer </t>
  </si>
  <si>
    <t xml:space="preserve"> Smiley </t>
  </si>
  <si>
    <t xml:space="preserve"> Klap Pladser </t>
  </si>
  <si>
    <t xml:space="preserve"> Badevand </t>
  </si>
  <si>
    <t xml:space="preserve"> Badevandsstationer </t>
  </si>
  <si>
    <t xml:space="preserve"> DMU Kystafsnit Opl </t>
  </si>
  <si>
    <t xml:space="preserve"> Havne </t>
  </si>
  <si>
    <t xml:space="preserve"> Kystvande Typologi </t>
  </si>
  <si>
    <t xml:space="preserve"> Byzone </t>
  </si>
  <si>
    <t xml:space="preserve"> Kommuneplan Rammer Vedtaget </t>
  </si>
  <si>
    <t xml:space="preserve"> Tema, Kommuneplan Rammer Vedtaget </t>
  </si>
  <si>
    <t xml:space="preserve"> Landsplandirektiver </t>
  </si>
  <si>
    <t xml:space="preserve"> Detailhandelsstruktur </t>
  </si>
  <si>
    <t xml:space="preserve"> Trafikstier/cykelstier </t>
  </si>
  <si>
    <t xml:space="preserve"> Jordbrug </t>
  </si>
  <si>
    <t xml:space="preserve"> Skovrejsning </t>
  </si>
  <si>
    <t xml:space="preserve"> Naturbeskyttelsesinteresser </t>
  </si>
  <si>
    <t xml:space="preserve"> Bufferzoner for Kronborg </t>
  </si>
  <si>
    <t xml:space="preserve"> Lavbundsarealer </t>
  </si>
  <si>
    <t xml:space="preserve"> Transportkorridor </t>
  </si>
  <si>
    <t xml:space="preserve"> Jernbane eksisterende  </t>
  </si>
  <si>
    <t xml:space="preserve"> Eksisterende motorvej </t>
  </si>
  <si>
    <t xml:space="preserve"> Planlagte overordnede cykelstier </t>
  </si>
  <si>
    <t xml:space="preserve"> Cykelsuperstier (eks. og planlagte) </t>
  </si>
  <si>
    <t xml:space="preserve"> Missing links (manglende, endnu ikke planlagt) </t>
  </si>
  <si>
    <t xml:space="preserve"> Planlagte overordnede rekreative stier </t>
  </si>
  <si>
    <t xml:space="preserve"> Eksisterende overordnede rekreative stier </t>
  </si>
  <si>
    <t xml:space="preserve"> Reservation til Naturgas </t>
  </si>
  <si>
    <t xml:space="preserve"> Nye Bolig Arealer </t>
  </si>
  <si>
    <t xml:space="preserve"> Regionaltog </t>
  </si>
  <si>
    <t xml:space="preserve"> Motorveje </t>
  </si>
  <si>
    <t xml:space="preserve"> Veje overordnede eksisterende </t>
  </si>
  <si>
    <t xml:space="preserve"> Stier Rekreative </t>
  </si>
  <si>
    <t xml:space="preserve"> Ydre storbyomr </t>
  </si>
  <si>
    <t xml:space="preserve"> Landomr i ydre storbyomr </t>
  </si>
  <si>
    <t xml:space="preserve"> Sommerhusomr </t>
  </si>
  <si>
    <t xml:space="preserve"> Lokalplan vedtaget </t>
  </si>
  <si>
    <t xml:space="preserve"> Tema, Lokalplan vedtaget </t>
  </si>
  <si>
    <t xml:space="preserve"> Lokalplan Forslag </t>
  </si>
  <si>
    <t xml:space="preserve"> Tema, Lokalplan Forslag </t>
  </si>
  <si>
    <t xml:space="preserve"> *Kommende Lokalplaner </t>
  </si>
  <si>
    <t xml:space="preserve"> Plan Byggelinjer </t>
  </si>
  <si>
    <t xml:space="preserve"> Registreret Ejer og Type </t>
  </si>
  <si>
    <t xml:space="preserve"> Registreret Regulativ og Kendelse </t>
  </si>
  <si>
    <t xml:space="preserve"> Registreret Buffer om Offentlige </t>
  </si>
  <si>
    <t xml:space="preserve"> Registreret Stationering </t>
  </si>
  <si>
    <t xml:space="preserve"> 1.000 - 10.000 m3 </t>
  </si>
  <si>
    <t xml:space="preserve"> 10.000 - 100.000 m3 </t>
  </si>
  <si>
    <t xml:space="preserve"> Drikkevandsinteresser </t>
  </si>
  <si>
    <t xml:space="preserve"> *Indvindingsoplande pr. 2014 </t>
  </si>
  <si>
    <t xml:space="preserve"> *Indvindings oplande 2015 og frem </t>
  </si>
  <si>
    <t xml:space="preserve"> *Grundvandsdannende oplande  </t>
  </si>
  <si>
    <t xml:space="preserve"> Dybde til grundvand </t>
  </si>
  <si>
    <t xml:space="preserve"> Grundvandsspejl pri. magasin </t>
  </si>
  <si>
    <t xml:space="preserve"> Boring - privat vandforsyning </t>
  </si>
  <si>
    <t xml:space="preserve"> Boring - privat vandforsyning 300m buffer </t>
  </si>
  <si>
    <t xml:space="preserve"> Boringer â€“ Jupiter </t>
  </si>
  <si>
    <t xml:space="preserve"> Forsyningsopland FH </t>
  </si>
  <si>
    <t xml:space="preserve"> Mark </t>
  </si>
  <si>
    <t xml:space="preserve"> Landbrug </t>
  </si>
  <si>
    <t xml:space="preserve"> Markblokkort </t>
  </si>
  <si>
    <t xml:space="preserve"> Markbloknummer </t>
  </si>
  <si>
    <t xml:space="preserve"> Bremmer </t>
  </si>
  <si>
    <t xml:space="preserve"> Randzone </t>
  </si>
  <si>
    <t xml:space="preserve"> Jordforurening V1 </t>
  </si>
  <si>
    <t xml:space="preserve"> Jordforurening V2  </t>
  </si>
  <si>
    <t xml:space="preserve"> Jordforurening V2 nuanceret </t>
  </si>
  <si>
    <t xml:space="preserve"> DKJord/HK </t>
  </si>
  <si>
    <t xml:space="preserve"> Kyst og havn 250m buffer </t>
  </si>
  <si>
    <t xml:space="preserve"> Olietanke under 6.000 liter </t>
  </si>
  <si>
    <t xml:space="preserve"> Olietanke 6.000-100.000 liter </t>
  </si>
  <si>
    <t xml:space="preserve"> Olietanke over 100.000 liter </t>
  </si>
  <si>
    <t xml:space="preserve"> Genopdyrkningsret </t>
  </si>
  <si>
    <t xml:space="preserve"> HK Besigtigede NSTp3 </t>
  </si>
  <si>
    <t xml:space="preserve"> HK Fejl NSTp3 </t>
  </si>
  <si>
    <t xml:space="preserve"> HK NyeOversete ikke NSTp3 </t>
  </si>
  <si>
    <t xml:space="preserve"> HK NyeOversete NSTp3 </t>
  </si>
  <si>
    <t xml:space="preserve"> HK Tekniske NSTp3 </t>
  </si>
  <si>
    <t xml:space="preserve"> HK Uoverensstemmelser NSTp3 </t>
  </si>
  <si>
    <t xml:space="preserve"> *Naturdata Besigtigelse </t>
  </si>
  <si>
    <t xml:space="preserve"> Beskyttede naturtyper Â§3 </t>
  </si>
  <si>
    <t xml:space="preserve"> Artsfund </t>
  </si>
  <si>
    <t xml:space="preserve"> Lavbund </t>
  </si>
  <si>
    <t xml:space="preserve"> Invasive Arter </t>
  </si>
  <si>
    <t xml:space="preserve"> Punkt </t>
  </si>
  <si>
    <t xml:space="preserve"> Flade </t>
  </si>
  <si>
    <t xml:space="preserve"> Besigtigelse </t>
  </si>
  <si>
    <t xml:space="preserve"> 1,0-1,5 meter </t>
  </si>
  <si>
    <t xml:space="preserve"> 1,5-2,0 meter </t>
  </si>
  <si>
    <t xml:space="preserve"> 2,0-2,5meter </t>
  </si>
  <si>
    <t xml:space="preserve"> 2,5-3,0 meter </t>
  </si>
  <si>
    <t xml:space="preserve"> 3,0-3,5 meter </t>
  </si>
  <si>
    <t xml:space="preserve"> 3,5-4,0 meter </t>
  </si>
  <si>
    <t xml:space="preserve"> 0-10 meter </t>
  </si>
  <si>
    <t xml:space="preserve"> Veje og stier tema </t>
  </si>
  <si>
    <t xml:space="preserve"> Overordnede veje </t>
  </si>
  <si>
    <t xml:space="preserve"> Cykelsti langs vej </t>
  </si>
  <si>
    <t xml:space="preserve"> Cykelstier </t>
  </si>
  <si>
    <t xml:space="preserve"> Cykel ruter tema </t>
  </si>
  <si>
    <t xml:space="preserve"> National cykelrute 9  </t>
  </si>
  <si>
    <t xml:space="preserve"> Rute 47 Nordkystruten cykelsti </t>
  </si>
  <si>
    <t xml:space="preserve"> Rute 47 Nordkystruten vandrerute </t>
  </si>
  <si>
    <t xml:space="preserve"> Kommunal drift </t>
  </si>
  <si>
    <t xml:space="preserve"> Stoppesteder </t>
  </si>
  <si>
    <t xml:space="preserve"> Vejstatus </t>
  </si>
  <si>
    <t xml:space="preserve"> Stistatus </t>
  </si>
  <si>
    <t xml:space="preserve"> Vintervedligeholdelse </t>
  </si>
  <si>
    <t xml:space="preserve"> Servitutter </t>
  </si>
  <si>
    <t xml:space="preserve"> Stationering </t>
  </si>
  <si>
    <t xml:space="preserve"> Parkvedligeholdelse </t>
  </si>
  <si>
    <t xml:space="preserve"> Kommunale institutioner </t>
  </si>
  <si>
    <t xml:space="preserve"> Private institutioner </t>
  </si>
  <si>
    <t xml:space="preserve"> *Skoler og ungdomsskoler </t>
  </si>
  <si>
    <t xml:space="preserve"> Skoledistrikter efter 1/8 2012 </t>
  </si>
  <si>
    <t xml:space="preserve"> Trafikfarlige veje </t>
  </si>
  <si>
    <t xml:space="preserve"> Alle ruter </t>
  </si>
  <si>
    <t xml:space="preserve"> Til Skole </t>
  </si>
  <si>
    <t xml:space="preserve"> Skole - fritid </t>
  </si>
  <si>
    <t xml:space="preserve"> Hjem </t>
  </si>
  <si>
    <t xml:space="preserve"> Utrygge steder </t>
  </si>
  <si>
    <t xml:space="preserve"> *Apperup </t>
  </si>
  <si>
    <t xml:space="preserve"> *Byskolen </t>
  </si>
  <si>
    <t xml:space="preserve"> *Grydemose </t>
  </si>
  <si>
    <t xml:space="preserve"> *Gurrevej </t>
  </si>
  <si>
    <t xml:space="preserve"> *Kongevej </t>
  </si>
  <si>
    <t xml:space="preserve"> *Nordvest </t>
  </si>
  <si>
    <t xml:space="preserve"> *Tibberup </t>
  </si>
  <si>
    <t xml:space="preserve"> *10_klasse </t>
  </si>
  <si>
    <t xml:space="preserve"> Skoler SQL </t>
  </si>
  <si>
    <t xml:space="preserve"> Byggesags Filarkiv Offentlig </t>
  </si>
  <si>
    <t xml:space="preserve"> Kommunale Ejendomme </t>
  </si>
  <si>
    <t xml:space="preserve"> Anden offentlig ejendom </t>
  </si>
  <si>
    <t xml:space="preserve"> Boligselskaber </t>
  </si>
  <si>
    <t xml:space="preserve"> Private Andelsboligforeninger </t>
  </si>
  <si>
    <t xml:space="preserve"> Ejerforhold </t>
  </si>
  <si>
    <t xml:space="preserve"> Status </t>
  </si>
  <si>
    <t xml:space="preserve"> Plan </t>
  </si>
  <si>
    <t xml:space="preserve"> Regnvandsbassin </t>
  </si>
  <si>
    <t xml:space="preserve"> Spildevandsbassin </t>
  </si>
  <si>
    <t xml:space="preserve"> Pumpestationer </t>
  </si>
  <si>
    <t xml:space="preserve"> Jordbund ikke velegnet </t>
  </si>
  <si>
    <t xml:space="preserve"> Jordbund velegnet </t>
  </si>
  <si>
    <t xml:space="preserve"> Enkelt udledere rensning OK iht. BBR </t>
  </si>
  <si>
    <t xml:space="preserve"> Renseklasser </t>
  </si>
  <si>
    <t xml:space="preserve"> *El </t>
  </si>
  <si>
    <t xml:space="preserve"> *Vand </t>
  </si>
  <si>
    <t xml:space="preserve"> *Varme </t>
  </si>
  <si>
    <t xml:space="preserve"> Fjernvarmekunder 2014 </t>
  </si>
  <si>
    <t xml:space="preserve"> *Biogas </t>
  </si>
  <si>
    <t xml:space="preserve"> *Spildevand </t>
  </si>
  <si>
    <t xml:space="preserve"> Sparrebassin </t>
  </si>
  <si>
    <t xml:space="preserve"> *Lysleder </t>
  </si>
  <si>
    <t xml:space="preserve"> Lysleder projekt </t>
  </si>
  <si>
    <t xml:space="preserve"> Kommunegrænse </t>
  </si>
  <si>
    <t xml:space="preserve"> Kultur Historiske Anlæg </t>
  </si>
  <si>
    <t xml:space="preserve"> Idrætsanlæg </t>
  </si>
  <si>
    <t xml:space="preserve"> Kystnærhedszone (Landsplan) </t>
  </si>
  <si>
    <t xml:space="preserve"> Arealanvendelse i kystnærhedszonen </t>
  </si>
  <si>
    <t xml:space="preserve"> Vejanlæg </t>
  </si>
  <si>
    <t xml:space="preserve"> Kollektive trafikanlægn </t>
  </si>
  <si>
    <t xml:space="preserve"> Tekniske anlæg og VVM-pligtige anlæg </t>
  </si>
  <si>
    <t xml:space="preserve"> Lokalisering af fritidsanlæg </t>
  </si>
  <si>
    <t xml:space="preserve"> Kulturhistoriske bevaringsværdier </t>
  </si>
  <si>
    <t xml:space="preserve"> Landskabelige bevaringsværdier </t>
  </si>
  <si>
    <t xml:space="preserve"> Geologiske bevaringsværdier </t>
  </si>
  <si>
    <t xml:space="preserve"> Nye ændrede byafgrænsninger </t>
  </si>
  <si>
    <t xml:space="preserve"> Virksomheder med særlig beliggenhedskrav </t>
  </si>
  <si>
    <t xml:space="preserve"> Veje overordnede anlæg </t>
  </si>
  <si>
    <t xml:space="preserve"> Grænse til landomr i ydre storbyomr </t>
  </si>
  <si>
    <t xml:space="preserve"> Stationsnærhed </t>
  </si>
  <si>
    <t xml:space="preserve"> Vandværk </t>
  </si>
  <si>
    <t xml:space="preserve"> Boring - vandværk </t>
  </si>
  <si>
    <t xml:space="preserve"> Boring - vandværk 300m buffer </t>
  </si>
  <si>
    <t xml:space="preserve"> Omlægnings Tilsagn </t>
  </si>
  <si>
    <t xml:space="preserve"> Olietanke Afblændet/Opfyldt </t>
  </si>
  <si>
    <t xml:space="preserve"> Biologiske værdier </t>
  </si>
  <si>
    <t xml:space="preserve"> Mindre veje Befæstet </t>
  </si>
  <si>
    <t xml:space="preserve"> Mindre veje Ubefæstet </t>
  </si>
  <si>
    <t xml:space="preserve"> Sti Befæstet </t>
  </si>
  <si>
    <t xml:space="preserve"> Sti Ubefæstet </t>
  </si>
  <si>
    <t xml:space="preserve"> Bro og bygværk </t>
  </si>
  <si>
    <t xml:space="preserve"> Utrygge strækninger </t>
  </si>
  <si>
    <t xml:space="preserve"> *Espergærde </t>
  </si>
  <si>
    <t xml:space="preserve"> *Hellebæk </t>
  </si>
  <si>
    <t xml:space="preserve"> *Hornbæk </t>
  </si>
  <si>
    <t xml:space="preserve"> *Erhvervsskolen Nordsjælland </t>
  </si>
  <si>
    <t xml:space="preserve"> Renseanlæg </t>
  </si>
  <si>
    <t xml:space="preserve"> *Drænledninger </t>
  </si>
  <si>
    <t xml:space="preserve"> Fredede områder </t>
  </si>
  <si>
    <t xml:space="preserve"> Fredede områder, forslag </t>
  </si>
  <si>
    <t xml:space="preserve"> Badevands områder </t>
  </si>
  <si>
    <t xml:space="preserve"> Konverterings Områder </t>
  </si>
  <si>
    <t xml:space="preserve"> Sommerhusområde </t>
  </si>
  <si>
    <t xml:space="preserve"> Byzone, sommerhusområder og nyudlæg </t>
  </si>
  <si>
    <t xml:space="preserve"> Områder til forskellige byformål </t>
  </si>
  <si>
    <t xml:space="preserve"> Arealer til fritidsformål </t>
  </si>
  <si>
    <t xml:space="preserve"> Det ydre storbyområde (Byfingrene) </t>
  </si>
  <si>
    <t xml:space="preserve"> Det ydre storbyområde (landområdet) </t>
  </si>
  <si>
    <t xml:space="preserve"> Grænse ydre storbyområde </t>
  </si>
  <si>
    <t xml:space="preserve"> Lokalplan Delområde Vedtaget (MS) </t>
  </si>
  <si>
    <t xml:space="preserve"> Lokalplan Delområde Vedtaget </t>
  </si>
  <si>
    <t xml:space="preserve"> Tema, Lokalplan Delområde Vedtaget </t>
  </si>
  <si>
    <t xml:space="preserve"> Lokalplan Delområde Forslag </t>
  </si>
  <si>
    <t xml:space="preserve"> Tema, Lokalplan Delområde Forslag </t>
  </si>
  <si>
    <t xml:space="preserve"> Fremskrivningsområde </t>
  </si>
  <si>
    <t xml:space="preserve"> *Spildevand åbent land </t>
  </si>
  <si>
    <t xml:space="preserve"> MVJ-aftaleområder </t>
  </si>
  <si>
    <t xml:space="preserve"> Områdeklassificering </t>
  </si>
  <si>
    <t xml:space="preserve"> Fugleovervågning </t>
  </si>
  <si>
    <t xml:space="preserve"> Geologiske interesseområder </t>
  </si>
  <si>
    <t xml:space="preserve"> EF-habitatområder </t>
  </si>
  <si>
    <t xml:space="preserve"> 5 års hændelse </t>
  </si>
  <si>
    <t xml:space="preserve"> 10 års hændelse </t>
  </si>
  <si>
    <t xml:space="preserve"> 100 års hændelse </t>
  </si>
  <si>
    <t xml:space="preserve"> Skadesrisiko årlig </t>
  </si>
  <si>
    <t xml:space="preserve"> *Borupgård </t>
  </si>
  <si>
    <t xml:space="preserve"> *Nygård </t>
  </si>
  <si>
    <t xml:space="preserve"> Jordbund måske velegnet </t>
  </si>
  <si>
    <t xml:space="preserve"> Enkelt udledere rensning påkrævet iht. BBR </t>
  </si>
  <si>
    <t xml:space="preserve"> Forsynings områder </t>
  </si>
  <si>
    <t xml:space="preserve"> Tilslutningspligt område </t>
  </si>
  <si>
    <t xml:space="preserve"> *Højdekurver </t>
  </si>
  <si>
    <t xml:space="preserve"> Højdetema med farver </t>
  </si>
  <si>
    <t xml:space="preserve"> FOT sø </t>
  </si>
  <si>
    <t xml:space="preserve"> Søbeskyttelseslinier </t>
  </si>
  <si>
    <t xml:space="preserve"> Spisesteder, fødevare mm </t>
  </si>
  <si>
    <t xml:space="preserve"> Lokalisering af støjende fritidsanlæg </t>
  </si>
  <si>
    <t xml:space="preserve"> Grønne kiler (Indre kiler og kystkiler) </t>
  </si>
  <si>
    <t xml:space="preserve"> Det øvrige hovedstadsområde </t>
  </si>
  <si>
    <t xml:space="preserve"> Højspændingsjordkabel 132kV </t>
  </si>
  <si>
    <t xml:space="preserve"> Højspændingsjordkabel 400kV </t>
  </si>
  <si>
    <t xml:space="preserve"> Højspændingsluftledning 132kV </t>
  </si>
  <si>
    <t xml:space="preserve"> Højspændingsluftledning 400kV </t>
  </si>
  <si>
    <t xml:space="preserve"> Indre grønne kiler </t>
  </si>
  <si>
    <t xml:space="preserve"> *Alle vandløb </t>
  </si>
  <si>
    <t xml:space="preserve"> Offentlige vandløb </t>
  </si>
  <si>
    <t xml:space="preserve"> Koteplan Esrum Søvej </t>
  </si>
  <si>
    <t xml:space="preserve"> Oversvømmelser registreret </t>
  </si>
  <si>
    <t xml:space="preserve"> Nitratfølsomme indvindingsområder </t>
  </si>
  <si>
    <t xml:space="preserve"> Efterafgrøder </t>
  </si>
  <si>
    <t xml:space="preserve"> Miljø Betinget Tilsagn </t>
  </si>
  <si>
    <t xml:space="preserve"> Miljø Tilsagn 12.50.55 </t>
  </si>
  <si>
    <t xml:space="preserve"> Sø 250m buffer </t>
  </si>
  <si>
    <t xml:space="preserve"> Vandløb type 1og 2 250 m buffer </t>
  </si>
  <si>
    <t xml:space="preserve"> Beskyttede vandløb Â§3 </t>
  </si>
  <si>
    <t xml:space="preserve"> Løgfrøer </t>
  </si>
  <si>
    <t xml:space="preserve"> Overkørsler </t>
  </si>
  <si>
    <t xml:space="preserve"> Skøjte søer </t>
  </si>
  <si>
    <t xml:space="preserve"> *Bregnehøj </t>
  </si>
  <si>
    <t xml:space="preserve"> *Mørdrup </t>
  </si>
  <si>
    <t xml:space="preserve"> *Løvdal </t>
  </si>
  <si>
    <t xml:space="preserve"> *Rønnebær </t>
  </si>
  <si>
    <t xml:space="preserve"> *Tikøb </t>
  </si>
  <si>
    <t xml:space="preserve"> *Helsingør Ungdomsskole </t>
  </si>
  <si>
    <t xml:space="preserve"> Udløb </t>
  </si>
  <si>
    <t xml:space="preserve"> Særlig følsom lavbund </t>
  </si>
  <si>
    <t xml:space="preserve"> Vandløbs oplande </t>
  </si>
  <si>
    <t xml:space="preserve"> Spildevands udløb </t>
  </si>
  <si>
    <t xml:space="preserve"> Regnvands udløb </t>
  </si>
  <si>
    <t xml:space="preserve"> Målopfyldelse søer </t>
  </si>
  <si>
    <t xml:space="preserve"> Målopfyldelse vandløb </t>
  </si>
  <si>
    <t xml:space="preserve"> Vandløbs registrering </t>
  </si>
  <si>
    <t xml:space="preserve">Øvrig overordnet vej </t>
  </si>
  <si>
    <t xml:space="preserve">Øvrige eksisterende overordnede cykelstier </t>
  </si>
  <si>
    <t xml:space="preserve"> Miljø TilsagnØvrige Typer </t>
  </si>
  <si>
    <t xml:space="preserve"> Transportkorridor UDGÅR </t>
  </si>
  <si>
    <t xml:space="preserve"> KÅS områder 1992 </t>
  </si>
  <si>
    <t xml:space="preserve"> Åbent land </t>
  </si>
  <si>
    <t xml:space="preserve"> Boringer - Jupiter </t>
  </si>
  <si>
    <t xml:space="preserve"> &gt; 100.000 m3 </t>
  </si>
  <si>
    <t xml:space="preserve"> Øvrige byomr </t>
  </si>
  <si>
    <t xml:space="preserve"> Økologiske marker </t>
  </si>
  <si>
    <t>GST</t>
  </si>
  <si>
    <t>Matrikel, matrikelnummer, jordstykke, centroide</t>
  </si>
  <si>
    <t>Matrikelkort med matrikelskel, centroider, numre og litra</t>
  </si>
  <si>
    <t>Kvartalsvist</t>
  </si>
  <si>
    <t>Ingen</t>
  </si>
  <si>
    <t>Ekr53</t>
  </si>
  <si>
    <t>GIS</t>
  </si>
  <si>
    <t xml:space="preserve"> </t>
  </si>
  <si>
    <t>Ja</t>
  </si>
  <si>
    <t>Database</t>
  </si>
  <si>
    <t>Markering af kommunegrænsen</t>
  </si>
  <si>
    <t>?</t>
  </si>
  <si>
    <t>HK</t>
  </si>
  <si>
    <t>Kommunegrænse</t>
  </si>
  <si>
    <t>Ja?</t>
  </si>
  <si>
    <t>Nej?</t>
  </si>
  <si>
    <t>Akj53?</t>
  </si>
  <si>
    <t>Vejnavne og husnumre</t>
  </si>
  <si>
    <t>Matrikelkort med matrikelskel, numre og litra samt angivelse af arealet</t>
  </si>
  <si>
    <t>Markering af højdekurver i 0,5 meters interval</t>
  </si>
  <si>
    <t>Makering af 10 meters højdeintervaller ved farvetema</t>
  </si>
  <si>
    <t>Markering af kystlinjen</t>
  </si>
  <si>
    <t>Vejkoder (Viser vist pt. Ikke noget)?</t>
  </si>
  <si>
    <t>Arealer med skov (fra FOT)</t>
  </si>
  <si>
    <t>Arealer med sø (fra FOT)</t>
  </si>
  <si>
    <t>Arealer med bygninger (fra FOT)</t>
  </si>
  <si>
    <t>Punktangivelse af fredede bygninger</t>
  </si>
  <si>
    <t>Arealangivelse af fredede områder</t>
  </si>
  <si>
    <t>Arealangivelse af forslag til fredede områder</t>
  </si>
  <si>
    <t>Punktangivelse af fredede fortidsminder (gravhøje mv. fra KUAS)</t>
  </si>
  <si>
    <t>Arealangivelse af fredskov</t>
  </si>
  <si>
    <t>Linjeangivelse af fredede jord- og stendiger</t>
  </si>
  <si>
    <t>Arealangivelse af strandbeskyttelseslinjens omfang</t>
  </si>
  <si>
    <t>Arealangivelse af områder omfattet af en skovbyggebeskyttelseslinje</t>
  </si>
  <si>
    <t>Arealangivelse af områder omfattet af en søbeskyttelseslinje</t>
  </si>
  <si>
    <t>Arealangivelse af områder omfattet af en fortidsmindebeskyttelseslinje</t>
  </si>
  <si>
    <t>Arealangivelse af områder omfattet af en kirkebyggelinje</t>
  </si>
  <si>
    <t>Arealangivelse af områder udpeget som kirkeomgivelser (HUR - Regionplan 2005)</t>
  </si>
  <si>
    <t>Arealangivelse af begrænsninger i vejbyggelinjer, servitutter mv. (kun for tidligere amtsveje)</t>
  </si>
  <si>
    <t>Arealangivelse af fredede jord- og stendiger med buffer på 20 meter</t>
  </si>
  <si>
    <t>Angivelse af bevaringsværdige bygninger og deres bevaringsvurderingsværdi?</t>
  </si>
  <si>
    <t>Punktangivelse af monumenter</t>
  </si>
  <si>
    <t>Punkt- og arealangivelse af kulturhistoriske anlæg</t>
  </si>
  <si>
    <t>Punktangivelse af fortidsminder (fra KUAS)</t>
  </si>
  <si>
    <t>Arealangivelse af fortidsmindearealer (fra KUAS)</t>
  </si>
  <si>
    <t>Punktangivelse af spisesteder, værtshuse, fødevarebutikker mv.</t>
  </si>
  <si>
    <t>Punktangivelse af smiley-tildeling</t>
  </si>
  <si>
    <t>Linjeangivelse af idrætsområder (fx omkreds)?</t>
  </si>
  <si>
    <t>Arealangivelse af marine klappladser (2007)</t>
  </si>
  <si>
    <t>Linjeangivelse af badevandsstrækninger</t>
  </si>
  <si>
    <t>Punktangivelse af prøvetagningsstationer for badevandsanalyser</t>
  </si>
  <si>
    <t>Arealangivelse af oplande og kystafsnit for marinområder</t>
  </si>
  <si>
    <t>Punktangivelse af havne</t>
  </si>
  <si>
    <t>Arealangivelse af kystvandenes typologi</t>
  </si>
  <si>
    <t>Arealangivelse af konverteringsområder</t>
  </si>
  <si>
    <t>Linjeangivelse af kystnærhedszonens unstrækning</t>
  </si>
  <si>
    <t>Arealangivelse af byzone</t>
  </si>
  <si>
    <t>Arealangivelse af sommerhusområde</t>
  </si>
  <si>
    <t>Arealangivelse af vedtagede kommuneplanrammer</t>
  </si>
  <si>
    <t>Tematiseret arealangivelse af vedtagede kommuneplanrammer</t>
  </si>
  <si>
    <t>Tematiseret arealangivelse af byzone, sommerhusområde og "område overfor byzone"</t>
  </si>
  <si>
    <t>Arealangivelse af byzone og landområder i kystnærhedszonen</t>
  </si>
  <si>
    <t>Arealangivelse af transportkorridorer, stationsnære områder, stationsnære kerneområder mv. fra landsplanen</t>
  </si>
  <si>
    <t>Arealangivelse af områder til forskellige byformål?</t>
  </si>
  <si>
    <t>Arealangivelse af områder til bymidte, lokalcentre mv.?</t>
  </si>
  <si>
    <t>Linjeangivelse af Trafikveje, Fordelingsveje og planlagte veje samt transportkorridorer fra landsplanen</t>
  </si>
  <si>
    <t>Linjeangivelse af primære og sekundære hovedruter samt manglende stier</t>
  </si>
  <si>
    <t>Linjeangivelse af jernbane og punktangivelse af stationer samt transportkorridorer fra landsplanen</t>
  </si>
  <si>
    <t>Punktangivelse af sportshaller, stadioner mv., linjeangivelser af rekreative- og planlagte forbindelser samt arealangivelser af golfbaner, idrætsanlæg, rideskoler mv.</t>
  </si>
  <si>
    <t>Arealangivelse af zone A og zone B ift. lokalisering af støjende fritidsanlæg?</t>
  </si>
  <si>
    <t>Arealangivelse af zone 1 og zone 2 ift. lokalisering af friluftsanlæg?</t>
  </si>
  <si>
    <t>Arealangivelse af særligt værdifulde landbrugsområder</t>
  </si>
  <si>
    <t>Arealangivelse af områder med skovrejsning ønsket eller uønsket</t>
  </si>
  <si>
    <t>Punktangivelse af særlige landsbyer samt arealangivelse af kulturhistoriske anlæg, kirkeomgivelser og værdifulde kulturmiljøer</t>
  </si>
  <si>
    <t>Bufferzoner omkring Kronborg</t>
  </si>
  <si>
    <t>Arealangivelse af landskabelige bevaringsværdier</t>
  </si>
  <si>
    <t>Arealangivelse af geologiske bevaringsværdier</t>
  </si>
  <si>
    <t>Arealangivelse af lavbundsområder</t>
  </si>
  <si>
    <t>Arealalgivelse af det ydre storbyområde (Byfingrene - Fingerplan 2013)</t>
  </si>
  <si>
    <t>Arealalgivelse af det ydre storbyområde (landområdet - Fingerplan 2013)</t>
  </si>
  <si>
    <t>Linjeangivelse af grænsen for det ydre storbyområde (Fingerplan 2013)</t>
  </si>
  <si>
    <t>Arealangivelse af grønne indre kiler og kystkiler (Fingerplan 2013)</t>
  </si>
  <si>
    <t>Arealangivelse af det øvrige hovedstadsområde (Fingerplan 2013)</t>
  </si>
  <si>
    <t>Arealangivelse af transportkorridorer (Fingerplan 2013)</t>
  </si>
  <si>
    <t>Arealangivelse af transportkorridorer der udgår (Fingerplan 2013)</t>
  </si>
  <si>
    <t>Arealangivelse af nye ændrede byafgrænsninger (Fingerplan 2013)</t>
  </si>
  <si>
    <t>Arealangivelse af virksomheder med særlige beliggenhedskrav (Fingerplan 2013)</t>
  </si>
  <si>
    <t>Linjeangivelse af øvrige overordnede veje (Fingerplan 2013)</t>
  </si>
  <si>
    <t>Linjeangivelse af jernbaner (Fingerplan 2013)</t>
  </si>
  <si>
    <t>Linjeangivelse af eksisterende motorveje (Fingerplan 2013)</t>
  </si>
  <si>
    <t>Linjeangivelse af planlagte overordnede cykelstier (Fingerplan 2013)</t>
  </si>
  <si>
    <t>Linjeangivelse af eksisterende og planlagte cykelsuperstier (Fingerplan 2013)</t>
  </si>
  <si>
    <t>Arealangivelse af områder for manglende forbindelser der endnu ikke er planlagt (Fingerplan 2013)</t>
  </si>
  <si>
    <t>Linjeangivelse af reservation til naturgas (Fingerplan 2013)</t>
  </si>
  <si>
    <t>Linjeangivelse af planlagte overordnede rekreative stier (Fingerplan 2013)</t>
  </si>
  <si>
    <t>Linjeangivelse af eksisterende overordnede rekreative stier (Fingerplan 2013)</t>
  </si>
  <si>
    <t>Linjeangivelse af højspændingsjordkabel 132kV (Fingerplan 2013)</t>
  </si>
  <si>
    <t>Linjeangivelse af højspændingsjordkabel 400kV (Fingerplan 2013)</t>
  </si>
  <si>
    <t>Linjeangivelse af højspændingsluftkabel 132kV (Fingerplan 2013)</t>
  </si>
  <si>
    <t>Linjeangivelse af højspændingsluftkabel 400kV (Fingerplan 2013)</t>
  </si>
  <si>
    <t>Arealangivelse af nye boligarealer (Fingerplan 2005)</t>
  </si>
  <si>
    <t>Linjeangivelse af regionaltog samt bufferzone på 2000 meter (Fingerplan 2005)</t>
  </si>
  <si>
    <t>Linjeangivelse af motorveje (Fingerplan 2005)</t>
  </si>
  <si>
    <t>Linjeangivelse af overordnere eksisterende veje (Fingerplan 2005)</t>
  </si>
  <si>
    <t>Linjeangivelse af anlæg af overordnere veje (Fingerplan 2005)</t>
  </si>
  <si>
    <t>Linjeangivelse af rekreative stier (Fingerplan 2005)</t>
  </si>
  <si>
    <t>Arealalgivelse af det ydre storbyområde (Fingerplan 2005)</t>
  </si>
  <si>
    <t>Arealalgivelse af det øvrige storbyområde (Fingerplan 2005)</t>
  </si>
  <si>
    <t>Arealangivelse af grænsen til landområde i det ydre storbyområde (Fingerplan 2005)</t>
  </si>
  <si>
    <t>Arealangivelse af indre grønne kiler (Fingerplan 2005)</t>
  </si>
  <si>
    <t>Arealangivelse af landområde i det ydre storbyområde (Fingerplan 2005)</t>
  </si>
  <si>
    <t>Arealangivelse af sommerhusområde (Fingerplan 2005)</t>
  </si>
  <si>
    <t>Arealangivelse af sommerhusområder (Fingerplan 2013)</t>
  </si>
  <si>
    <t>Arealangivelse af sogne</t>
  </si>
  <si>
    <t xml:space="preserve">Arealangivelse af matrikelkortets ejerlav </t>
  </si>
  <si>
    <t>Arealangivelse af kommunens skoledistrikter</t>
  </si>
  <si>
    <t>Arealangivelse af postdistrikter for postnumre</t>
  </si>
  <si>
    <t>Arealangivelser af vedtagede lokalplaner</t>
  </si>
  <si>
    <t>Tematiseret arealangivelser af vedtagede lokalplaner</t>
  </si>
  <si>
    <t>Arealangivelse af foreslag til lokalplaner</t>
  </si>
  <si>
    <t>Tematiseret arealangivelse af foreslag til lokalplaner</t>
  </si>
  <si>
    <t>Arealangivelse af delområder til vedtagede lokalplaner</t>
  </si>
  <si>
    <t>Arealangivelse af delområder til vedtagede lokalplaner?</t>
  </si>
  <si>
    <t>Tematiseret arealangivelse af delområder til vedtagede lokalplaner?</t>
  </si>
  <si>
    <t>Arealangivelse af delområder til forslag til lokalplaner</t>
  </si>
  <si>
    <t>Tematiseret arealangivelse af delområder til forslag til lokalplaner?</t>
  </si>
  <si>
    <t>Arealangivelse af kommende lokalplaner</t>
  </si>
  <si>
    <t>Linjeangivelse planmæssige byggelinjer?</t>
  </si>
  <si>
    <t>Arealangivelse af KÅS-områder 1992</t>
  </si>
  <si>
    <t>Arealangivelse af fremskrivningsområder</t>
  </si>
  <si>
    <t>Arealangivelse af transportkorridorer</t>
  </si>
  <si>
    <t>Arealangivelse af stationsnære områder, stationsnære kerneområder og stationsnærhed fra landsplanen</t>
  </si>
  <si>
    <t>Linjeangivelse af offentlige vandløb og rørledninger</t>
  </si>
  <si>
    <t>Linjeangivelse af regulativer og kendelser for offentlige vandløb og rørledninger</t>
  </si>
  <si>
    <t>Arealangivelse af arbejdsbælter (buffer) for offentlige vandløb og rørledninger</t>
  </si>
  <si>
    <t>Punktangivelse af vandløbsstationering for offentlige vandløb og rørledninger</t>
  </si>
  <si>
    <t>Punktangivelse af koteplan ved Esrum Søvej</t>
  </si>
  <si>
    <t>Arealangivelse af lunker på mellem 1.000 og 10.000 kubikmeter</t>
  </si>
  <si>
    <t>Arealangivelse af lunker på mellem 10.000 og 100.000 kubikmeter</t>
  </si>
  <si>
    <t>Arealangivelse af lunker på over 100.000 kubikmeter</t>
  </si>
  <si>
    <t>Punktangivelse af registrerede oversvømmelser</t>
  </si>
  <si>
    <t>Arealangivelse af drikkevandsinteresser</t>
  </si>
  <si>
    <t>Arealangivelse af indvindingsoplande (frem til 2014)</t>
  </si>
  <si>
    <t>Arealangivelse af indvindingsoplande (fra 2015 og frem)</t>
  </si>
  <si>
    <t>Arealangivelse af grundvandsdannede oplande</t>
  </si>
  <si>
    <t>Temakort over dybde til grundvandet i intervaller</t>
  </si>
  <si>
    <t>Arealangivelse af nitratfølsomme indvindingsområder</t>
  </si>
  <si>
    <t>Punktangivelse af vandværker</t>
  </si>
  <si>
    <t>Punktangivelse af private boringer til privat vandforsyning</t>
  </si>
  <si>
    <t>Arealangivelse af private boringer til privat vandforsyning med 300 meter buffer (viser ikke noget pt.)?</t>
  </si>
  <si>
    <t>Punktangivelse af vandværksboringer</t>
  </si>
  <si>
    <t>Arealangivelser af vandværksboringer med 300 meter buffer</t>
  </si>
  <si>
    <t>Punktangivelse af Jupiter-boringer (Gammel brønd fra GEUS)</t>
  </si>
  <si>
    <t>Linjeangivelse af drænledninger, fællesledninger, spildevandsledninger, regnvandsledninger, vandledninger, grøfter mv. i det åbne land</t>
  </si>
  <si>
    <t>Arealangivelse af områder kortlagt med vidensniveau V1 for jordforurening</t>
  </si>
  <si>
    <t>Arealangivelse af områder kortlagt med vidensniveau V2 for jordforurening</t>
  </si>
  <si>
    <t>Punktangivelse af olietanke med volumen under 6.000 liter</t>
  </si>
  <si>
    <t>Punktangivelse af olietanke med volumen mellem 6.000 og 100.000 liter</t>
  </si>
  <si>
    <t>Arealangivelse af markblokke med MVJ-aftale</t>
  </si>
  <si>
    <t>(fra Miljø- og Fødevareministeriet)?</t>
  </si>
  <si>
    <t>Arealangivelse af markblokke med angivelse af markbloknummer (fra Miljø- og Fødevareministeriet)</t>
  </si>
  <si>
    <t>Arealangivelse af markblokke (fra Miljø- og Fødevareministeriet)</t>
  </si>
  <si>
    <t>http://naturerhverv.dk/landbrug/kort-og-markblokke/</t>
  </si>
  <si>
    <t>http://naturerhverv.dk/landbrug/kort-og-markblokke/kort-over-randzoner/</t>
  </si>
  <si>
    <t>http://naturerhverv.dk/tilskud-selvbetjening/tilskudsguide/omlaegningstilskud-til-oekologisk-jordbrug-om-tilsagnstype-35-5-aarige-tilsagn/</t>
  </si>
  <si>
    <t>http://naturerhverv.dk/tilskud-selvbetjening/tilskudsguide/oekologisk-arealtilskud-5-aarige-tilsagn/</t>
  </si>
  <si>
    <t>http://naturerhverv.dk/tilskud-selvbetjening/tilskudsguide/miljoebetinget-tilskud-5-aarige-tilsagn/</t>
  </si>
  <si>
    <t>Arealangivelse af markblokke med tilsagn om økologisk arealtilskud (fra Miljø- og Fødevareministeriet)?</t>
  </si>
  <si>
    <t>Arealangivelse af markblokke med tilsagn om omlægningstilskud til økologisk jordbrugsproduktion (fra Miljø- og Fødevareministeriet)?</t>
  </si>
  <si>
    <t>Arealangvelse af randzoner omkring vandløb (fra Miljø- og Fødevareministeriet)</t>
  </si>
  <si>
    <t>Punktangivelse af landbrug</t>
  </si>
  <si>
    <t>Arealangivelse af nogle af de områder der er kortlagt med vidensniveau V2 for jordforurening?</t>
  </si>
  <si>
    <t>Punktangivelse af DKJord-numre (sagsnumre?)?</t>
  </si>
  <si>
    <t>Angivelse af 250 meters bufferzone langs kysten og hvane, ift. jordforurening</t>
  </si>
  <si>
    <t>Arealangivelse af områdeklassificering ift. jordforurening</t>
  </si>
  <si>
    <t>Arealangivelse af 250 meters bufferzone omkring søer</t>
  </si>
  <si>
    <t>Arealangivelse af 250 meters bufferzone omkring vandløb af type 1 og 2</t>
  </si>
  <si>
    <t>Punktangivelse af olietanke med volumen over 100.000 liter</t>
  </si>
  <si>
    <t>Punktangivelse af afblændede og opfyldte olietanke</t>
  </si>
  <si>
    <t>Arealangivelse af områder med genopdyrkningsret</t>
  </si>
  <si>
    <t>Arealangivelse af §3-besigtigelser fra Naturstyrelsen</t>
  </si>
  <si>
    <t>Arealangivelse af fejl i §3-besigtigelse/registrering fra Naturstyrelsen?</t>
  </si>
  <si>
    <t>Arealregistrering af uoverensstemmelser mellem HKs og Naturstyrelsens registreringer?</t>
  </si>
  <si>
    <t>Arealangivelse af besigtigelser fra Naturdata?</t>
  </si>
  <si>
    <t>Arealangivelse af registreret §3-natur som fx mose, eng, hede, strandeng og overdrev</t>
  </si>
  <si>
    <t>Linjeangivelse af §3-registrerede vandløb</t>
  </si>
  <si>
    <t>Punktangivelse for fugleovervågning</t>
  </si>
  <si>
    <t>Punktangivelse for artsfund</t>
  </si>
  <si>
    <t>Punktangivelse af forekomster af invasive arter som Kæmpe-Bjørneklo, "Hybenrose" (Rynket rose), Japansk/Kæmpe-Pileurt og Sildig/Canadisk Gyldenris</t>
  </si>
  <si>
    <t>http://naturstyrelsen.dk/naturbeskyttelse/invasive-arter/invasive-arter-i-danmark/</t>
  </si>
  <si>
    <t>Arealangivelse af EF-Habitatområder (del af Natura 2000-netværket)</t>
  </si>
  <si>
    <t>Punktangivelse af åbent land?</t>
  </si>
  <si>
    <t>http://naturstyrelsen.dk/naturbeskyttelse/natura-2000/</t>
  </si>
  <si>
    <t>Angivelse af potentielle naturnetværk og EF-Habitatsområder</t>
  </si>
  <si>
    <t>Punktangivelse af Kvik-Natur</t>
  </si>
  <si>
    <t>Arealangivelse af Kvik-Natur</t>
  </si>
  <si>
    <t>Areal- og punktangivelse af Kvik-Natur-besigtigelser?</t>
  </si>
  <si>
    <t>Punktangivelse af DNA-analyser fra 2012 samt bufferzone for vandhuller med positivt analyseudfald?</t>
  </si>
  <si>
    <t>Linjeangivelse af nuværende kystlinje og arealangivelse af havspejl ved havstigning på 10 meter</t>
  </si>
  <si>
    <t>Arealangivelse af oversvømmelser ved ekstremregn svarende til en 5-års hændelse</t>
  </si>
  <si>
    <t>Arealangivelse af oversvømmelser ved ekstremregn svarende til en 10-års hændelse</t>
  </si>
  <si>
    <t>Arealangivelse af oversvømmelser ved ekstremregn svarende til en 100-års hændelse</t>
  </si>
  <si>
    <t>Tematiseret arealangivelse af årlig skadesrisiko, opgjort i intervallen mellem under 200.000 kr. til over 2 mio kr.</t>
  </si>
  <si>
    <t>Tematiseret linjeangivelse af veje og stier</t>
  </si>
  <si>
    <t>Tematiseret linjeangivelse af cykelstier</t>
  </si>
  <si>
    <t>Linjeangivelse af National cykelrute 9 og rute 47 Nordkystruten</t>
  </si>
  <si>
    <t>Linjeangivelse af overordnede veje</t>
  </si>
  <si>
    <t>Linjeangivelse af mindre befæstede veje</t>
  </si>
  <si>
    <t>Linjeangivelse af mindre ubefæstede veje</t>
  </si>
  <si>
    <t>Linjeangivelse af cykelstier langs veje</t>
  </si>
  <si>
    <t>Linjeangivelse af befæstede stier</t>
  </si>
  <si>
    <t>Linjeangivelse af ubefæstede stier</t>
  </si>
  <si>
    <t>Linjeangivelse af National cykelrute 9</t>
  </si>
  <si>
    <t>Linjeangivelse af cykelsti på rute 47 Nordkystruten</t>
  </si>
  <si>
    <t>Linjeangivelse af vandrerute på rute 47 Nordkystruten</t>
  </si>
  <si>
    <t>Linjeangivelse af stier med kommunal drift</t>
  </si>
  <si>
    <t>Arealangivelse af stoppesteder</t>
  </si>
  <si>
    <t>Tematiseret linjeangivelse af status for veje og stier</t>
  </si>
  <si>
    <t>Viser ikke noget pt.?</t>
  </si>
  <si>
    <t>Linjeangivelse af vinter-vejklasser ift. vintervedligeholdelse</t>
  </si>
  <si>
    <t>Arealangivelse af servitutter (kun for tidligere amtsveje)</t>
  </si>
  <si>
    <t>Punktangivelse ved brug af linjer af overkørsler (kun for tidligere amtsveje)</t>
  </si>
  <si>
    <t>Punktangivelse ved brug af linjer af broer og bygværker ved veje</t>
  </si>
  <si>
    <t>Linjeangivelse af vejstationering</t>
  </si>
  <si>
    <t>Linjeangivelse af omkreds for arealer med skov- og naturområder samt parker, ift. vedligeholdese</t>
  </si>
  <si>
    <t>Arealangivelse af skøjtesøer og søer med færdsel ikke tilladt</t>
  </si>
  <si>
    <t>Punktangivelse af kommunale institutioner</t>
  </si>
  <si>
    <t>Punktangivelse af private institutioner</t>
  </si>
  <si>
    <t>Punktangivelse (ved brug af flade) af skoler og ungdomsskoler</t>
  </si>
  <si>
    <t>Tematiseret arealangivelse af skoledistriker</t>
  </si>
  <si>
    <t>Tematiseret linjeangivelse af trafikfarlige veje ift. skoledistrikt samt punktvist særlige forhold</t>
  </si>
  <si>
    <t>Linjeangivlese af alle ruter ift. skolevejsanalyse</t>
  </si>
  <si>
    <t>Linjeangivlese af alle ruter ift. Skolevejsanalyse?</t>
  </si>
  <si>
    <t>Linjeangivelse af ? Ift. Skolevejsanalyse?</t>
  </si>
  <si>
    <t>Linjeangivelse af veje ift. skoleafstand for den enkelte skole</t>
  </si>
  <si>
    <t>Punktangivelse af byggesager</t>
  </si>
  <si>
    <t>Arealangivelse af kommunale ejendomme</t>
  </si>
  <si>
    <t>Arealangivelse af anden offentlig ejendom ejet af fx anden kommune, regionen eller Naturstyrelsen</t>
  </si>
  <si>
    <t>Arealangivelse af almene boligorganisationer</t>
  </si>
  <si>
    <t>Arealangivelse af private andelsboligforeninger</t>
  </si>
  <si>
    <t>Tematiseret arealangivelse af status for spildevandsplanen</t>
  </si>
  <si>
    <t>Arealangivelse af spildevandsplaner</t>
  </si>
  <si>
    <t>Punktangivelse af regnvandsbassiner</t>
  </si>
  <si>
    <t>Punktangivelse af spildevandsbassiner</t>
  </si>
  <si>
    <t>Punktangivelse af pumpestationer</t>
  </si>
  <si>
    <t>Angivelse af udløb</t>
  </si>
  <si>
    <t>Arealangivelse af jordbund der ikke er velegnet til nedsivning</t>
  </si>
  <si>
    <t>Arealangivelse af jordbund der måske er velegnet til nedsivning</t>
  </si>
  <si>
    <t>Arealangivelse af jordbund der er velegnet til nedsivning</t>
  </si>
  <si>
    <t>Arealangivelse af særligt følsomme lavbundsarealer ift. nedsivning</t>
  </si>
  <si>
    <t>Linjeangivelse af vandløbsoplandes afgrænsninger</t>
  </si>
  <si>
    <t>Punktangivelse af enkeltudledere med rensning OK iht. BBR?</t>
  </si>
  <si>
    <t>Punktangivelse af enkeltudledere med rensning påkrævet iht. BBR?</t>
  </si>
  <si>
    <t>Punktangivelse af spildevandsudløb i intervaller ift. kg/år</t>
  </si>
  <si>
    <t>Punktangivelse af regnvandsudløb i intervaller ift. kg/år</t>
  </si>
  <si>
    <t>Punktangivelse af renseanlæg</t>
  </si>
  <si>
    <t>Arealangivelse af positiv/negativ målopfyldelse for søer</t>
  </si>
  <si>
    <t>Tematiseret linjeangivelse af målopfyldelse for vandløb</t>
  </si>
  <si>
    <t>Tematiseret arealangivelse af renseklasser</t>
  </si>
  <si>
    <t>Arealangivelse af forsyningsområder for fjernvarme og gas</t>
  </si>
  <si>
    <t>Arealangivelse af tilslutningspligtige områder for fjernvarme og gas?</t>
  </si>
  <si>
    <t>Linjeangivelse af gadeledninger, stikledninger, luftledninger mv. samt punktangivelse af transformatorer?</t>
  </si>
  <si>
    <t>Linjeangivelse af forsyningsledninger for vand og råvand?</t>
  </si>
  <si>
    <t>Linjeangivelse af varmeledninger efter type</t>
  </si>
  <si>
    <t>Punktangivelse af fjernevarmekunder i 2014</t>
  </si>
  <si>
    <t>Linjeangivelse af transmissionsledninger for biogas</t>
  </si>
  <si>
    <t>Tematiseret linjeangivelse af spildevandsledninger</t>
  </si>
  <si>
    <t>Linjeangivelse af omkredsen af sparrebassiner</t>
  </si>
  <si>
    <t>Linjeangivelse af rørlagte og åbne vandløb med vandløbsnavne</t>
  </si>
  <si>
    <t>Linjeangivelse af fiberledninger og tomrør</t>
  </si>
  <si>
    <t>Linjeangivelse af projekterede fiberledninger, med styrede underboringer mv. samt punktviste kabelbrønde og afgreningsmuffer</t>
  </si>
  <si>
    <t>http://sogn.dk/</t>
  </si>
  <si>
    <t>Sogn, kirke</t>
  </si>
  <si>
    <t>Ejerlav, ejerlaug</t>
  </si>
  <si>
    <t>https://www.helsingor.dk/borger/familie-boern-og-unge/dagtilbud-og-skoler/skole-sfo-og-klub/skole/skoler-og-skoledistrikter/</t>
  </si>
  <si>
    <t>Skole, skoledistrikter, distrikter</t>
  </si>
  <si>
    <t>Post, postnummer, postdistrikt, distrikt</t>
  </si>
  <si>
    <t>Adresse, vejnavn, vejnummer, husnummer</t>
  </si>
  <si>
    <t>Bygning, hus, bebyggelse</t>
  </si>
  <si>
    <t>Matrikel, matrikelnummer, jordstykke, litra, grundstørrelse, areal</t>
  </si>
  <si>
    <t>Højdekurve, kote, Z, højde</t>
  </si>
  <si>
    <t>Kyst, kystlinje, kystlinie, vandkant</t>
  </si>
  <si>
    <t>Skov</t>
  </si>
  <si>
    <t>Sø</t>
  </si>
  <si>
    <t>Fredskov, skov</t>
  </si>
  <si>
    <t>http://www.kulturstyrelsen.dk/kulturarv/fortidsminder/fredede-fortidsminder/fredede-fortidsminder-er-mere-end-gravhoeje/sten-og-jorddiger/</t>
  </si>
  <si>
    <t>http://www.kulturstyrelsen.dk/kulturarv/fortidsminder/</t>
  </si>
  <si>
    <t>http://naturstyrelsen.dk/naturbeskyttelse/skovbrug/lovgivning/fredskovspligten-og-tilsyn/</t>
  </si>
  <si>
    <t>http://www.fredninger.dk/</t>
  </si>
  <si>
    <t>Strandbeskyttelse, beskyttelseslinje, beskyttelseslinie, kyst</t>
  </si>
  <si>
    <t>Søbeskyttelse, beskyttelseslinje, beskyttelseslinie, sø</t>
  </si>
  <si>
    <t>Fortidsmindebeskyttelse, beskyttelseslinje, beskyttelseslinie, fortidsminde</t>
  </si>
  <si>
    <t>http://naturstyrelsen.dk/planlaegning/planlaegning-i-det-aabne-land/bygge-og-beskyttelseslinjer/strandbeskyttelseslinjen/</t>
  </si>
  <si>
    <t>http://naturstyrelsen.dk/planlaegning/planlaegning-i-det-aabne-land/bygge-og-beskyttelseslinjer/soe-og-aabeskyttelseslinjen/</t>
  </si>
  <si>
    <t>http://naturstyrelsen.dk/planlaegning/planlaegning-i-det-aabne-land/bygge-og-beskyttelseslinjer/skovbyggelinjen/</t>
  </si>
  <si>
    <t>http://naturstyrelsen.dk/planlaegning/planlaegning-i-det-aabne-land/bygge-og-beskyttelseslinjer/fortidsmindebeskyttelseslinjen/</t>
  </si>
  <si>
    <t>Kirke, byggelinje, byggelinie</t>
  </si>
  <si>
    <t>Skov, byggelinje, byggelinie</t>
  </si>
  <si>
    <t>http://naturstyrelsen.dk/planlaegning/planlaegning-i-det-aabne-land/bygge-og-beskyttelseslinjer/kirkebyggelinjen/</t>
  </si>
  <si>
    <t>Kirke, omgivelse, regionplan</t>
  </si>
  <si>
    <t>Vej, byggelinje, byggelinie, servitut</t>
  </si>
  <si>
    <t>https://www.helsingor.dk/borger/flytning-bolig-og-byggeri/byggeri-og-renovering/fredede-og-bevaringsvaerdige-bygninger/bevaringsvaerdige-bygninger/</t>
  </si>
  <si>
    <t>Bevaring, bevaringsværdige, bevaringsværdi, vurderingsværdi, bygning, SAVE,</t>
  </si>
  <si>
    <t>Anlæg, kulturhistorisk, historisk, kultur</t>
  </si>
  <si>
    <t>Monument, kulturhistorisk, historie, kultur</t>
  </si>
  <si>
    <t>Dige, sten, jord, kulturhistorisk, kultur, historisk</t>
  </si>
  <si>
    <t>Fortidsminde, fredet, fredede, kultur, historisk</t>
  </si>
  <si>
    <t>Forslag, fredet, fredede, område, kultur, historisk</t>
  </si>
  <si>
    <t>Fredet, fredede, område, kultur, historisk</t>
  </si>
  <si>
    <t>Fredet, fredede, bygning, kultur, historisk</t>
  </si>
  <si>
    <t>Fortidsminde, kultur, historisk, kulturhistorisk</t>
  </si>
  <si>
    <t>http://www.kulturstyrelsen.dk/kulturarv/fortidsminder/arkaeologi-paa-land/arkiv-sider/kulturarvsarealer/</t>
  </si>
  <si>
    <t>Areal, kultur, historisk, arv</t>
  </si>
  <si>
    <t>Spisesteder, cafe, værtshus, vinhandler, bodega, dagligvare, grønt, handel, spiritus, ost, slagter, bager, restaurant, kantine, børneinstitution, materialist, helsekost, apotek, vinforretning, fisk, vildt, chokolade, konfeture, frugt</t>
  </si>
  <si>
    <t>Smiley, mærkning, ordning, sur, glad</t>
  </si>
  <si>
    <t>Idræt, anlæg, sport</t>
  </si>
  <si>
    <t>Klap, klapplads, råstof, kyst, badevand,</t>
  </si>
  <si>
    <t>Badevand, vand, strand, kyst, Blå, Flag, badning</t>
  </si>
  <si>
    <t>Badevand, vand, strand, kyst, Blå, Flag, badning, prøvetagning, analyse</t>
  </si>
  <si>
    <t>Opland, kyst, DMU, nitrat, kvælstof, tilstrømning</t>
  </si>
  <si>
    <t>Havn, kyst, hav, sejlads</t>
  </si>
  <si>
    <t>Kyst, hav, typologi</t>
  </si>
  <si>
    <t>Konvertering, område,</t>
  </si>
  <si>
    <t>Kyst, kystlinje, kystlinie, nærhedszone, zone,</t>
  </si>
  <si>
    <t>Sommerhus, område, zone,</t>
  </si>
  <si>
    <t>Byzone, zone, by,</t>
  </si>
  <si>
    <t>Kommuneplan, vedtaget, planramme, ramme, plan</t>
  </si>
  <si>
    <t xml:space="preserve">Zone, zonestatus, byzone, sommerhus, område, landzone, </t>
  </si>
  <si>
    <t>Byzone, by, kyst, nærhed, zone, landzone, landområde</t>
  </si>
  <si>
    <t>Transportkorridor, station, stationsnær, kerneområde, landsplan, direktiv</t>
  </si>
  <si>
    <t>Byformål?</t>
  </si>
  <si>
    <t>Detailhandel, struktur, centre, center, bydel, bymidte, lokalcenter, pladskrævende, nyudlæg</t>
  </si>
  <si>
    <t>Vej, anlæg, trafik, fordeling, transportkorridor</t>
  </si>
  <si>
    <t>Trafik, sti, cykel, hovedrute,</t>
  </si>
  <si>
    <t xml:space="preserve">Jernbane, station, transportkorridor, landsplan, kollektiv, </t>
  </si>
  <si>
    <t>Linjeangivelse af højspændings- jord- og luftledninger samt arealangivelse VVM-pligtige tekniske anlæg, planlagte gasledninger, højspændingstrace og transportkorridorer.</t>
  </si>
  <si>
    <t>Højspænding, teknisk, anlæg, jordledning, luftledning, VVM, gas, jordlægges, transportkorridor</t>
  </si>
  <si>
    <t>Sport, idræt, sportshal, stadion, rekreativ, golf, rideskole, ridning, friluft, svømmehal</t>
  </si>
  <si>
    <t>Zone, friluft, anlæg, lokalisering</t>
  </si>
  <si>
    <t>Zone, friluft, anlæg, lokalisering, støjende</t>
  </si>
  <si>
    <t>Jordbrug, særlig, værdifuld, landbrug</t>
  </si>
  <si>
    <t>Skovrejsning, ønsket, uønsket, skov</t>
  </si>
  <si>
    <t>Natura 2000, beskyttelse, biologisk, potentielle, natur, netværk</t>
  </si>
  <si>
    <t>Bevaring, bevaringsværdige, landsby, kultur, historisk, anlæg, kirke, omgivelse, værdifuld</t>
  </si>
  <si>
    <t>Kronborg, buffer</t>
  </si>
  <si>
    <t>Bevaring, bevaringsværdi, landskab, landskabelige</t>
  </si>
  <si>
    <t>Geologi, bevaring, bevaringsværdi</t>
  </si>
  <si>
    <t>Lavbund, område, våd</t>
  </si>
  <si>
    <t>Fingerplan, byfingre, byfinger, ydre, storbyområde</t>
  </si>
  <si>
    <t>Grønne, kiler, kyst, kystkile, fingerplan</t>
  </si>
  <si>
    <t xml:space="preserve">Fingerplan, hovedstadsområde, </t>
  </si>
  <si>
    <t>Sommerhus, område, zone, fingerplan</t>
  </si>
  <si>
    <t>Transportkorridor, fingerplan</t>
  </si>
  <si>
    <t>Udgår, udgået, transportkorridor, fingerplan</t>
  </si>
  <si>
    <t>http://naturstyrelsen.dk/planlaegning/planlaegning-i-byer/hovedstadsomraadet/fingerplan-2013/</t>
  </si>
  <si>
    <t>http://naturstyrelsen.dk/planlaegning/landsplanlaegning/regionplan-2005/hur/</t>
  </si>
  <si>
    <t>Fingerplan, ændrede, byafgrænsning,</t>
  </si>
  <si>
    <t>Fingerplan, virksomhed, særlige, beliggenhed, krav,</t>
  </si>
  <si>
    <t>Jernbane, fingerplan</t>
  </si>
  <si>
    <t>Fingerplan, veje, overordnede,</t>
  </si>
  <si>
    <t xml:space="preserve">Motorvej, fingerplan, </t>
  </si>
  <si>
    <t>Cykel, sti, fingerplan, overordnede</t>
  </si>
  <si>
    <t xml:space="preserve">Cykel, sti, fingerplan, overordnede </t>
  </si>
  <si>
    <t>Linjeangivelse af øvrige eksisterende overordnede cykelstier (Fingerplan 2013)</t>
  </si>
  <si>
    <t>Cykel, sti, super, fingerplan</t>
  </si>
  <si>
    <t>Fingerplan, manglende, forbindelser</t>
  </si>
  <si>
    <t>Rekreative, overordnede, sti, planlagt</t>
  </si>
  <si>
    <t>Rekreativ, sti, overordnede, fingerplan</t>
  </si>
  <si>
    <t>Naturgas, gas, fingerplan, reseervation</t>
  </si>
  <si>
    <t>Højspænding, teknisk, anlæg, jordledning, jordbabel, kabel, fingerplan, 132kV</t>
  </si>
  <si>
    <t>Højspænding, teknisk, anlæg, jordledning, jordbabel, kabel, fingerplan, 400kV</t>
  </si>
  <si>
    <t>Højspænding, teknisk, anlæg, luftledning, luftbabel, kabel, fingerplan, 400kV</t>
  </si>
  <si>
    <t>Højspænding, teknisk, anlæg, luftledning, luftbabel, kabel, fingerplan, 132kV</t>
  </si>
  <si>
    <t>Bolig, fingerplan</t>
  </si>
  <si>
    <t>Regionaltog, fingerplan</t>
  </si>
  <si>
    <t>Fingerplan, overordnede, vej</t>
  </si>
  <si>
    <t>Rekreativ, sti, fingerplan</t>
  </si>
  <si>
    <t>Fingerplan, ydre, storby</t>
  </si>
  <si>
    <t>Fingerplan, øvrige, storby</t>
  </si>
  <si>
    <t>Fingerplan, ydre, storby, landområde</t>
  </si>
  <si>
    <t>Fingerplan, grønne, kiler</t>
  </si>
  <si>
    <t>Fingerplan, landområde, storby, ydre,</t>
  </si>
  <si>
    <t>Fingerplan, sommerhusområde</t>
  </si>
  <si>
    <t>Lokalplan, vedtaget</t>
  </si>
  <si>
    <t xml:space="preserve">Lokalplan, forslag </t>
  </si>
  <si>
    <t>Delområder, vedtaget, lokalplan</t>
  </si>
  <si>
    <t>Delområder, forslag, lokalplan</t>
  </si>
  <si>
    <t>Lokalplan, kommende</t>
  </si>
  <si>
    <t>Byggelinje, byggelinie, bygge, planmæssig</t>
  </si>
  <si>
    <t>KÅS, 1992</t>
  </si>
  <si>
    <t>Fremskrivning</t>
  </si>
  <si>
    <t>Station, statioonsnær, kerneområde, landsplan</t>
  </si>
  <si>
    <t>Linjeangivelse af private og offentlige grøfter, drænledninger, vandløb og rørledninger</t>
  </si>
  <si>
    <t xml:space="preserve">Vandløb, grøft, dræn, ledning, rør, </t>
  </si>
  <si>
    <t>Regulativ, kendelse, vandløb, dræn, rør, grøft</t>
  </si>
  <si>
    <t>Station, vandløb, rør</t>
  </si>
  <si>
    <t>Koteplan, Esrum, Søvej</t>
  </si>
  <si>
    <t>Lunke, bluespot, oversvømmelse</t>
  </si>
  <si>
    <t>Oversvømmelse</t>
  </si>
  <si>
    <t>Drikekvand</t>
  </si>
  <si>
    <t>Indvinding, opland</t>
  </si>
  <si>
    <t>Grundvand, opland</t>
  </si>
  <si>
    <t>Dybde, grundvand</t>
  </si>
  <si>
    <t>Nitrat, følsom, indvinding</t>
  </si>
  <si>
    <t>Grundvand, magasin,</t>
  </si>
  <si>
    <t>Vandværk</t>
  </si>
  <si>
    <t>Boring, vand, forsyning</t>
  </si>
  <si>
    <t>Boring, vand, forsyning, vandværk</t>
  </si>
  <si>
    <t>Boring, vand, forsyning, gammel, brønd, jupiter</t>
  </si>
  <si>
    <t>Linjeangivelse af forsyningsledninger til by og land samt arealangivelse af oplandsområder?</t>
  </si>
  <si>
    <t>Forsyning, areal, opland, ledning</t>
  </si>
  <si>
    <t>Spildevand, dræn, ledning, fælles, regnvand, vand, grøft</t>
  </si>
  <si>
    <t>Markblok, MVJ, aftale</t>
  </si>
  <si>
    <t xml:space="preserve">Markblok, FVM, </t>
  </si>
  <si>
    <t>Markblok, miljøbetinget, FVM</t>
  </si>
  <si>
    <t>Markblok, økologi, arealtilskud, tilskud, FVM</t>
  </si>
  <si>
    <t>Markblok, omlægning, tilskud, økologi, FVM, jordbrug</t>
  </si>
  <si>
    <t>Randzone, vandløb, FVM</t>
  </si>
  <si>
    <t>Landbrug</t>
  </si>
  <si>
    <t>Jordforurening, forurening, vidensniveau, V1, kortlagt</t>
  </si>
  <si>
    <t>Jordforurening, forurening, vidensniveau, V2, kortlagt</t>
  </si>
  <si>
    <t>Jordforurening, forurening, vidensniveau, V2, kortlagt?</t>
  </si>
  <si>
    <t>Jordforurening, klassificering</t>
  </si>
  <si>
    <t>DKJord</t>
  </si>
  <si>
    <t xml:space="preserve">Kyst, buffer, havn, jordforurening, </t>
  </si>
  <si>
    <t>Jordforurening, buffer, sø</t>
  </si>
  <si>
    <t>Jordforurening, buffer, vandløb</t>
  </si>
  <si>
    <t>Olie, tank, liter</t>
  </si>
  <si>
    <t>Olie, tank, afblændet, opfyldt</t>
  </si>
  <si>
    <t xml:space="preserve">Genopdyrkning, genopdyrkningsret, </t>
  </si>
  <si>
    <t xml:space="preserve">§3, besigtigelse, natur, eng, mose, hede, strandeng, overdrev, naturstyrelsen, NST, </t>
  </si>
  <si>
    <t>§3, vandløb, natur</t>
  </si>
  <si>
    <t xml:space="preserve">§3, besigtigelse, natur, eng, mose, hede, strandeng, overdrev </t>
  </si>
  <si>
    <t xml:space="preserve">§3, besigtigelse, natur, eng, mose, hede, strandeng, overdrev, Naturdata </t>
  </si>
  <si>
    <t>Fredskov, NST, Naturstyrelsen, skov</t>
  </si>
  <si>
    <t>Fugl, overvågning</t>
  </si>
  <si>
    <t>Art, fund</t>
  </si>
  <si>
    <t>Bilogisk, værdi, potentielle, natur, netværk, Natura 2000, Habitat, EF</t>
  </si>
  <si>
    <t>Arealangivelse af geologiske beskyttelsesområder og nationale geologiske interesseområder</t>
  </si>
  <si>
    <t>Geologi, bevaring, bevaringsværdi, interesse, beskyttelse, nationale</t>
  </si>
  <si>
    <t>Invasiv, art, kæmpe, bjørneklo, hyben, rynket, rose, japansk, pileurt, sildig, canadisk, gyldenris, NST, naturstyrelsen</t>
  </si>
  <si>
    <t>EF, habitat, Natura 2000, natur, netværk, område,</t>
  </si>
  <si>
    <t>Åbent, land,</t>
  </si>
  <si>
    <t>Kvik, natur</t>
  </si>
  <si>
    <t>Kvik, natur, besigtigelse</t>
  </si>
  <si>
    <t>Løgfrø, DNA, vandhul, analyse</t>
  </si>
  <si>
    <t>Hav, stigning, spejl, kote, oversvømmelse, klima, tilpasning, kyst, kystlinje, kystlinie</t>
  </si>
  <si>
    <t>Ekstremregn, hændelse, regn, oversvømmelse, års</t>
  </si>
  <si>
    <t>Skade, risiko, årlig</t>
  </si>
  <si>
    <t>Vej, sti</t>
  </si>
  <si>
    <t>Vej, overordnet</t>
  </si>
  <si>
    <t>Vej, befæstet</t>
  </si>
  <si>
    <t>Vej, ubefæstet</t>
  </si>
  <si>
    <t>Cykel, sti, vej</t>
  </si>
  <si>
    <t>Sti, befæstet</t>
  </si>
  <si>
    <t>Sti, ubefæstet</t>
  </si>
  <si>
    <t>Cykel, sti</t>
  </si>
  <si>
    <t>National, rute, cykel, sti, nordkyst</t>
  </si>
  <si>
    <t>National, rute, cykel, sti</t>
  </si>
  <si>
    <t>National, rute, cykel, sti, nordkyst, vandre</t>
  </si>
  <si>
    <t>Sti, drift, kommunal,</t>
  </si>
  <si>
    <t>Stoppested, bus</t>
  </si>
  <si>
    <t>Status, vej, vejstatus</t>
  </si>
  <si>
    <t>Status, sti, stistatus</t>
  </si>
  <si>
    <t>Vinter, sne, rydning, vedligehold, vejklasse</t>
  </si>
  <si>
    <t>Vej, servitut, amtsvej</t>
  </si>
  <si>
    <t>Vej, byggelinje, byggelinie, servitut, amtsvej</t>
  </si>
  <si>
    <t>Vej, amtsvej, overkørsel</t>
  </si>
  <si>
    <t>Vej, bro, bygværk</t>
  </si>
  <si>
    <t>Park, vedligehold</t>
  </si>
  <si>
    <t>Skøjte, sø, færdsel, is</t>
  </si>
  <si>
    <t>Institution, kommunal</t>
  </si>
  <si>
    <t>Institution, privat</t>
  </si>
  <si>
    <t>Skole, ungdomsskole</t>
  </si>
  <si>
    <t>Skole, distrikt</t>
  </si>
  <si>
    <t>Trafik, farlig, vej, skole, distrikt</t>
  </si>
  <si>
    <t>Rute, skole, skolevej, analyse</t>
  </si>
  <si>
    <t>Punktangivelse af utrygge steder ift. skolevejsanalyse</t>
  </si>
  <si>
    <t>Linjeangivelse af utrygge strækninger ift. skolevejsanalyse</t>
  </si>
  <si>
    <t>Rute, skole, skolevej, analyse, utrygge, steder</t>
  </si>
  <si>
    <t>Rute, skole, skolevej, analyse, utrygge, strækninger</t>
  </si>
  <si>
    <t>Byggesag, sag, filarkiv</t>
  </si>
  <si>
    <t>Ejendom, kommunal</t>
  </si>
  <si>
    <t>Ejendiom, offentlig, region, NST, Naturstyrelsen</t>
  </si>
  <si>
    <t>Boligselskab, almen, organisation</t>
  </si>
  <si>
    <t>Andelsbolig, forening</t>
  </si>
  <si>
    <t>Ejer</t>
  </si>
  <si>
    <t>Spildevand, plan, status</t>
  </si>
  <si>
    <t>Spildevand, regnvand, bassin</t>
  </si>
  <si>
    <t>Spildevand, regnvand, pumpe, station</t>
  </si>
  <si>
    <t>Spildevand, regnvand, udløb</t>
  </si>
  <si>
    <t>Nedsivning, jordbund, egnet, velegnet</t>
  </si>
  <si>
    <t>Nedsivning, jordbund, egnet, måske</t>
  </si>
  <si>
    <t>Nedsivning, jordbund, egnet, ikke</t>
  </si>
  <si>
    <t>Nedsivning, særlig, følsom, jordbund, lavbund</t>
  </si>
  <si>
    <t>Vandløb, opland, afgrænsning</t>
  </si>
  <si>
    <t>BBR, rensning, udledere, enkelte</t>
  </si>
  <si>
    <t>BBR, rensning, udledere, enkelte, påkrævet</t>
  </si>
  <si>
    <t>Målopfyldelse, sø</t>
  </si>
  <si>
    <t>Målopfyldelse, vandløb</t>
  </si>
  <si>
    <t>Spildevand, rense, anlæg</t>
  </si>
  <si>
    <t>Rense, klasse, spildevand</t>
  </si>
  <si>
    <t>Forsyning, fjernvarme, gas, område</t>
  </si>
  <si>
    <t>Tilslutning, pligt, fjernvarme, gas, område, forsyning</t>
  </si>
  <si>
    <t>Ledning, stik, luftledning, jordledning, kabel, transfor, gadeledning</t>
  </si>
  <si>
    <t>Forsyning, vand, råvand, ledning</t>
  </si>
  <si>
    <t>Varme, ledning</t>
  </si>
  <si>
    <t>Fjernvarme, kunder,</t>
  </si>
  <si>
    <t>Biogas, gas, transmission, ledning</t>
  </si>
  <si>
    <t>Spildevand, fælles, kloak, vandløb, tryk, overløb, hovedledning, regnvand</t>
  </si>
  <si>
    <t>Spildevand, sparre, bassin</t>
  </si>
  <si>
    <t>Vandløb, rørlagt, åbne</t>
  </si>
  <si>
    <t>Dræn, vandløb</t>
  </si>
  <si>
    <t>Fiber, ledning, net, tomrør, lysleder</t>
  </si>
  <si>
    <t>Fiber, ledning, styrede, underboringer, kabelbrønd, afgrening, muffe</t>
  </si>
  <si>
    <t>http://naturstyrelsen.dk/annonceringer/klaptilladelser/om-klapning-paa-havet/</t>
  </si>
  <si>
    <t>Hvad er det, flere steder ligger inde i landet?</t>
  </si>
  <si>
    <t>http://naturstyrelsen.dk/planlaegning/planlaegning-i-det-aabne-land/kystnaerhedszonen/</t>
  </si>
  <si>
    <t>https://www.helsingor.dk/om-kommunen/byudvikling-og-planlaegning/byplanlaegning/kommuneplan-2013/retningslinjer/anvendelse-af-landomraadet/skovrejsning/</t>
  </si>
  <si>
    <t>https://www.helsingor.dk/om-kommunen/byudvikling-og-planlaegning/byplanlaegning/kommuneplan-2013/retningslinjer/anvendelse-af-landomraadet/jordbrugsinteresser/</t>
  </si>
  <si>
    <t>https://www.helsingor.dk/om-kommunen/byudvikling-og-planlaegning/byplanlaegning/kommuneplan-2013/retningslinjer/fritidsformaal/redegoerelse-for-arealer-til-fritidsformaal/</t>
  </si>
  <si>
    <t>https://www.helsingor.dk/om-kommunen/byudvikling-og-planlaegning/byplanlaegning/kommuneplan-2013/retningslinjer/trafik-og-teknik/tekniske-og-vvm-pligtige-anlaeg/</t>
  </si>
  <si>
    <t>https://www.helsingor.dk/om-kommunen/byudvikling-og-planlaegning/byplanlaegning/kommuneplan-2013/retningslinjer/trafik-og-teknik/trafik-og-infrastruktur/kollektive-trafikanlaeg/</t>
  </si>
  <si>
    <t>https://www.helsingor.dk/om-kommunen/byudvikling-og-planlaegning/byplanlaegning/kommuneplan-2013/retningslinjer/trafik-og-teknik/trafik-og-infrastruktur/trafikstiercykelstier/</t>
  </si>
  <si>
    <t>https://www.helsingor.dk/om-kommunen/byudvikling-og-planlaegning/byplanlaegning/kommuneplan-2013/retningslinjer/trafik-og-teknik/trafik-og-infrastruktur/vejanlaeg/</t>
  </si>
  <si>
    <t>https://www.helsingor.dk/om-kommunen/byudvikling-og-planlaegning/byplanlaegning/kommuneplan-2013/retningslinjer/hovedstruktur/detailhandelsstruktur/redegoerelse-for-detailhandelsstrukturen/</t>
  </si>
  <si>
    <t>https://www.helsingor.dk/om-kommunen/byudvikling-og-planlaegning/byplanlaegning/kommuneplan-2013/retningslinjer/hovedstruktur/beliggenheden-af-omraader-til-forskellige-byformaal/redegoerelse-for-beliggenheden-af-omraader-til-forskellige-byformaal/</t>
  </si>
  <si>
    <t>https://www.helsingor.dk/om-kommunen/byudvikling-og-planlaegning/byplanlaegning/kommuneplan-2013/retningslinjer/hovedstruktur/byzone-og-sommerhusomraader/redegoerelse-for-byzone-og-sommerhusomraader/</t>
  </si>
  <si>
    <t>https://www.helsingor.dk/om-kommunen/byudvikling-og-planlaegning/byplanlaegning/kommuneplan-2013/retningslinjer/anvendelse-af-landomraadet/anvendelse-af-vandloeb-soeer-og-kystvande/redegoerelse-for-anvendelse-af-vandloeb-soeer-og-kystvande/</t>
  </si>
  <si>
    <t>https://www.helsingor.dk/om-kommunen/byudvikling-og-planlaegning/byplanlaegning/kommuneplan-2013/retningslinjer/fritidsformaal/</t>
  </si>
  <si>
    <t>Arealangivelse af Natura 2000-områder, bilogisk beskyttede områder samt potentielle områder for naturnetværk</t>
  </si>
  <si>
    <t>https://www.helsingor.dk/om-kommunen/byudvikling-og-planlaegning/byplanlaegning/kommuneplan-2013/retningslinjer/beskyttelse-af-landomraadet/naturbeskyttelses-interesser/</t>
  </si>
  <si>
    <t>https://www.helsingor.dk/om-kommunen/byudvikling-og-planlaegning/byplanlaegning/kommuneplan-2013/retningslinjer/beskyttelse-af-landomraadet/kulturhistorie/kulturhistoriske-bevaringsvaerdier/redegoerelse-for-kulturhistoriske-bevaringsvaerdier/</t>
  </si>
  <si>
    <t>https://www.helsingor.dk/om-kommunen/byudvikling-og-planlaegning/byplanlaegning/kommuneplan-2013/retningslinjer/beskyttelse-af-landomraadet/kulturhistorie/bufferzoner-for-kronborg/redegoerelse-for-kronborgs-bufferzoner-for-ind-og-udkig/</t>
  </si>
  <si>
    <t>https://www.helsingor.dk/om-kommunen/byudvikling-og-planlaegning/byplanlaegning/kommuneplan-2013/retningslinjer/beskyttelse-af-landomraadet/landskabelige-bevaringsvaerdier/redegoerelse-for-landskabelige-bevaringsvaerdier/</t>
  </si>
  <si>
    <t>https://www.helsingor.dk/om-kommunen/byudvikling-og-planlaegning/byplanlaegning/kommuneplan-2013/retningslinjer/beskyttelse-af-landomraadet/geologiske-bevaringsvaerdier/redegoerelse-for-geologiske-bevaringsvaerdier/</t>
  </si>
  <si>
    <t>https://www.helsingor.dk/om-kommunen/byudvikling-og-planlaegning/byplanlaegning/kommuneplan-2013/retningslinjer/beskyttelse-af-landomraadet/lavbundsarealer/</t>
  </si>
  <si>
    <t>https://www.helsingor.dk/borger/flytning-bolig-og-byggeri/byggeri-og-renovering/byggetilladelser-og-anmeldelser/dispensationer/byggelinjer-og-beskyttelseszoner/</t>
  </si>
  <si>
    <t>https://www.helsingor.dk/om-kommunen/byudvikling-og-planlaegning/byplanlaegning/kommuneplan-2013/retningslinjer/hovedstruktur/forholdet-til-anden-planlaegning-herunder-landsplandirektiver/retningslinjer-for-transportkorridoren/</t>
  </si>
  <si>
    <t>https://www.helsingor.dk/borger/dyr-miljoe-og-natur/vand-hav-og-strand/soeer-vandloeb-og-draen/vandloeb-og-draen/</t>
  </si>
  <si>
    <t>https://www.helsingor.dk/borger/dyr-miljoe-og-natur/vand-hav-og-strand/drikkevand-og-grundvand/drikkevand/</t>
  </si>
  <si>
    <t>https://www.helsingor.dk/borger/dyr-miljoe-og-natur/vand-hav-og-strand/drikkevand-og-grundvand/boringer-broende-og-privat-vandforsyning/</t>
  </si>
  <si>
    <t>https://www.helsingor.dk/borger/dyr-miljoe-og-natur/vand-hav-og-strand/drikkevand-og-grundvand/grundvand/</t>
  </si>
  <si>
    <t>https://www.helsingor.dk/borger/dyr-miljoe-og-natur/vand-hav-og-strand/spildevand-og-regnvand/spildevand-i-det-aabne-land/</t>
  </si>
  <si>
    <t>http://naturerhverv.dk/tilskud-selvbetjening/tilskudsguide/miljoevenlige-jordbrugsforanstaltninger-mvj-20-aarige-tilsagn/</t>
  </si>
  <si>
    <t>https://www.helsingor.dk/erhverv/drift-af-virksomhed/landbrug-og-landbrugsbygninger/</t>
  </si>
  <si>
    <t>https://www.helsingor.dk/erhverv/grunde-byggeri-og-projekter/erhvervsbyggeri-og-stoerre-byggeri/jordforurening-stoej-og-lugt/</t>
  </si>
  <si>
    <t>https://www.helsingor.dk/erhverv/erhvervsnyt/vaerd-at-vide-om-olietanke/</t>
  </si>
  <si>
    <t>http://naturerhverv.dk/landbrug/natur-og-miljoe/15-aars-genopdyrkningsret/</t>
  </si>
  <si>
    <t>http://naturstyrelsen.dk/naturbeskyttelse/national-naturbeskyttelse/beskyttede-naturtyper-3/</t>
  </si>
  <si>
    <t>http://www.naturdata.dk/</t>
  </si>
  <si>
    <t>http://naturstyrelsen.dk/76573</t>
  </si>
  <si>
    <t>http://naturstyrelsen.dk/78144</t>
  </si>
  <si>
    <t>http://naturstyrelsen.dk/78145</t>
  </si>
  <si>
    <t>https://www.helsingor.dk/om-kommunen/byudvikling-og-planlaegning/byplanlaegning/klimatilpasningsplan/</t>
  </si>
  <si>
    <t>https://www.helsingor.dk/om-kommunen/byudvikling-og-planlaegning/byplanlaegning/kommuneplan-2013/retningslinjer/trafik-og-teknik/trafik-og-infrastruktur/</t>
  </si>
  <si>
    <t>http://www.vejdirektoratet.dk/DA/trafik/planl%C3%A6g%20turen/cykelruter/Sider/default.aspx</t>
  </si>
  <si>
    <t>https://www.helsingor.dk/borger/transport-rejser-og-trafik/veje-trafik-og-parkering/veje-og-gaagader/rene-veje-fortove-og-stier/kommunale-fortove-veje-og-stier/</t>
  </si>
  <si>
    <t>https://www.helsingor.dk/borger/transport-rejser-og-trafik/veje-trafik-og-parkering/veje-og-gaagader/snerydning-og-saltning/</t>
  </si>
  <si>
    <t>Vej, station</t>
  </si>
  <si>
    <t>https://www.helsingor.dk/borger/familie-boern-og-unge/dagtilbud-og-skoler/dagtilbud-for-boern-0-5-aar/private-institutioner/</t>
  </si>
  <si>
    <t>https://www.helsingor.dk/borger/familie-boern-og-unge/dagtilbud-og-skoler/dagtilbud-for-boern-0-5-aar/daginstitutioner/</t>
  </si>
  <si>
    <t>https://www.helsingor.dk/borger/flytning-bolig-og-byggeri/din-ejendom/fredede-ejendomme/</t>
  </si>
  <si>
    <t>https://www.helsingor.dk/borger/flytning-bolig-og-byggeri/lejebolig/boligselskaber/</t>
  </si>
  <si>
    <t>https://www.helsingor.dk/borger/dyr-miljoe-og-natur/vand-hav-og-strand/spildevand-og-regnvand/</t>
  </si>
  <si>
    <t>https://www.helsingor.dk/borger/dyr-miljoe-og-natur/vand-hav-og-strand/spildevand-og-regnvand/tilslutning-til-kloak/</t>
  </si>
  <si>
    <t>https://www.helsingor.dk/borger/flytning-bolig-og-byggeri/energi/varmeforsyning/</t>
  </si>
  <si>
    <t>Kulturstyrelsen</t>
  </si>
  <si>
    <t>NST</t>
  </si>
  <si>
    <t>DAI?</t>
  </si>
  <si>
    <t>GST?</t>
  </si>
  <si>
    <t>HK?</t>
  </si>
  <si>
    <t>Plansystem?</t>
  </si>
  <si>
    <t>Frederiksborg Amt</t>
  </si>
  <si>
    <t>Kulturstyrelsen?</t>
  </si>
  <si>
    <t>NST?</t>
  </si>
  <si>
    <t>RH?</t>
  </si>
  <si>
    <t>GEUS?</t>
  </si>
  <si>
    <t>Forsyning Helsingør</t>
  </si>
  <si>
    <t>Forsyning Helsingør?</t>
  </si>
  <si>
    <t>DAI</t>
  </si>
  <si>
    <t>DAI/NST?</t>
  </si>
  <si>
    <t>HK/DAI?</t>
  </si>
  <si>
    <t>-</t>
  </si>
  <si>
    <t>Plan</t>
  </si>
  <si>
    <t>Byg</t>
  </si>
  <si>
    <t>IT?</t>
  </si>
  <si>
    <t>Nej</t>
  </si>
  <si>
    <t>Ukendt</t>
  </si>
  <si>
    <t>Ingen?</t>
  </si>
  <si>
    <t>Abj55?</t>
  </si>
  <si>
    <t>Akj53</t>
  </si>
  <si>
    <t>Twe53</t>
  </si>
  <si>
    <t>Hk</t>
  </si>
  <si>
    <t>Natur?</t>
  </si>
  <si>
    <t>Miljø?</t>
  </si>
  <si>
    <t>Park&amp;vej</t>
  </si>
  <si>
    <t>Akf53?</t>
  </si>
  <si>
    <t>NST/DAI?</t>
  </si>
  <si>
    <t>GEUS/DAI?</t>
  </si>
  <si>
    <t>Distrikter, adresse, højdekurver mm</t>
  </si>
  <si>
    <t>Fredninger</t>
  </si>
  <si>
    <t>Bygge- og Beskyttelseslinjer</t>
  </si>
  <si>
    <t>Kulturarv</t>
  </si>
  <si>
    <t>Kultur &amp; Fritid</t>
  </si>
  <si>
    <t>Sundhed &amp; Idræt</t>
  </si>
  <si>
    <t>Badevand &amp; Kyst</t>
  </si>
  <si>
    <t>Planlægning</t>
  </si>
  <si>
    <t>Planlægning -&gt; Zonekort</t>
  </si>
  <si>
    <t>Planlægning -&gt; Kommuneplanramme</t>
  </si>
  <si>
    <t>Planlægning -&gt; Kommuneplan Retningslinjer</t>
  </si>
  <si>
    <t>Planlægning -&gt; Fingerplan 2013</t>
  </si>
  <si>
    <t>Planlægning -&gt; Fingerplan 2005</t>
  </si>
  <si>
    <t>Planlægning -&gt; Lokalplan</t>
  </si>
  <si>
    <t>Planlægning -&gt; Prognogse områder</t>
  </si>
  <si>
    <t>Miljø -&gt; Overfladevand -&gt; Vandløb og dræn</t>
  </si>
  <si>
    <t>Miljø -&gt; Overfladevand -&gt; Lunker</t>
  </si>
  <si>
    <t>Miljø -&gt; Grundvand</t>
  </si>
  <si>
    <t>Miljø -&gt; Grundvand -&gt; Vandindvinding</t>
  </si>
  <si>
    <t>Miljø -&gt; Spildevand</t>
  </si>
  <si>
    <t>Miljø -&gt; Landbrug</t>
  </si>
  <si>
    <t>Miljø -&gt; Landbrug -&gt; FVM</t>
  </si>
  <si>
    <t>Miljø -&gt; Jordforurening</t>
  </si>
  <si>
    <t>Miljø -&gt; Jordforurening -&gt; Bufferzoner overfladevand 2014</t>
  </si>
  <si>
    <t>Miljø -&gt; Jordforurening -&gt; Bufferzoner overfladevand 2015</t>
  </si>
  <si>
    <t>Miljø -&gt; Jordforurening -&gt; Bufferzoner overfladevand 2016</t>
  </si>
  <si>
    <t>Miljø -&gt; Jordforurening -&gt; Bufferzoner overfladevand 2017</t>
  </si>
  <si>
    <t>Miljø -&gt; Olietanke</t>
  </si>
  <si>
    <t>Miljø -&gt; §3 Arealer</t>
  </si>
  <si>
    <t>Natur</t>
  </si>
  <si>
    <t>Natur -&gt; Natura 2000</t>
  </si>
  <si>
    <t>Natur -&gt; Kvik-Natur</t>
  </si>
  <si>
    <t>Klima -&gt; Havstigninger</t>
  </si>
  <si>
    <t>Klima -&gt; Oversvømmelser</t>
  </si>
  <si>
    <t>Klima</t>
  </si>
  <si>
    <t>Trafik</t>
  </si>
  <si>
    <t>Trafik -&gt; Veje og stier</t>
  </si>
  <si>
    <t>Trafik -&gt; Cykling og vandring</t>
  </si>
  <si>
    <t>Park og Vej</t>
  </si>
  <si>
    <t>Skoler, institutioner &amp; off.anlæg</t>
  </si>
  <si>
    <t>Skoler, institutioner &amp; off.anlæg -&gt; Skolevejs analyse</t>
  </si>
  <si>
    <t>Skoler, institutioner &amp; off.anlæg -&gt; Skoleafstand</t>
  </si>
  <si>
    <t>Fjernet</t>
  </si>
  <si>
    <t>Ejendomme</t>
  </si>
  <si>
    <t>Spildevandsplan</t>
  </si>
  <si>
    <t>Spildevandsplan -&gt; Nedsivning</t>
  </si>
  <si>
    <t>Spildevandsplan -&gt; Belastning</t>
  </si>
  <si>
    <t>Forsyning og ledninger</t>
  </si>
  <si>
    <t>Baggrundskort</t>
  </si>
  <si>
    <t>Baggrundskort &amp; Tema -&gt; Distrikter …</t>
  </si>
  <si>
    <t>Tema -&gt; Distrikter, højdekurver mm</t>
  </si>
  <si>
    <t>Tema -&gt; Skoler, institutioner og off.anlæg</t>
  </si>
  <si>
    <t>Baggrundskort -&gt; Teknisk kort 2013</t>
  </si>
  <si>
    <t>Tema -&gt; Fredninger</t>
  </si>
  <si>
    <t>Tema -&gt; Bygge- og Beskyttelseslinjer</t>
  </si>
  <si>
    <t>Tema -&gt; Kulturarv</t>
  </si>
  <si>
    <t>Tema -&gt; Natur</t>
  </si>
  <si>
    <t>Tema -&gt; Natur -&gt; Løgfrøer</t>
  </si>
  <si>
    <t>Tema -&gt; Natur -&gt; Besigtigelse</t>
  </si>
  <si>
    <t>Tema -&gt; Natur -&gt; Kvik-Natur</t>
  </si>
  <si>
    <t>Tema -&gt; Natur -&gt; Natura 2000</t>
  </si>
  <si>
    <t>Tema -&gt; Natur -&gt; Geologiske interesseområder</t>
  </si>
  <si>
    <t>Tema -&gt; Natur -&gt; Biologiske værdier</t>
  </si>
  <si>
    <t>Tema -&gt; Natur -&gt; Naturdata - Besigtigelser</t>
  </si>
  <si>
    <t>Tema -&gt; Distrikter, højdekurver mm -&gt; Adresse og vejnavn</t>
  </si>
  <si>
    <t>Tema -&gt; Distrikter, højdekurver mm -&gt; Højdekurver (2006)</t>
  </si>
  <si>
    <t>Tema -&gt; Bygge- og Beskyttelseslinjer -&gt; Vejbyggelinjer (kun gamle Amtsveje)</t>
  </si>
  <si>
    <t>Tema -&gt; Kulturarv -&gt; Kulturhistoriske anlæg</t>
  </si>
  <si>
    <t>Tema -&gt; Kulturarv -&gt; Kulturarvsarealer</t>
  </si>
  <si>
    <t>Tema -&gt; Trafik</t>
  </si>
  <si>
    <t>Tema -&gt; Trafik -&gt; Veje og stier</t>
  </si>
  <si>
    <t>Tema -&gt; Trafik -&gt; Cykling og vandring</t>
  </si>
  <si>
    <t>Tema -&gt; Park og Vej</t>
  </si>
  <si>
    <t>Tema -&gt; Park og Vej -&gt; Vejbyggelinjer (kun gamle Amtsveje)</t>
  </si>
  <si>
    <t>Tema -&gt; Klima -&gt; Havstigninger -&gt; Kystlinje</t>
  </si>
  <si>
    <t>Tema -&gt; Klima -&gt; Havstigninger -&gt; Bluespots</t>
  </si>
  <si>
    <t>Tema -&gt; Klima -&gt; Oversvømmelser</t>
  </si>
  <si>
    <t>Tema -&gt; Klima</t>
  </si>
  <si>
    <t>Tema -&gt; Park og Vej -&gt; Stationering</t>
  </si>
  <si>
    <t>Tema -&gt; Skoler, institutioner og off.anlæg -&gt; Skoler og ungdomsskoler</t>
  </si>
  <si>
    <t>Tema -&gt; Skoler, institutioner og off.anlæg -&gt; Trafikfarlige veje</t>
  </si>
  <si>
    <t>Tema -&gt; Skoler, institutioner og off.anlæg -&gt; Skolevejsanalyse</t>
  </si>
  <si>
    <t>Tema -&gt; Ejendomme</t>
  </si>
  <si>
    <t>Tema -&gt; Spildevandsplan</t>
  </si>
  <si>
    <t>Tema -&gt; Spildevandsplan -&gt; Nedsivning</t>
  </si>
  <si>
    <t>Tema -&gt; Spildevandsplan -&gt; Belastning</t>
  </si>
  <si>
    <t>Ledninger</t>
  </si>
  <si>
    <t>Ledninger -&gt; Vand</t>
  </si>
  <si>
    <t>Ledninger -&gt; Varme</t>
  </si>
  <si>
    <t>Ledninger -&gt; Varme -&gt; Varme: HØK</t>
  </si>
  <si>
    <t>Ledninger -&gt; Biogas</t>
  </si>
  <si>
    <t>Ledninger -&gt; Vandløbsregistrering</t>
  </si>
  <si>
    <t>Viser næsten ikke noget pt.?</t>
  </si>
  <si>
    <t>Ledninger -&gt; Drænledninger</t>
  </si>
  <si>
    <t>Ledninger -&gt; Lysleder / Fiber</t>
  </si>
  <si>
    <t>Lysleder projekt</t>
  </si>
  <si>
    <t>Miljø -&gt; §3-arealer</t>
  </si>
  <si>
    <t>Miljø -&gt; Jordforurening -&gt; Bufferzone overfladevand 2014</t>
  </si>
  <si>
    <t>Miljø -&gt; Spildevand i åbent land</t>
  </si>
  <si>
    <t>Miljø -&gt; Grundvand -&gt; Vandindvinding -&gt; Boring - Jupiter</t>
  </si>
  <si>
    <t>Miljø -&gt; Grundvand -&gt; Grundvandsdannede oplande</t>
  </si>
  <si>
    <t>Miljø -&gt; Grundvand -&gt; Indvindingsoplande 2015 og frem</t>
  </si>
  <si>
    <t>Miljø -&gt; Grundvand -&gt; Indvindingsoplande pr. 2014</t>
  </si>
  <si>
    <t>Miljø -&gt; Grundvand -&gt; Indvindingsoplande pr. 2008</t>
  </si>
  <si>
    <t>Miljø -&gt; Grundvand -&gt; Indvindingsoplande pr. 2009</t>
  </si>
  <si>
    <t>Miljø -&gt; Grundvand -&gt; Indvindingsoplande pr. 2010</t>
  </si>
  <si>
    <t>Miljø -&gt; Grundvand -&gt; Indvindingsoplande pr. 2011</t>
  </si>
  <si>
    <t>Miljø -&gt; Grundvand -&gt; Indvindingsoplande pr. 2012</t>
  </si>
  <si>
    <t>Miljø -&gt; Grundvand -&gt; Indvindingsoplande pr. 2013</t>
  </si>
  <si>
    <t>Miljø -&gt; Vandløb og dræn -&gt; Registreret Stationering</t>
  </si>
  <si>
    <t>Miljø -&gt; Vandløb og dræn</t>
  </si>
  <si>
    <t>Miljø -&gt; Vandløb og dræn -&gt; Offentlige vandløb</t>
  </si>
  <si>
    <t>Miljø -&gt; Vandløb og dræn -&gt; Regitreret Ejer og Type</t>
  </si>
  <si>
    <t>Plan -&gt; Zonekort</t>
  </si>
  <si>
    <t>Plan -&gt; Kommuneplanrammer</t>
  </si>
  <si>
    <t>Plan -&gt; Kommuneplan Retningslinjer -&gt; Byzone, sommerhusområder og nyudlæg (2.2.1)</t>
  </si>
  <si>
    <t>Plan -&gt; Kommuneplan Retningslinjer</t>
  </si>
  <si>
    <t>Plan -&gt; Kommuneplan Retningslinjer -&gt; Kollektiv Trafik (2.2.1c)</t>
  </si>
  <si>
    <t>Plan -&gt; Kommuneplan Retningslinjer -&gt; Tekniske anlæg og VVM-pligtige anlæg (2.2.2)</t>
  </si>
  <si>
    <t>Plan -&gt; Kommuneplan Retningslinjer -&gt; Arealer til fritidsformål (3.2.1a)</t>
  </si>
  <si>
    <t>Plan -&gt; Kommuneplan Retningslinjer -&gt; Naturbeskyttelsesinteresser</t>
  </si>
  <si>
    <t>Plan -&gt; Kommuneplan Retningslinjer -&gt; Kulturhistoriske bevaringsværdier (2.5.2a)</t>
  </si>
  <si>
    <t>Plan -&gt; Fingerplan 2013</t>
  </si>
  <si>
    <t>Plan -&gt; Lokalplan</t>
  </si>
  <si>
    <t>Plan -&gt; Lokalplan -&gt; Kommende lokalplaner</t>
  </si>
  <si>
    <t>Plan -&gt; Lokalplan -&gt; Plan: Byggelinjer</t>
  </si>
  <si>
    <t>Plan -&gt; Prognoseområder</t>
  </si>
  <si>
    <t>Tema -&gt; Kultur og Fritid</t>
  </si>
  <si>
    <t>Tema -&gt; Sundhed og Idræt</t>
  </si>
  <si>
    <t>Tema -&gt; Badevand og Kyst</t>
  </si>
  <si>
    <t>Findes ikke mere!</t>
  </si>
  <si>
    <t>Arealangivelse af markblokke med tilsagn om miljøbetinget tilskud (fra Miljø- og Fødevareministeriet)</t>
  </si>
  <si>
    <t>Miljø -&gt; Grundvand -&gt; Vandindvinding -&gt; Forsyningsoplande FH</t>
  </si>
  <si>
    <t>Tema -&gt; Ejendomme -&gt; Ejendomshorhold</t>
  </si>
  <si>
    <t>FVM_Mark1</t>
  </si>
  <si>
    <t>FVM_Markblok</t>
  </si>
  <si>
    <t>FVM_Randzonearealkort</t>
  </si>
  <si>
    <t>FVM_OmlaegningsTilsagn</t>
  </si>
  <si>
    <t>FVM_Oekomarker</t>
  </si>
  <si>
    <t>FVM_MiljoeTilsagnOevrigeTyper</t>
  </si>
  <si>
    <t>FVM_MiljoeTilsagn_12_50_55</t>
  </si>
  <si>
    <t>FVM_MiljoeBetingetTilsagn</t>
  </si>
  <si>
    <t>jkr03</t>
  </si>
  <si>
    <t>FH-tema</t>
  </si>
  <si>
    <t>Ekr53?</t>
  </si>
  <si>
    <t>Ajb55</t>
  </si>
  <si>
    <t>temanavn</t>
  </si>
  <si>
    <t>borgerGIS</t>
  </si>
  <si>
    <t>menugruppe_webGIS</t>
  </si>
  <si>
    <t>menugruppe_QGIS</t>
  </si>
  <si>
    <t>beskrivelse</t>
  </si>
  <si>
    <t>anvendelse</t>
  </si>
  <si>
    <t>konfliktsogning</t>
  </si>
  <si>
    <t>datakilde</t>
  </si>
  <si>
    <t>tags</t>
  </si>
  <si>
    <t>link</t>
  </si>
  <si>
    <t>ajourfoeringsfrekvens</t>
  </si>
  <si>
    <t>indberetningspligt</t>
  </si>
  <si>
    <t>ansvarlig_fagperson</t>
  </si>
  <si>
    <t>ansvarlig_afdeling</t>
  </si>
  <si>
    <t>GIS_kontaktperson</t>
  </si>
  <si>
    <t>dataformat</t>
  </si>
  <si>
    <t>database</t>
  </si>
  <si>
    <t>tabel_view</t>
  </si>
  <si>
    <t>server_wms_wfs</t>
  </si>
  <si>
    <t>lag_wms_wfs</t>
  </si>
  <si>
    <t>filnavn</t>
  </si>
  <si>
    <t>bibliotek</t>
  </si>
  <si>
    <t>server</t>
  </si>
  <si>
    <t>dyb_link_borger</t>
  </si>
  <si>
    <t>dyb_link_sagsbehandler</t>
  </si>
  <si>
    <t xml:space="preserve">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</si>
</sst>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1" fillId="0" borderId="6" xfId="0" applyFont="1" applyBorder="1"/>
    <xf numFmtId="0" fontId="2" fillId="0" borderId="7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1" xfId="0" applyNumberFormat="1" applyBorder="1"/>
    <xf numFmtId="0" fontId="3" fillId="3" borderId="6" xfId="0" applyFont="1" applyFill="1" applyBorder="1"/>
    <xf numFmtId="0" fontId="2" fillId="3" borderId="6" xfId="0" applyFont="1" applyFill="1" applyBorder="1"/>
    <xf numFmtId="0" fontId="3" fillId="3" borderId="7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4" fillId="0" borderId="6" xfId="0" applyFont="1" applyBorder="1"/>
    <xf numFmtId="0" fontId="2" fillId="3" borderId="7" xfId="0" applyFont="1" applyFill="1" applyBorder="1"/>
    <xf numFmtId="0" fontId="1" fillId="3" borderId="6" xfId="0" applyFont="1" applyFill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0" fillId="0" borderId="0" xfId="0" applyFont="1"/>
    <xf numFmtId="0" fontId="1" fillId="3" borderId="6" xfId="0" applyFont="1" applyFill="1" applyBorder="1"/>
    <xf numFmtId="0" fontId="2" fillId="0" borderId="0" xfId="0" applyFont="1"/>
  </cellXfs>
  <cellStyles count="1">
    <cellStyle name="Normal" xfId="0" builtinId="0"/>
  </cellStyles>
  <dxfs count="12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Gtjek3_HKsag2_HKsag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elsingor.dk/borger/dyr-miljoe-og-natur/vand-hav-og-strand/spildevand-og-regnv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6"/>
  <sheetViews>
    <sheetView tabSelected="1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RowHeight="15" x14ac:dyDescent="0.25"/>
  <cols>
    <col min="1" max="1" width="3.85546875" customWidth="1"/>
    <col min="2" max="2" width="39.85546875" customWidth="1"/>
    <col min="3" max="3" width="11.85546875" customWidth="1"/>
    <col min="4" max="4" width="32" customWidth="1"/>
    <col min="5" max="5" width="21" customWidth="1"/>
    <col min="6" max="6" width="46.42578125" customWidth="1"/>
    <col min="7" max="7" width="9.5703125" customWidth="1"/>
    <col min="8" max="8" width="10.42578125" customWidth="1"/>
    <col min="9" max="9" width="17.140625" customWidth="1"/>
    <col min="10" max="10" width="11.42578125" customWidth="1"/>
    <col min="11" max="11" width="18.5703125" customWidth="1"/>
    <col min="12" max="12" width="23.140625" style="1" customWidth="1"/>
    <col min="13" max="13" width="20.85546875" customWidth="1"/>
    <col min="14" max="14" width="21.42578125" customWidth="1"/>
    <col min="15" max="15" width="19.28515625" customWidth="1"/>
    <col min="16" max="16" width="0.5703125" customWidth="1"/>
    <col min="17" max="17" width="20.7109375" style="2" customWidth="1"/>
    <col min="18" max="18" width="21.7109375" style="1" customWidth="1"/>
    <col min="19" max="19" width="54.5703125" style="1" customWidth="1"/>
    <col min="20" max="20" width="18.5703125" customWidth="1"/>
    <col min="21" max="21" width="24.85546875" style="1" customWidth="1"/>
    <col min="22" max="22" width="18.42578125" customWidth="1"/>
    <col min="23" max="23" width="16.7109375" style="1" customWidth="1"/>
    <col min="24" max="25" width="46.85546875" style="2" customWidth="1"/>
    <col min="26" max="26" width="24" style="1" customWidth="1"/>
    <col min="27" max="27" width="31.140625" style="3" customWidth="1"/>
  </cols>
  <sheetData>
    <row r="1" spans="1:27" s="8" customFormat="1" x14ac:dyDescent="0.25">
      <c r="A1" s="29" t="s">
        <v>1069</v>
      </c>
      <c r="B1" s="23" t="s">
        <v>1044</v>
      </c>
      <c r="C1" s="33" t="s">
        <v>1045</v>
      </c>
      <c r="D1" s="22" t="s">
        <v>1046</v>
      </c>
      <c r="E1" s="22" t="s">
        <v>1047</v>
      </c>
      <c r="F1" s="23" t="s">
        <v>1048</v>
      </c>
      <c r="G1" s="8" t="s">
        <v>1049</v>
      </c>
      <c r="H1" s="23" t="s">
        <v>1050</v>
      </c>
      <c r="I1" s="23" t="s">
        <v>1051</v>
      </c>
      <c r="J1" s="22" t="s">
        <v>1052</v>
      </c>
      <c r="K1" s="22" t="s">
        <v>1053</v>
      </c>
      <c r="L1" s="9" t="s">
        <v>1054</v>
      </c>
      <c r="M1" s="7" t="s">
        <v>1055</v>
      </c>
      <c r="N1" s="7" t="s">
        <v>1056</v>
      </c>
      <c r="O1" s="23" t="s">
        <v>1057</v>
      </c>
      <c r="P1" s="27"/>
      <c r="Q1" s="7" t="s">
        <v>1058</v>
      </c>
      <c r="R1" s="28" t="s">
        <v>1059</v>
      </c>
      <c r="S1" s="24" t="s">
        <v>1060</v>
      </c>
      <c r="T1" s="22" t="s">
        <v>1061</v>
      </c>
      <c r="U1" s="24" t="s">
        <v>1062</v>
      </c>
      <c r="V1" s="22" t="s">
        <v>1063</v>
      </c>
      <c r="W1" s="24" t="s">
        <v>1066</v>
      </c>
      <c r="X1" s="22" t="s">
        <v>1065</v>
      </c>
      <c r="Y1" s="22" t="s">
        <v>1064</v>
      </c>
      <c r="Z1" s="25" t="s">
        <v>1067</v>
      </c>
      <c r="AA1" s="26" t="s">
        <v>1068</v>
      </c>
    </row>
    <row r="2" spans="1:27" x14ac:dyDescent="0.25">
      <c r="A2">
        <v>1</v>
      </c>
      <c r="B2" t="s">
        <v>0</v>
      </c>
      <c r="C2" t="s">
        <v>306</v>
      </c>
      <c r="D2" t="s">
        <v>881</v>
      </c>
      <c r="E2" t="s">
        <v>946</v>
      </c>
      <c r="F2" t="s">
        <v>300</v>
      </c>
      <c r="G2" t="s">
        <v>305</v>
      </c>
      <c r="H2" t="s">
        <v>306</v>
      </c>
      <c r="I2" t="s">
        <v>298</v>
      </c>
      <c r="J2" t="s">
        <v>299</v>
      </c>
      <c r="L2" s="1" t="s">
        <v>301</v>
      </c>
      <c r="M2" s="10" t="s">
        <v>302</v>
      </c>
      <c r="N2" s="10" t="s">
        <v>303</v>
      </c>
      <c r="O2" t="str">
        <f>IF(P2&lt;&gt;"",P2,IF(I2="","",IF(I2="HK","",IF(I2="HK?","","GIS"))))</f>
        <v>GIS</v>
      </c>
      <c r="P2" s="10"/>
      <c r="Q2" s="10" t="s">
        <v>303</v>
      </c>
      <c r="R2" s="12" t="str">
        <f>IF(ISNUMBER(SEARCH("Datakilder_SQL",#REF!)),"Database",IF(ISNUMBER(SEARCH("WMS",U2)),"WMS",IF(ISNUMBER(SEARCH("WFS",U2)),"WFS","Grafisk fil")))</f>
        <v>Grafisk fil</v>
      </c>
      <c r="S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" t="str">
        <f>IF(ISNUMBER(SEARCH("]",#REF!)),TRIM(RIGHT(SUBSTITUTE(#REF!,".",REPT(" ",LEN(#REF!))),LEN(#REF!))),"")&amp;IF(ISNUMBER(SEARCH("ODBC",#REF!)),TRIM(#REF!)&amp;"?","")</f>
        <v/>
      </c>
      <c r="U2" s="1" t="str">
        <f>IF(ISNUMBER(SEARCH("WMS",#REF!)),RIGHT(#REF!,LEN(#REF!)-SEARCH(":",#REF!)),"")</f>
        <v/>
      </c>
      <c r="V2" t="str">
        <f>IF(ISNUMBER(SEARCH("WMS",#REF!)),TRIM(#REF!)&amp;"?","")</f>
        <v/>
      </c>
      <c r="W2" s="21" t="str">
        <f>IF(ISNUMBER(SEARCH("E:\",#REF!)),"\\s-gis01-v\gis1\", "")</f>
        <v/>
      </c>
      <c r="X2" s="2" t="str">
        <f>IF(ISNUMBER(SEARCH("E:\",#REF!)),LEFT(#REF!,SEARCH("@",SUBSTITUTE(#REF!,"\","@",LEN(#REF!)-LEN(SUBSTITUTE(#REF!,"\",""))))),"")</f>
        <v/>
      </c>
      <c r="Y2" s="14" t="str">
        <f>IF(ISNUMBER(SEARCH("E:\",#REF!)),TRIM(RIGHT(SUBSTITUTE(#REF!,"\",REPT(" ",LEN(#REF!))),LEN(#REF!))),"")</f>
        <v/>
      </c>
      <c r="Z2" s="1" t="str">
        <f>"http://webgis.helsingor.dk/webgis/kort.htm?Lagon="&amp;""</f>
        <v>http://webgis.helsingor.dk/webgis/kort.htm?Lagon=</v>
      </c>
      <c r="AA2" s="3" t="str">
        <f>"http://s-gis01-v/HKsag/kort.htm?Lagon="&amp;""</f>
        <v>http://s-gis01-v/HKsag/kort.htm?Lagon=</v>
      </c>
    </row>
    <row r="3" spans="1:27" x14ac:dyDescent="0.25">
      <c r="A3">
        <v>2</v>
      </c>
      <c r="B3" t="s">
        <v>0</v>
      </c>
      <c r="C3" t="s">
        <v>306</v>
      </c>
      <c r="D3" t="s">
        <v>881</v>
      </c>
      <c r="E3" t="s">
        <v>946</v>
      </c>
      <c r="F3" t="s">
        <v>300</v>
      </c>
      <c r="G3" t="s">
        <v>305</v>
      </c>
      <c r="H3" t="s">
        <v>306</v>
      </c>
      <c r="I3" t="s">
        <v>298</v>
      </c>
      <c r="J3" t="s">
        <v>299</v>
      </c>
      <c r="L3" s="1" t="s">
        <v>301</v>
      </c>
      <c r="M3" s="10" t="s">
        <v>302</v>
      </c>
      <c r="N3" s="10" t="s">
        <v>303</v>
      </c>
      <c r="O3" t="str">
        <f>IF(P3&lt;&gt;"",P3,IF(I3="","",IF(I3="HK","",IF(I3="HK?","","GIS"))))</f>
        <v>GIS</v>
      </c>
      <c r="P3" s="10"/>
      <c r="Q3" s="10" t="s">
        <v>303</v>
      </c>
      <c r="R3" s="12" t="str">
        <f>IF(ISNUMBER(SEARCH("Datakilder_SQL",#REF!)),"Database",IF(ISNUMBER(SEARCH("WMS",U3)),"WMS",IF(ISNUMBER(SEARCH("WFS",U3)),"WFS","Grafisk fil")))</f>
        <v>Grafisk fil</v>
      </c>
      <c r="S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" t="str">
        <f>IF(ISNUMBER(SEARCH("]",#REF!)),TRIM(RIGHT(SUBSTITUTE(#REF!,".",REPT(" ",LEN(#REF!))),LEN(#REF!))),"")&amp;IF(ISNUMBER(SEARCH("ODBC",#REF!)),TRIM(#REF!)&amp;"?","")</f>
        <v/>
      </c>
      <c r="U3" s="1" t="str">
        <f>IF(ISNUMBER(SEARCH("WMS",#REF!)),RIGHT(#REF!,LEN(#REF!)-SEARCH(":",#REF!)),"")</f>
        <v/>
      </c>
      <c r="V3" t="str">
        <f>IF(ISNUMBER(SEARCH("WMS",#REF!)),TRIM(#REF!)&amp;"?","")</f>
        <v/>
      </c>
      <c r="W3" s="21" t="str">
        <f>IF(ISNUMBER(SEARCH("E:\",#REF!)),"\\s-gis01-v\gis1\", "")</f>
        <v/>
      </c>
      <c r="X3" s="2" t="str">
        <f>IF(ISNUMBER(SEARCH("E:\",#REF!)),LEFT(#REF!,SEARCH("@",SUBSTITUTE(#REF!,"\","@",LEN(#REF!)-LEN(SUBSTITUTE(#REF!,"\",""))))),"")</f>
        <v/>
      </c>
      <c r="Y3" s="14" t="str">
        <f>IF(ISNUMBER(SEARCH("E:\",#REF!)),TRIM(RIGHT(SUBSTITUTE(#REF!,"\",REPT(" ",LEN(#REF!))),LEN(#REF!))),"")</f>
        <v/>
      </c>
    </row>
    <row r="4" spans="1:27" x14ac:dyDescent="0.25">
      <c r="A4">
        <v>3</v>
      </c>
      <c r="B4" t="s">
        <v>0</v>
      </c>
      <c r="C4" t="s">
        <v>306</v>
      </c>
      <c r="D4" t="s">
        <v>881</v>
      </c>
      <c r="E4" t="s">
        <v>946</v>
      </c>
      <c r="F4" t="s">
        <v>300</v>
      </c>
      <c r="G4" t="s">
        <v>305</v>
      </c>
      <c r="H4" t="s">
        <v>306</v>
      </c>
      <c r="I4" t="s">
        <v>298</v>
      </c>
      <c r="J4" t="s">
        <v>299</v>
      </c>
      <c r="L4" s="1" t="s">
        <v>301</v>
      </c>
      <c r="M4" s="10" t="s">
        <v>302</v>
      </c>
      <c r="N4" s="10" t="s">
        <v>303</v>
      </c>
      <c r="O4" t="str">
        <f>IF(P4&lt;&gt;"",P4,IF(I4="","",IF(I4="HK","",IF(I4="HK?","","GIS"))))</f>
        <v>GIS</v>
      </c>
      <c r="P4" s="10"/>
      <c r="Q4" s="10" t="s">
        <v>303</v>
      </c>
      <c r="R4" s="12" t="str">
        <f>IF(ISNUMBER(SEARCH("Datakilder_SQL",#REF!)),"Database",IF(ISNUMBER(SEARCH("WMS",U4)),"WMS",IF(ISNUMBER(SEARCH("WFS",U4)),"WFS","Grafisk fil")))</f>
        <v>Grafisk fil</v>
      </c>
      <c r="S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" t="str">
        <f>IF(ISNUMBER(SEARCH("]",#REF!)),TRIM(RIGHT(SUBSTITUTE(#REF!,".",REPT(" ",LEN(#REF!))),LEN(#REF!))),"")&amp;IF(ISNUMBER(SEARCH("ODBC",#REF!)),TRIM(#REF!)&amp;"?","")</f>
        <v/>
      </c>
      <c r="U4" s="1" t="str">
        <f>IF(ISNUMBER(SEARCH("WMS",#REF!)),RIGHT(#REF!,LEN(#REF!)-SEARCH(":",#REF!)),"")</f>
        <v/>
      </c>
      <c r="V4" t="str">
        <f>IF(ISNUMBER(SEARCH("WMS",#REF!)),TRIM(#REF!)&amp;"?","")</f>
        <v/>
      </c>
      <c r="W4" s="21" t="str">
        <f>IF(ISNUMBER(SEARCH("E:\",#REF!)),"\\s-gis01-v\gis1\", "")</f>
        <v/>
      </c>
      <c r="X4" s="2" t="str">
        <f>IF(ISNUMBER(SEARCH("E:\",#REF!)),LEFT(#REF!,SEARCH("@",SUBSTITUTE(#REF!,"\","@",LEN(#REF!)-LEN(SUBSTITUTE(#REF!,"\",""))))),"")</f>
        <v/>
      </c>
      <c r="Y4" s="14" t="str">
        <f>IF(ISNUMBER(SEARCH("E:\",#REF!)),TRIM(RIGHT(SUBSTITUTE(#REF!,"\",REPT(" ",LEN(#REF!))),LEN(#REF!))),"")</f>
        <v/>
      </c>
    </row>
    <row r="5" spans="1:27" s="4" customFormat="1" x14ac:dyDescent="0.25">
      <c r="A5">
        <v>4</v>
      </c>
      <c r="B5" s="4" t="s">
        <v>0</v>
      </c>
      <c r="C5" s="4" t="s">
        <v>306</v>
      </c>
      <c r="D5" s="4" t="s">
        <v>881</v>
      </c>
      <c r="E5" s="4" t="s">
        <v>946</v>
      </c>
      <c r="F5" s="4" t="s">
        <v>300</v>
      </c>
      <c r="G5" s="4" t="s">
        <v>305</v>
      </c>
      <c r="H5" s="4" t="s">
        <v>306</v>
      </c>
      <c r="I5" s="4" t="s">
        <v>298</v>
      </c>
      <c r="J5" s="4" t="s">
        <v>299</v>
      </c>
      <c r="L5" s="5" t="s">
        <v>301</v>
      </c>
      <c r="M5" s="11" t="s">
        <v>302</v>
      </c>
      <c r="N5" s="11" t="s">
        <v>303</v>
      </c>
      <c r="O5" s="4" t="str">
        <f>IF(P5&lt;&gt;"",P5,IF(I5="","",IF(I5="HK","",IF(I5="HK?","","GIS"))))</f>
        <v>GIS</v>
      </c>
      <c r="P5" s="11"/>
      <c r="Q5" s="11" t="s">
        <v>303</v>
      </c>
      <c r="R5" s="13" t="str">
        <f>IF(ISNUMBER(SEARCH("Datakilder_SQL",#REF!)),"Database",IF(ISNUMBER(SEARCH("WMS",U5)),"WMS",IF(ISNUMBER(SEARCH("WFS",U5)),"WFS","Grafisk fil")))</f>
        <v>Grafisk fil</v>
      </c>
      <c r="S5" s="5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" s="4" t="str">
        <f>IF(ISNUMBER(SEARCH("]",#REF!)),TRIM(RIGHT(SUBSTITUTE(#REF!,".",REPT(" ",LEN(#REF!))),LEN(#REF!))),"")&amp;IF(ISNUMBER(SEARCH("ODBC",#REF!)),TRIM(#REF!)&amp;"?","")</f>
        <v/>
      </c>
      <c r="U5" s="5" t="str">
        <f>IF(ISNUMBER(SEARCH("WMS",#REF!)),RIGHT(#REF!,LEN(#REF!)-SEARCH(":",#REF!)),"")</f>
        <v/>
      </c>
      <c r="V5" s="4" t="str">
        <f>IF(ISNUMBER(SEARCH("WMS",#REF!)),TRIM(#REF!)&amp;"?","")</f>
        <v/>
      </c>
      <c r="W5" s="15" t="str">
        <f>IF(ISNUMBER(SEARCH("E:\",#REF!)),"\\s-gis01-v\gis1\", "")</f>
        <v/>
      </c>
      <c r="X5" s="4" t="str">
        <f>IF(ISNUMBER(SEARCH("E:\",#REF!)),LEFT(#REF!,SEARCH("@",SUBSTITUTE(#REF!,"\","@",LEN(#REF!)-LEN(SUBSTITUTE(#REF!,"\",""))))),"")</f>
        <v/>
      </c>
      <c r="Y5" s="16" t="str">
        <f>IF(ISNUMBER(SEARCH("E:\",#REF!)),TRIM(RIGHT(SUBSTITUTE(#REF!,"\",REPT(" ",LEN(#REF!))),LEN(#REF!))),"")</f>
        <v/>
      </c>
      <c r="Z5" s="5"/>
      <c r="AA5" s="6"/>
    </row>
    <row r="6" spans="1:27" x14ac:dyDescent="0.25">
      <c r="A6">
        <v>5</v>
      </c>
      <c r="B6" t="s">
        <v>179</v>
      </c>
      <c r="C6" t="s">
        <v>306</v>
      </c>
      <c r="D6" s="10" t="s">
        <v>898</v>
      </c>
      <c r="E6" t="s">
        <v>947</v>
      </c>
      <c r="F6" s="10" t="s">
        <v>308</v>
      </c>
      <c r="H6" s="10" t="s">
        <v>885</v>
      </c>
      <c r="I6" s="10" t="s">
        <v>310</v>
      </c>
      <c r="J6" s="10" t="s">
        <v>311</v>
      </c>
      <c r="L6" s="1" t="s">
        <v>886</v>
      </c>
      <c r="M6" s="10" t="s">
        <v>302</v>
      </c>
      <c r="N6" s="10" t="s">
        <v>314</v>
      </c>
      <c r="O6" t="s">
        <v>304</v>
      </c>
      <c r="P6" s="10"/>
      <c r="Q6" s="10" t="s">
        <v>314</v>
      </c>
      <c r="R6" s="12" t="str">
        <f>IF(ISNUMBER(SEARCH("Datakilder_SQL",#REF!)),"Database",IF(ISNUMBER(SEARCH("WMS",U6)),"WMS",IF(ISNUMBER(SEARCH("WFS",U6)),"WFS","Grafisk fil")))</f>
        <v>Grafisk fil</v>
      </c>
      <c r="S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" t="str">
        <f>IF(ISNUMBER(SEARCH("]",#REF!)),TRIM(RIGHT(SUBSTITUTE(#REF!,".",REPT(" ",LEN(#REF!))),LEN(#REF!))),"")&amp;IF(ISNUMBER(SEARCH("ODBC",#REF!)),TRIM(#REF!)&amp;"?","")</f>
        <v/>
      </c>
      <c r="U6" s="1" t="str">
        <f>IF(ISNUMBER(SEARCH("WMS",#REF!)),RIGHT(#REF!,LEN(#REF!)-SEARCH(":",#REF!)),"")</f>
        <v/>
      </c>
      <c r="V6" t="str">
        <f>IF(ISNUMBER(SEARCH("WMS",#REF!)),TRIM(#REF!)&amp;"?","")</f>
        <v/>
      </c>
      <c r="W6" s="21" t="str">
        <f>IF(ISNUMBER(SEARCH("E:\",#REF!)),"\\s-gis01-v\gis1\", "")</f>
        <v/>
      </c>
      <c r="X6" s="2" t="str">
        <f>IF(ISNUMBER(SEARCH("E:\",#REF!)),LEFT(#REF!,SEARCH("@",SUBSTITUTE(#REF!,"\","@",LEN(#REF!)-LEN(SUBSTITUTE(#REF!,"\",""))))),"")</f>
        <v/>
      </c>
      <c r="Y6" s="14" t="str">
        <f>IF(ISNUMBER(SEARCH("E:\",#REF!)),TRIM(RIGHT(SUBSTITUTE(#REF!,"\",REPT(" ",LEN(#REF!))),LEN(#REF!))),"")</f>
        <v/>
      </c>
    </row>
    <row r="7" spans="1:27" x14ac:dyDescent="0.25">
      <c r="A7">
        <v>6</v>
      </c>
      <c r="B7" t="s">
        <v>1</v>
      </c>
      <c r="C7" t="s">
        <v>306</v>
      </c>
      <c r="D7" s="10" t="s">
        <v>898</v>
      </c>
      <c r="E7" s="10" t="s">
        <v>948</v>
      </c>
      <c r="F7" s="10" t="s">
        <v>411</v>
      </c>
      <c r="H7" s="10" t="s">
        <v>885</v>
      </c>
      <c r="I7" t="s">
        <v>298</v>
      </c>
      <c r="J7" s="10" t="s">
        <v>570</v>
      </c>
      <c r="K7" t="s">
        <v>569</v>
      </c>
      <c r="L7" s="1" t="s">
        <v>301</v>
      </c>
      <c r="M7" s="10" t="s">
        <v>302</v>
      </c>
      <c r="N7" t="str">
        <f t="shared" ref="N7:N27" si="0">Q7</f>
        <v>Ekr53</v>
      </c>
      <c r="O7" t="str">
        <f>IF(P7&lt;&gt;"",P7,IF(I7="","",IF(I7="HK","",IF(I7="HK?","","GIS"))))</f>
        <v>GIS</v>
      </c>
      <c r="Q7" s="2" t="s">
        <v>303</v>
      </c>
      <c r="R7" s="12" t="str">
        <f>IF(ISNUMBER(SEARCH("Datakilder_SQL",#REF!)),"Database",IF(ISNUMBER(SEARCH("WMS",U7)),"WMS",IF(ISNUMBER(SEARCH("WFS",U7)),"WFS","Grafisk fil")))</f>
        <v>Grafisk fil</v>
      </c>
      <c r="S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" t="str">
        <f>IF(ISNUMBER(SEARCH("]",#REF!)),TRIM(RIGHT(SUBSTITUTE(#REF!,".",REPT(" ",LEN(#REF!))),LEN(#REF!))),"")&amp;IF(ISNUMBER(SEARCH("ODBC",#REF!)),TRIM(#REF!)&amp;"?","")</f>
        <v/>
      </c>
      <c r="U7" s="1" t="str">
        <f>IF(ISNUMBER(SEARCH("WMS",#REF!)),RIGHT(#REF!,LEN(#REF!)-SEARCH(":",#REF!)),"")</f>
        <v/>
      </c>
      <c r="V7" t="str">
        <f>IF(ISNUMBER(SEARCH("WMS",#REF!)),TRIM(#REF!)&amp;"?","")</f>
        <v/>
      </c>
      <c r="W7" s="21" t="str">
        <f>IF(ISNUMBER(SEARCH("E:\",#REF!)),"\\s-gis01-v\gis1\", "")</f>
        <v/>
      </c>
      <c r="X7" s="2" t="str">
        <f>IF(ISNUMBER(SEARCH("E:\",#REF!)),LEFT(#REF!,SEARCH("@",SUBSTITUTE(#REF!,"\","@",LEN(#REF!)-LEN(SUBSTITUTE(#REF!,"\",""))))),"")</f>
        <v/>
      </c>
      <c r="Y7" s="14" t="str">
        <f>IF(ISNUMBER(SEARCH("E:\",#REF!)),TRIM(RIGHT(SUBSTITUTE(#REF!,"\",REPT(" ",LEN(#REF!))),LEN(#REF!))),"")</f>
        <v/>
      </c>
    </row>
    <row r="8" spans="1:27" x14ac:dyDescent="0.25">
      <c r="A8">
        <v>7</v>
      </c>
      <c r="B8" t="s">
        <v>2</v>
      </c>
      <c r="C8" t="s">
        <v>306</v>
      </c>
      <c r="D8" s="10" t="s">
        <v>898</v>
      </c>
      <c r="E8" s="10" t="s">
        <v>948</v>
      </c>
      <c r="F8" s="10" t="s">
        <v>412</v>
      </c>
      <c r="H8" s="10" t="s">
        <v>885</v>
      </c>
      <c r="I8" t="s">
        <v>298</v>
      </c>
      <c r="J8" s="10" t="s">
        <v>571</v>
      </c>
      <c r="L8" s="1" t="s">
        <v>301</v>
      </c>
      <c r="M8" s="10" t="s">
        <v>302</v>
      </c>
      <c r="N8" t="str">
        <f t="shared" si="0"/>
        <v>Ekr53</v>
      </c>
      <c r="O8" t="str">
        <f>IF(P8&lt;&gt;"",P8,IF(I8="","",IF(I8="HK","",IF(I8="HK?","","GIS"))))</f>
        <v>GIS</v>
      </c>
      <c r="Q8" s="2" t="s">
        <v>303</v>
      </c>
      <c r="R8" s="12" t="str">
        <f>IF(ISNUMBER(SEARCH("Datakilder_SQL",#REF!)),"Database",IF(ISNUMBER(SEARCH("WMS",U8)),"WMS",IF(ISNUMBER(SEARCH("WFS",U8)),"WFS","Grafisk fil")))</f>
        <v>Grafisk fil</v>
      </c>
      <c r="S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" t="str">
        <f>IF(ISNUMBER(SEARCH("]",#REF!)),TRIM(RIGHT(SUBSTITUTE(#REF!,".",REPT(" ",LEN(#REF!))),LEN(#REF!))),"")&amp;IF(ISNUMBER(SEARCH("ODBC",#REF!)),TRIM(#REF!)&amp;"?","")</f>
        <v/>
      </c>
      <c r="U8" s="1" t="str">
        <f>IF(ISNUMBER(SEARCH("WMS",#REF!)),RIGHT(#REF!,LEN(#REF!)-SEARCH(":",#REF!)),"")</f>
        <v/>
      </c>
      <c r="V8" t="str">
        <f>IF(ISNUMBER(SEARCH("WMS",#REF!)),TRIM(#REF!)&amp;"?","")</f>
        <v/>
      </c>
      <c r="W8" s="21" t="str">
        <f>IF(ISNUMBER(SEARCH("E:\",#REF!)),"\\s-gis01-v\gis1\", "")</f>
        <v/>
      </c>
      <c r="X8" s="2" t="str">
        <f>IF(ISNUMBER(SEARCH("E:\",#REF!)),LEFT(#REF!,SEARCH("@",SUBSTITUTE(#REF!,"\","@",LEN(#REF!)-LEN(SUBSTITUTE(#REF!,"\",""))))),"")</f>
        <v/>
      </c>
      <c r="Y8" s="14" t="str">
        <f>IF(ISNUMBER(SEARCH("E:\",#REF!)),TRIM(RIGHT(SUBSTITUTE(#REF!,"\",REPT(" ",LEN(#REF!))),LEN(#REF!))),"")</f>
        <v/>
      </c>
    </row>
    <row r="9" spans="1:27" x14ac:dyDescent="0.25">
      <c r="A9">
        <v>8</v>
      </c>
      <c r="B9" t="s">
        <v>3</v>
      </c>
      <c r="C9" t="s">
        <v>306</v>
      </c>
      <c r="D9" s="10" t="s">
        <v>898</v>
      </c>
      <c r="E9" s="10" t="s">
        <v>949</v>
      </c>
      <c r="F9" s="10" t="s">
        <v>413</v>
      </c>
      <c r="H9" s="10" t="s">
        <v>885</v>
      </c>
      <c r="I9" t="s">
        <v>310</v>
      </c>
      <c r="J9" s="10" t="s">
        <v>573</v>
      </c>
      <c r="K9" t="s">
        <v>572</v>
      </c>
      <c r="N9" t="str">
        <f t="shared" si="0"/>
        <v>Ekr53?</v>
      </c>
      <c r="O9" t="s">
        <v>304</v>
      </c>
      <c r="Q9" s="2" t="str">
        <f>IF(O9="GIS","Ekr53?","")</f>
        <v>Ekr53?</v>
      </c>
      <c r="R9" s="12" t="str">
        <f>IF(ISNUMBER(SEARCH("Datakilder_SQL",#REF!)),"Database",IF(ISNUMBER(SEARCH("WMS",U9)),"WMS",IF(ISNUMBER(SEARCH("WFS",U9)),"WFS","Grafisk fil")))</f>
        <v>Grafisk fil</v>
      </c>
      <c r="S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" t="str">
        <f>IF(ISNUMBER(SEARCH("]",#REF!)),TRIM(RIGHT(SUBSTITUTE(#REF!,".",REPT(" ",LEN(#REF!))),LEN(#REF!))),"")&amp;IF(ISNUMBER(SEARCH("ODBC",#REF!)),TRIM(#REF!)&amp;"?","")</f>
        <v/>
      </c>
      <c r="U9" s="1" t="str">
        <f>IF(ISNUMBER(SEARCH("WMS",#REF!)),RIGHT(#REF!,LEN(#REF!)-SEARCH(":",#REF!)),"")</f>
        <v/>
      </c>
      <c r="V9" t="str">
        <f>IF(ISNUMBER(SEARCH("WMS",#REF!)),TRIM(#REF!)&amp;"?","")</f>
        <v/>
      </c>
      <c r="W9" s="21" t="str">
        <f>IF(ISNUMBER(SEARCH("E:\",#REF!)),"\\s-gis01-v\gis1\", "")</f>
        <v/>
      </c>
      <c r="X9" s="2" t="str">
        <f>IF(ISNUMBER(SEARCH("E:\",#REF!)),LEFT(#REF!,SEARCH("@",SUBSTITUTE(#REF!,"\","@",LEN(#REF!)-LEN(SUBSTITUTE(#REF!,"\",""))))),"")</f>
        <v/>
      </c>
      <c r="Y9" s="14" t="str">
        <f>IF(ISNUMBER(SEARCH("E:\",#REF!)),TRIM(RIGHT(SUBSTITUTE(#REF!,"\",REPT(" ",LEN(#REF!))),LEN(#REF!))),"")</f>
        <v/>
      </c>
    </row>
    <row r="10" spans="1:27" x14ac:dyDescent="0.25">
      <c r="A10">
        <v>9</v>
      </c>
      <c r="B10" t="s">
        <v>4</v>
      </c>
      <c r="C10" t="s">
        <v>306</v>
      </c>
      <c r="D10" s="10" t="s">
        <v>898</v>
      </c>
      <c r="E10" s="10" t="s">
        <v>948</v>
      </c>
      <c r="F10" s="10" t="s">
        <v>414</v>
      </c>
      <c r="H10" s="10" t="s">
        <v>885</v>
      </c>
      <c r="I10" t="s">
        <v>868</v>
      </c>
      <c r="J10" s="10" t="s">
        <v>574</v>
      </c>
      <c r="M10" s="10" t="s">
        <v>302</v>
      </c>
      <c r="N10" t="str">
        <f t="shared" si="0"/>
        <v>Ekr53?</v>
      </c>
      <c r="O10" t="str">
        <f>IF(P10&lt;&gt;"",P10,IF(I10="","",IF(I10="HK","",IF(I10="HK?","","GIS"))))</f>
        <v>GIS</v>
      </c>
      <c r="Q10" s="2" t="str">
        <f>IF(O10="GIS","Ekr53?","")</f>
        <v>Ekr53?</v>
      </c>
      <c r="R10" s="12" t="str">
        <f>IF(ISNUMBER(SEARCH("Datakilder_SQL",#REF!)),"Database",IF(ISNUMBER(SEARCH("WMS",U10)),"WMS",IF(ISNUMBER(SEARCH("WFS",U10)),"WFS","Grafisk fil")))</f>
        <v>Grafisk fil</v>
      </c>
      <c r="S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" t="str">
        <f>IF(ISNUMBER(SEARCH("]",#REF!)),TRIM(RIGHT(SUBSTITUTE(#REF!,".",REPT(" ",LEN(#REF!))),LEN(#REF!))),"")&amp;IF(ISNUMBER(SEARCH("ODBC",#REF!)),TRIM(#REF!)&amp;"?","")</f>
        <v/>
      </c>
      <c r="U10" s="1" t="str">
        <f>IF(ISNUMBER(SEARCH("WMS",#REF!)),RIGHT(#REF!,LEN(#REF!)-SEARCH(":",#REF!)),"")</f>
        <v/>
      </c>
      <c r="V10" t="str">
        <f>IF(ISNUMBER(SEARCH("WMS",#REF!)),TRIM(#REF!)&amp;"?","")</f>
        <v/>
      </c>
      <c r="W10" s="21" t="str">
        <f>IF(ISNUMBER(SEARCH("E:\",#REF!)),"\\s-gis01-v\gis1\", "")</f>
        <v/>
      </c>
      <c r="X10" s="2" t="str">
        <f>IF(ISNUMBER(SEARCH("E:\",#REF!)),LEFT(#REF!,SEARCH("@",SUBSTITUTE(#REF!,"\","@",LEN(#REF!)-LEN(SUBSTITUTE(#REF!,"\",""))))),"")</f>
        <v/>
      </c>
      <c r="Y10" s="14" t="str">
        <f>IF(ISNUMBER(SEARCH("E:\",#REF!)),TRIM(RIGHT(SUBSTITUTE(#REF!,"\",REPT(" ",LEN(#REF!))),LEN(#REF!))),"")</f>
        <v/>
      </c>
    </row>
    <row r="11" spans="1:27" x14ac:dyDescent="0.25">
      <c r="A11">
        <v>10</v>
      </c>
      <c r="B11" t="s">
        <v>4</v>
      </c>
      <c r="C11" t="s">
        <v>306</v>
      </c>
      <c r="D11" s="10" t="s">
        <v>898</v>
      </c>
      <c r="E11" s="10" t="s">
        <v>948</v>
      </c>
      <c r="F11" s="10" t="s">
        <v>414</v>
      </c>
      <c r="H11" s="10" t="s">
        <v>885</v>
      </c>
      <c r="I11" t="s">
        <v>868</v>
      </c>
      <c r="J11" s="10" t="s">
        <v>574</v>
      </c>
      <c r="M11" s="10" t="s">
        <v>302</v>
      </c>
      <c r="N11" t="str">
        <f t="shared" si="0"/>
        <v>Ekr53?</v>
      </c>
      <c r="O11" t="str">
        <f>IF(P11&lt;&gt;"",P11,IF(I11="","",IF(I11="HK","",IF(I11="HK?","","GIS"))))</f>
        <v>GIS</v>
      </c>
      <c r="Q11" s="2" t="str">
        <f>IF(O11="GIS","Ekr53?","")</f>
        <v>Ekr53?</v>
      </c>
      <c r="R11" s="12" t="str">
        <f>IF(ISNUMBER(SEARCH("Datakilder_SQL",#REF!)),"Database",IF(ISNUMBER(SEARCH("WMS",U11)),"WMS",IF(ISNUMBER(SEARCH("WFS",U11)),"WFS","Grafisk fil")))</f>
        <v>Grafisk fil</v>
      </c>
      <c r="S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" t="str">
        <f>IF(ISNUMBER(SEARCH("]",#REF!)),TRIM(RIGHT(SUBSTITUTE(#REF!,".",REPT(" ",LEN(#REF!))),LEN(#REF!))),"")&amp;IF(ISNUMBER(SEARCH("ODBC",#REF!)),TRIM(#REF!)&amp;"?","")</f>
        <v/>
      </c>
      <c r="U11" s="1" t="str">
        <f>IF(ISNUMBER(SEARCH("WMS",#REF!)),RIGHT(#REF!,LEN(#REF!)-SEARCH(":",#REF!)),"")</f>
        <v/>
      </c>
      <c r="V11" t="str">
        <f>IF(ISNUMBER(SEARCH("WMS",#REF!)),TRIM(#REF!)&amp;"?","")</f>
        <v/>
      </c>
      <c r="W11" s="21" t="str">
        <f>IF(ISNUMBER(SEARCH("E:\",#REF!)),"\\s-gis01-v\gis1\", "")</f>
        <v/>
      </c>
      <c r="X11" s="2" t="str">
        <f>IF(ISNUMBER(SEARCH("E:\",#REF!)),LEFT(#REF!,SEARCH("@",SUBSTITUTE(#REF!,"\","@",LEN(#REF!)-LEN(SUBSTITUTE(#REF!,"\",""))))),"")</f>
        <v/>
      </c>
      <c r="Y11" s="14" t="str">
        <f>IF(ISNUMBER(SEARCH("E:\",#REF!)),TRIM(RIGHT(SUBSTITUTE(#REF!,"\",REPT(" ",LEN(#REF!))),LEN(#REF!))),"")</f>
        <v/>
      </c>
    </row>
    <row r="12" spans="1:27" x14ac:dyDescent="0.25">
      <c r="A12">
        <v>11</v>
      </c>
      <c r="B12" t="s">
        <v>5</v>
      </c>
      <c r="C12" t="s">
        <v>306</v>
      </c>
      <c r="D12" s="10" t="s">
        <v>898</v>
      </c>
      <c r="E12" s="10" t="s">
        <v>962</v>
      </c>
      <c r="F12" s="10" t="s">
        <v>315</v>
      </c>
      <c r="H12" s="10" t="s">
        <v>885</v>
      </c>
      <c r="I12" t="s">
        <v>310</v>
      </c>
      <c r="J12" s="10" t="s">
        <v>575</v>
      </c>
      <c r="M12" s="10"/>
      <c r="N12" t="str">
        <f t="shared" si="0"/>
        <v>Akj53</v>
      </c>
      <c r="O12" t="s">
        <v>304</v>
      </c>
      <c r="Q12" s="2" t="s">
        <v>889</v>
      </c>
      <c r="R12" s="12" t="str">
        <f>IF(ISNUMBER(SEARCH("Datakilder_SQL",#REF!)),"Database",IF(ISNUMBER(SEARCH("WMS",U12)),"WMS",IF(ISNUMBER(SEARCH("WFS",U12)),"WFS","Grafisk fil")))</f>
        <v>Grafisk fil</v>
      </c>
      <c r="S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" t="str">
        <f>IF(ISNUMBER(SEARCH("]",#REF!)),TRIM(RIGHT(SUBSTITUTE(#REF!,".",REPT(" ",LEN(#REF!))),LEN(#REF!))),"")&amp;IF(ISNUMBER(SEARCH("ODBC",#REF!)),TRIM(#REF!)&amp;"?","")</f>
        <v/>
      </c>
      <c r="U12" s="1" t="str">
        <f>IF(ISNUMBER(SEARCH("WMS",#REF!)),RIGHT(#REF!,LEN(#REF!)-SEARCH(":",#REF!)),"")</f>
        <v/>
      </c>
      <c r="V12" t="str">
        <f>IF(ISNUMBER(SEARCH("WMS",#REF!)),TRIM(#REF!)&amp;"?","")</f>
        <v/>
      </c>
      <c r="W12" s="21" t="str">
        <f>IF(ISNUMBER(SEARCH("E:\",#REF!)),"\\s-gis01-v\gis1\", "")</f>
        <v/>
      </c>
      <c r="X12" s="2" t="str">
        <f>IF(ISNUMBER(SEARCH("E:\",#REF!)),LEFT(#REF!,SEARCH("@",SUBSTITUTE(#REF!,"\","@",LEN(#REF!)-LEN(SUBSTITUTE(#REF!,"\",""))))),"")</f>
        <v/>
      </c>
      <c r="Y12" s="14" t="str">
        <f>IF(ISNUMBER(SEARCH("E:\",#REF!)),TRIM(RIGHT(SUBSTITUTE(#REF!,"\",REPT(" ",LEN(#REF!))),LEN(#REF!))),"")</f>
        <v/>
      </c>
    </row>
    <row r="13" spans="1:27" x14ac:dyDescent="0.25">
      <c r="A13">
        <v>12</v>
      </c>
      <c r="B13" t="s">
        <v>5</v>
      </c>
      <c r="C13" t="s">
        <v>306</v>
      </c>
      <c r="D13" s="10" t="s">
        <v>898</v>
      </c>
      <c r="E13" s="10" t="s">
        <v>962</v>
      </c>
      <c r="F13" s="10" t="s">
        <v>315</v>
      </c>
      <c r="H13" s="10" t="s">
        <v>885</v>
      </c>
      <c r="I13" t="s">
        <v>310</v>
      </c>
      <c r="J13" s="10" t="s">
        <v>575</v>
      </c>
      <c r="N13" t="str">
        <f t="shared" si="0"/>
        <v>Akj53</v>
      </c>
      <c r="O13" t="s">
        <v>304</v>
      </c>
      <c r="Q13" s="2" t="s">
        <v>889</v>
      </c>
      <c r="R13" s="12" t="str">
        <f>IF(ISNUMBER(SEARCH("Datakilder_SQL",#REF!)),"Database",IF(ISNUMBER(SEARCH("WMS",U13)),"WMS",IF(ISNUMBER(SEARCH("WFS",U13)),"WFS","Grafisk fil")))</f>
        <v>Grafisk fil</v>
      </c>
      <c r="S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" t="str">
        <f>IF(ISNUMBER(SEARCH("]",#REF!)),TRIM(RIGHT(SUBSTITUTE(#REF!,".",REPT(" ",LEN(#REF!))),LEN(#REF!))),"")&amp;IF(ISNUMBER(SEARCH("ODBC",#REF!)),TRIM(#REF!)&amp;"?","")</f>
        <v/>
      </c>
      <c r="U13" s="1" t="str">
        <f>IF(ISNUMBER(SEARCH("WMS",#REF!)),RIGHT(#REF!,LEN(#REF!)-SEARCH(":",#REF!)),"")</f>
        <v/>
      </c>
      <c r="V13" t="str">
        <f>IF(ISNUMBER(SEARCH("WMS",#REF!)),TRIM(#REF!)&amp;"?","")</f>
        <v/>
      </c>
      <c r="W13" s="21" t="str">
        <f>IF(ISNUMBER(SEARCH("E:\",#REF!)),"\\s-gis01-v\gis1\", "")</f>
        <v/>
      </c>
      <c r="X13" s="2" t="str">
        <f>IF(ISNUMBER(SEARCH("E:\",#REF!)),LEFT(#REF!,SEARCH("@",SUBSTITUTE(#REF!,"\","@",LEN(#REF!)-LEN(SUBSTITUTE(#REF!,"\",""))))),"")</f>
        <v/>
      </c>
      <c r="Y13" s="14" t="str">
        <f>IF(ISNUMBER(SEARCH("E:\",#REF!)),TRIM(RIGHT(SUBSTITUTE(#REF!,"\",REPT(" ",LEN(#REF!))),LEN(#REF!))),"")</f>
        <v/>
      </c>
    </row>
    <row r="14" spans="1:27" x14ac:dyDescent="0.25">
      <c r="A14">
        <v>13</v>
      </c>
      <c r="B14" t="s">
        <v>6</v>
      </c>
      <c r="C14" t="s">
        <v>885</v>
      </c>
      <c r="D14" s="10" t="s">
        <v>898</v>
      </c>
      <c r="E14" s="10" t="s">
        <v>948</v>
      </c>
      <c r="F14" s="10" t="s">
        <v>320</v>
      </c>
      <c r="H14" s="10" t="s">
        <v>885</v>
      </c>
      <c r="I14" t="s">
        <v>868</v>
      </c>
      <c r="J14" s="10" t="s">
        <v>309</v>
      </c>
      <c r="N14" t="str">
        <f t="shared" si="0"/>
        <v>Ekr53?</v>
      </c>
      <c r="O14" t="str">
        <f t="shared" ref="O14:O27" si="1">IF(P14&lt;&gt;"",P14,IF(I14="","",IF(I14="HK","",IF(I14="HK?","","GIS"))))</f>
        <v>GIS</v>
      </c>
      <c r="Q14" s="2" t="str">
        <f>IF(O14="GIS","Ekr53?","")</f>
        <v>Ekr53?</v>
      </c>
      <c r="R14" s="12" t="str">
        <f>IF(ISNUMBER(SEARCH("Datakilder_SQL",#REF!)),"Database",IF(ISNUMBER(SEARCH("WMS",U14)),"WMS",IF(ISNUMBER(SEARCH("WFS",U14)),"WFS","Grafisk fil")))</f>
        <v>Grafisk fil</v>
      </c>
      <c r="S14" s="12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" t="str">
        <f>IF(ISNUMBER(SEARCH("]",#REF!)),TRIM(RIGHT(SUBSTITUTE(#REF!,".",REPT(" ",LEN(#REF!))),LEN(#REF!))),"")&amp;IF(ISNUMBER(SEARCH("ODBC",#REF!)),TRIM(#REF!)&amp;"?","")</f>
        <v/>
      </c>
      <c r="U14" s="1" t="str">
        <f>IF(ISNUMBER(SEARCH("WMS",#REF!)),RIGHT(#REF!,LEN(#REF!)-SEARCH(":",#REF!)),"")</f>
        <v/>
      </c>
      <c r="V14" t="str">
        <f>IF(ISNUMBER(SEARCH("WMS",#REF!)),TRIM(#REF!)&amp;"?","")</f>
        <v/>
      </c>
      <c r="W14" s="21" t="str">
        <f>IF(ISNUMBER(SEARCH("E:\",#REF!)),"\\s-gis01-v\gis1\", "")</f>
        <v/>
      </c>
      <c r="X14" s="2" t="str">
        <f>IF(ISNUMBER(SEARCH("E:\",#REF!)),LEFT(#REF!,SEARCH("@",SUBSTITUTE(#REF!,"\","@",LEN(#REF!)-LEN(SUBSTITUTE(#REF!,"\",""))))),"")</f>
        <v/>
      </c>
      <c r="Y14" s="14" t="str">
        <f>IF(ISNUMBER(SEARCH("E:\",#REF!)),TRIM(RIGHT(SUBSTITUTE(#REF!,"\",REPT(" ",LEN(#REF!))),LEN(#REF!))),"")</f>
        <v/>
      </c>
    </row>
    <row r="15" spans="1:27" x14ac:dyDescent="0.25">
      <c r="A15">
        <v>14</v>
      </c>
      <c r="B15" t="s">
        <v>7</v>
      </c>
      <c r="C15" t="s">
        <v>885</v>
      </c>
      <c r="D15" s="10" t="s">
        <v>898</v>
      </c>
      <c r="E15" s="10" t="s">
        <v>948</v>
      </c>
      <c r="F15" s="10" t="s">
        <v>323</v>
      </c>
      <c r="H15" s="10" t="s">
        <v>885</v>
      </c>
      <c r="I15" t="s">
        <v>298</v>
      </c>
      <c r="J15" s="10" t="s">
        <v>576</v>
      </c>
      <c r="N15" t="s">
        <v>303</v>
      </c>
      <c r="O15" t="str">
        <f t="shared" si="1"/>
        <v>GIS</v>
      </c>
      <c r="Q15" t="s">
        <v>303</v>
      </c>
      <c r="R15" s="12" t="s">
        <v>307</v>
      </c>
      <c r="S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" t="str">
        <f>IF(ISNUMBER(SEARCH("]",#REF!)),TRIM(RIGHT(SUBSTITUTE(#REF!,".",REPT(" ",LEN(#REF!))),LEN(#REF!))),"")&amp;IF(ISNUMBER(SEARCH("ODBC",#REF!)),TRIM(#REF!)&amp;"?","")</f>
        <v/>
      </c>
      <c r="U15" s="1" t="str">
        <f>IF(ISNUMBER(SEARCH("WMS",#REF!)),RIGHT(#REF!,LEN(#REF!)-SEARCH(":",#REF!)),"")</f>
        <v/>
      </c>
      <c r="V15" t="str">
        <f>IF(ISNUMBER(SEARCH("WMS",#REF!)),TRIM(#REF!)&amp;"?","")</f>
        <v/>
      </c>
      <c r="W15" s="21"/>
      <c r="Y15" s="14"/>
    </row>
    <row r="16" spans="1:27" x14ac:dyDescent="0.25">
      <c r="A16">
        <v>15</v>
      </c>
      <c r="B16" t="s">
        <v>8</v>
      </c>
      <c r="C16" t="s">
        <v>885</v>
      </c>
      <c r="D16" s="10" t="s">
        <v>898</v>
      </c>
      <c r="E16" s="10" t="s">
        <v>948</v>
      </c>
      <c r="F16" s="10" t="s">
        <v>316</v>
      </c>
      <c r="H16" s="10" t="s">
        <v>885</v>
      </c>
      <c r="I16" t="s">
        <v>298</v>
      </c>
      <c r="J16" s="10" t="s">
        <v>577</v>
      </c>
      <c r="L16" s="1" t="s">
        <v>301</v>
      </c>
      <c r="M16" s="10" t="s">
        <v>302</v>
      </c>
      <c r="N16" t="str">
        <f t="shared" si="0"/>
        <v>Ekr53</v>
      </c>
      <c r="O16" t="str">
        <f t="shared" si="1"/>
        <v>GIS</v>
      </c>
      <c r="Q16" s="2" t="s">
        <v>303</v>
      </c>
      <c r="R16" s="12" t="str">
        <f>IF(ISNUMBER(SEARCH("Datakilder_SQL",#REF!)),"Database",IF(ISNUMBER(SEARCH("WMS",U16)),"WMS",IF(ISNUMBER(SEARCH("WFS",U16)),"WFS","Grafisk fil")))</f>
        <v>Grafisk fil</v>
      </c>
      <c r="S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" t="str">
        <f>IF(ISNUMBER(SEARCH("]",#REF!)),TRIM(RIGHT(SUBSTITUTE(#REF!,".",REPT(" ",LEN(#REF!))),LEN(#REF!))),"")&amp;IF(ISNUMBER(SEARCH("ODBC",#REF!)),TRIM(#REF!)&amp;"?","")</f>
        <v/>
      </c>
      <c r="U16" s="1" t="str">
        <f>IF(ISNUMBER(SEARCH("WMS",#REF!)),RIGHT(#REF!,LEN(#REF!)-SEARCH(":",#REF!)),"")</f>
        <v/>
      </c>
      <c r="V16" t="str">
        <f>IF(ISNUMBER(SEARCH("WMS",#REF!)),TRIM(#REF!)&amp;"?","")</f>
        <v/>
      </c>
      <c r="W16" s="21" t="str">
        <f>IF(ISNUMBER(SEARCH("E:\",#REF!)),"\\s-gis01-v\gis1\", "")</f>
        <v/>
      </c>
      <c r="X16" s="2" t="str">
        <f>IF(ISNUMBER(SEARCH("E:\",#REF!)),LEFT(#REF!,SEARCH("@",SUBSTITUTE(#REF!,"\","@",LEN(#REF!)-LEN(SUBSTITUTE(#REF!,"\",""))))),"")</f>
        <v/>
      </c>
      <c r="Y16" s="14" t="str">
        <f>IF(ISNUMBER(SEARCH("E:\",#REF!)),TRIM(RIGHT(SUBSTITUTE(#REF!,"\",REPT(" ",LEN(#REF!))),LEN(#REF!))),"")</f>
        <v/>
      </c>
    </row>
    <row r="17" spans="1:25" x14ac:dyDescent="0.25">
      <c r="A17">
        <v>16</v>
      </c>
      <c r="B17" t="s">
        <v>8</v>
      </c>
      <c r="C17" t="s">
        <v>885</v>
      </c>
      <c r="D17" s="10" t="s">
        <v>898</v>
      </c>
      <c r="E17" s="10" t="s">
        <v>948</v>
      </c>
      <c r="F17" s="10" t="s">
        <v>316</v>
      </c>
      <c r="H17" s="10" t="s">
        <v>885</v>
      </c>
      <c r="I17" t="s">
        <v>298</v>
      </c>
      <c r="J17" s="10" t="s">
        <v>577</v>
      </c>
      <c r="L17" s="1" t="s">
        <v>301</v>
      </c>
      <c r="M17" s="10" t="s">
        <v>302</v>
      </c>
      <c r="N17" t="str">
        <f t="shared" si="0"/>
        <v>Ekr53</v>
      </c>
      <c r="O17" t="str">
        <f t="shared" si="1"/>
        <v>GIS</v>
      </c>
      <c r="Q17" s="2" t="s">
        <v>303</v>
      </c>
      <c r="R17" s="12" t="str">
        <f>IF(ISNUMBER(SEARCH("Datakilder_SQL",#REF!)),"Database",IF(ISNUMBER(SEARCH("WMS",U17)),"WMS",IF(ISNUMBER(SEARCH("WFS",U17)),"WFS","Grafisk fil")))</f>
        <v>Grafisk fil</v>
      </c>
      <c r="S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" t="str">
        <f>IF(ISNUMBER(SEARCH("]",#REF!)),TRIM(RIGHT(SUBSTITUTE(#REF!,".",REPT(" ",LEN(#REF!))),LEN(#REF!))),"")&amp;IF(ISNUMBER(SEARCH("ODBC",#REF!)),TRIM(#REF!)&amp;"?","")</f>
        <v/>
      </c>
      <c r="U17" s="1" t="str">
        <f>IF(ISNUMBER(SEARCH("WMS",#REF!)),RIGHT(#REF!,LEN(#REF!)-SEARCH(":",#REF!)),"")</f>
        <v/>
      </c>
      <c r="V17" t="str">
        <f>IF(ISNUMBER(SEARCH("WMS",#REF!)),TRIM(#REF!)&amp;"?","")</f>
        <v/>
      </c>
      <c r="W17" s="21" t="str">
        <f>IF(ISNUMBER(SEARCH("E:\",#REF!)),"\\s-gis01-v\gis1\", "")</f>
        <v/>
      </c>
      <c r="X17" s="2" t="str">
        <f>IF(ISNUMBER(SEARCH("E:\",#REF!)),LEFT(#REF!,SEARCH("@",SUBSTITUTE(#REF!,"\","@",LEN(#REF!)-LEN(SUBSTITUTE(#REF!,"\",""))))),"")</f>
        <v/>
      </c>
      <c r="Y17" s="14" t="str">
        <f>IF(ISNUMBER(SEARCH("E:\",#REF!)),TRIM(RIGHT(SUBSTITUTE(#REF!,"\",REPT(" ",LEN(#REF!))),LEN(#REF!))),"")</f>
        <v/>
      </c>
    </row>
    <row r="18" spans="1:25" x14ac:dyDescent="0.25">
      <c r="A18">
        <v>17</v>
      </c>
      <c r="B18" t="s">
        <v>8</v>
      </c>
      <c r="C18" t="s">
        <v>885</v>
      </c>
      <c r="D18" s="10" t="s">
        <v>898</v>
      </c>
      <c r="E18" s="10" t="s">
        <v>948</v>
      </c>
      <c r="F18" s="10" t="s">
        <v>316</v>
      </c>
      <c r="H18" s="10" t="s">
        <v>885</v>
      </c>
      <c r="I18" t="s">
        <v>298</v>
      </c>
      <c r="J18" s="10" t="s">
        <v>577</v>
      </c>
      <c r="L18" s="1" t="s">
        <v>301</v>
      </c>
      <c r="M18" s="10" t="s">
        <v>302</v>
      </c>
      <c r="N18" t="str">
        <f t="shared" si="0"/>
        <v>Ekr53</v>
      </c>
      <c r="O18" t="str">
        <f t="shared" si="1"/>
        <v>GIS</v>
      </c>
      <c r="Q18" s="2" t="s">
        <v>303</v>
      </c>
      <c r="R18" s="12" t="str">
        <f>IF(ISNUMBER(SEARCH("Datakilder_SQL",#REF!)),"Database",IF(ISNUMBER(SEARCH("WMS",U18)),"WMS",IF(ISNUMBER(SEARCH("WFS",U18)),"WFS","Grafisk fil")))</f>
        <v>Grafisk fil</v>
      </c>
      <c r="S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" t="str">
        <f>IF(ISNUMBER(SEARCH("]",#REF!)),TRIM(RIGHT(SUBSTITUTE(#REF!,".",REPT(" ",LEN(#REF!))),LEN(#REF!))),"")&amp;IF(ISNUMBER(SEARCH("ODBC",#REF!)),TRIM(#REF!)&amp;"?","")</f>
        <v/>
      </c>
      <c r="U18" s="1" t="str">
        <f>IF(ISNUMBER(SEARCH("WMS",#REF!)),RIGHT(#REF!,LEN(#REF!)-SEARCH(":",#REF!)),"")</f>
        <v/>
      </c>
      <c r="V18" t="str">
        <f>IF(ISNUMBER(SEARCH("WMS",#REF!)),TRIM(#REF!)&amp;"?","")</f>
        <v/>
      </c>
      <c r="W18" s="21" t="str">
        <f>IF(ISNUMBER(SEARCH("E:\",#REF!)),"\\s-gis01-v\gis1\", "")</f>
        <v/>
      </c>
      <c r="X18" s="2" t="str">
        <f>IF(ISNUMBER(SEARCH("E:\",#REF!)),LEFT(#REF!,SEARCH("@",SUBSTITUTE(#REF!,"\","@",LEN(#REF!)-LEN(SUBSTITUTE(#REF!,"\",""))))),"")</f>
        <v/>
      </c>
      <c r="Y18" s="14" t="str">
        <f>IF(ISNUMBER(SEARCH("E:\",#REF!)),TRIM(RIGHT(SUBSTITUTE(#REF!,"\",REPT(" ",LEN(#REF!))),LEN(#REF!))),"")</f>
        <v/>
      </c>
    </row>
    <row r="19" spans="1:25" x14ac:dyDescent="0.25">
      <c r="A19">
        <v>18</v>
      </c>
      <c r="B19" t="s">
        <v>247</v>
      </c>
      <c r="C19" t="s">
        <v>306</v>
      </c>
      <c r="D19" s="10" t="s">
        <v>898</v>
      </c>
      <c r="E19" s="10" t="s">
        <v>963</v>
      </c>
      <c r="F19" s="10" t="s">
        <v>317</v>
      </c>
      <c r="H19" s="10" t="s">
        <v>885</v>
      </c>
      <c r="I19" t="s">
        <v>298</v>
      </c>
      <c r="J19" s="10" t="s">
        <v>578</v>
      </c>
      <c r="M19" s="10" t="s">
        <v>302</v>
      </c>
      <c r="N19" t="str">
        <f t="shared" si="0"/>
        <v>Ekr53?</v>
      </c>
      <c r="O19" t="str">
        <f t="shared" si="1"/>
        <v>GIS</v>
      </c>
      <c r="Q19" s="2" t="str">
        <f t="shared" ref="Q19:Q27" si="2">IF(O19="GIS","Ekr53?","")</f>
        <v>Ekr53?</v>
      </c>
      <c r="R19" s="12" t="str">
        <f>IF(ISNUMBER(SEARCH("Datakilder_SQL",#REF!)),"Database",IF(ISNUMBER(SEARCH("WMS",U19)),"WMS",IF(ISNUMBER(SEARCH("WFS",U19)),"WFS","Grafisk fil")))</f>
        <v>Grafisk fil</v>
      </c>
      <c r="S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" t="str">
        <f>IF(ISNUMBER(SEARCH("]",#REF!)),TRIM(RIGHT(SUBSTITUTE(#REF!,".",REPT(" ",LEN(#REF!))),LEN(#REF!))),"")&amp;IF(ISNUMBER(SEARCH("ODBC",#REF!)),TRIM(#REF!)&amp;"?","")</f>
        <v/>
      </c>
      <c r="U19" s="1" t="str">
        <f>IF(ISNUMBER(SEARCH("WMS",#REF!)),RIGHT(#REF!,LEN(#REF!)-SEARCH(":",#REF!)),"")</f>
        <v/>
      </c>
      <c r="V19" t="str">
        <f>IF(ISNUMBER(SEARCH("WMS",#REF!)),TRIM(#REF!)&amp;"?","")</f>
        <v/>
      </c>
      <c r="W19" s="21" t="str">
        <f>IF(ISNUMBER(SEARCH("E:\",#REF!)),"\\s-gis01-v\gis1\", "")</f>
        <v/>
      </c>
      <c r="X19" s="2" t="str">
        <f>IF(ISNUMBER(SEARCH("E:\",#REF!)),LEFT(#REF!,SEARCH("@",SUBSTITUTE(#REF!,"\","@",LEN(#REF!)-LEN(SUBSTITUTE(#REF!,"\",""))))),"")</f>
        <v/>
      </c>
      <c r="Y19" s="14" t="str">
        <f>IF(ISNUMBER(SEARCH("E:\",#REF!)),TRIM(RIGHT(SUBSTITUTE(#REF!,"\",REPT(" ",LEN(#REF!))),LEN(#REF!))),"")</f>
        <v/>
      </c>
    </row>
    <row r="20" spans="1:25" x14ac:dyDescent="0.25">
      <c r="A20">
        <v>19</v>
      </c>
      <c r="B20" t="s">
        <v>247</v>
      </c>
      <c r="C20" t="s">
        <v>306</v>
      </c>
      <c r="D20" s="10" t="s">
        <v>898</v>
      </c>
      <c r="E20" s="10" t="s">
        <v>963</v>
      </c>
      <c r="F20" s="10" t="s">
        <v>317</v>
      </c>
      <c r="H20" s="10" t="s">
        <v>885</v>
      </c>
      <c r="I20" t="s">
        <v>298</v>
      </c>
      <c r="J20" s="10" t="s">
        <v>578</v>
      </c>
      <c r="M20" s="10" t="s">
        <v>302</v>
      </c>
      <c r="N20" t="str">
        <f t="shared" si="0"/>
        <v>Ekr53?</v>
      </c>
      <c r="O20" t="str">
        <f t="shared" si="1"/>
        <v>GIS</v>
      </c>
      <c r="Q20" s="2" t="str">
        <f t="shared" si="2"/>
        <v>Ekr53?</v>
      </c>
      <c r="R20" s="12" t="str">
        <f>IF(ISNUMBER(SEARCH("Datakilder_SQL",#REF!)),"Database",IF(ISNUMBER(SEARCH("WMS",U20)),"WMS",IF(ISNUMBER(SEARCH("WFS",U20)),"WFS","Grafisk fil")))</f>
        <v>Grafisk fil</v>
      </c>
      <c r="S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" t="str">
        <f>IF(ISNUMBER(SEARCH("]",#REF!)),TRIM(RIGHT(SUBSTITUTE(#REF!,".",REPT(" ",LEN(#REF!))),LEN(#REF!))),"")&amp;IF(ISNUMBER(SEARCH("ODBC",#REF!)),TRIM(#REF!)&amp;"?","")</f>
        <v/>
      </c>
      <c r="U20" s="1" t="str">
        <f>IF(ISNUMBER(SEARCH("WMS",#REF!)),RIGHT(#REF!,LEN(#REF!)-SEARCH(":",#REF!)),"")</f>
        <v/>
      </c>
      <c r="V20" t="str">
        <f>IF(ISNUMBER(SEARCH("WMS",#REF!)),TRIM(#REF!)&amp;"?","")</f>
        <v/>
      </c>
      <c r="W20" s="21" t="str">
        <f>IF(ISNUMBER(SEARCH("E:\",#REF!)),"\\s-gis01-v\gis1\", "")</f>
        <v/>
      </c>
      <c r="X20" s="2" t="str">
        <f>IF(ISNUMBER(SEARCH("E:\",#REF!)),LEFT(#REF!,SEARCH("@",SUBSTITUTE(#REF!,"\","@",LEN(#REF!)-LEN(SUBSTITUTE(#REF!,"\",""))))),"")</f>
        <v/>
      </c>
      <c r="Y20" s="14" t="str">
        <f>IF(ISNUMBER(SEARCH("E:\",#REF!)),TRIM(RIGHT(SUBSTITUTE(#REF!,"\",REPT(" ",LEN(#REF!))),LEN(#REF!))),"")</f>
        <v/>
      </c>
    </row>
    <row r="21" spans="1:25" x14ac:dyDescent="0.25">
      <c r="A21">
        <v>20</v>
      </c>
      <c r="B21" t="s">
        <v>247</v>
      </c>
      <c r="C21" t="s">
        <v>306</v>
      </c>
      <c r="D21" s="10" t="s">
        <v>898</v>
      </c>
      <c r="E21" s="10" t="s">
        <v>963</v>
      </c>
      <c r="F21" s="10" t="s">
        <v>317</v>
      </c>
      <c r="H21" s="10" t="s">
        <v>885</v>
      </c>
      <c r="I21" t="s">
        <v>298</v>
      </c>
      <c r="J21" s="10" t="s">
        <v>578</v>
      </c>
      <c r="M21" s="10" t="s">
        <v>302</v>
      </c>
      <c r="N21" t="str">
        <f t="shared" si="0"/>
        <v>Ekr53?</v>
      </c>
      <c r="O21" t="str">
        <f t="shared" si="1"/>
        <v>GIS</v>
      </c>
      <c r="Q21" s="2" t="str">
        <f t="shared" si="2"/>
        <v>Ekr53?</v>
      </c>
      <c r="R21" s="12" t="str">
        <f>IF(ISNUMBER(SEARCH("Datakilder_SQL",#REF!)),"Database",IF(ISNUMBER(SEARCH("WMS",U21)),"WMS",IF(ISNUMBER(SEARCH("WFS",U21)),"WFS","Grafisk fil")))</f>
        <v>Grafisk fil</v>
      </c>
      <c r="S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" t="str">
        <f>IF(ISNUMBER(SEARCH("]",#REF!)),TRIM(RIGHT(SUBSTITUTE(#REF!,".",REPT(" ",LEN(#REF!))),LEN(#REF!))),"")&amp;IF(ISNUMBER(SEARCH("ODBC",#REF!)),TRIM(#REF!)&amp;"?","")</f>
        <v/>
      </c>
      <c r="U21" s="1" t="str">
        <f>IF(ISNUMBER(SEARCH("WMS",#REF!)),RIGHT(#REF!,LEN(#REF!)-SEARCH(":",#REF!)),"")</f>
        <v/>
      </c>
      <c r="V21" t="str">
        <f>IF(ISNUMBER(SEARCH("WMS",#REF!)),TRIM(#REF!)&amp;"?","")</f>
        <v/>
      </c>
      <c r="W21" s="21" t="str">
        <f>IF(ISNUMBER(SEARCH("E:\",#REF!)),"\\s-gis01-v\gis1\", "")</f>
        <v/>
      </c>
      <c r="X21" s="2" t="str">
        <f>IF(ISNUMBER(SEARCH("E:\",#REF!)),LEFT(#REF!,SEARCH("@",SUBSTITUTE(#REF!,"\","@",LEN(#REF!)-LEN(SUBSTITUTE(#REF!,"\",""))))),"")</f>
        <v/>
      </c>
      <c r="Y21" s="14" t="str">
        <f>IF(ISNUMBER(SEARCH("E:\",#REF!)),TRIM(RIGHT(SUBSTITUTE(#REF!,"\",REPT(" ",LEN(#REF!))),LEN(#REF!))),"")</f>
        <v/>
      </c>
    </row>
    <row r="22" spans="1:25" x14ac:dyDescent="0.25">
      <c r="A22">
        <v>21</v>
      </c>
      <c r="B22" t="s">
        <v>248</v>
      </c>
      <c r="C22" t="s">
        <v>885</v>
      </c>
      <c r="D22" s="10" t="s">
        <v>898</v>
      </c>
      <c r="E22" s="10" t="s">
        <v>948</v>
      </c>
      <c r="F22" s="10" t="s">
        <v>318</v>
      </c>
      <c r="H22" s="10" t="s">
        <v>885</v>
      </c>
      <c r="I22" t="s">
        <v>298</v>
      </c>
      <c r="J22" s="10" t="s">
        <v>578</v>
      </c>
      <c r="M22" s="10" t="s">
        <v>302</v>
      </c>
      <c r="N22" t="str">
        <f t="shared" si="0"/>
        <v>Ekr53?</v>
      </c>
      <c r="O22" t="str">
        <f t="shared" si="1"/>
        <v>GIS</v>
      </c>
      <c r="Q22" s="2" t="str">
        <f t="shared" si="2"/>
        <v>Ekr53?</v>
      </c>
      <c r="R22" s="12" t="str">
        <f>IF(ISNUMBER(SEARCH("Datakilder_SQL",#REF!)),"Database",IF(ISNUMBER(SEARCH("WMS",U22)),"WMS",IF(ISNUMBER(SEARCH("WFS",U22)),"WFS","Grafisk fil")))</f>
        <v>Grafisk fil</v>
      </c>
      <c r="S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" t="str">
        <f>IF(ISNUMBER(SEARCH("]",#REF!)),TRIM(RIGHT(SUBSTITUTE(#REF!,".",REPT(" ",LEN(#REF!))),LEN(#REF!))),"")&amp;IF(ISNUMBER(SEARCH("ODBC",#REF!)),TRIM(#REF!)&amp;"?","")</f>
        <v/>
      </c>
      <c r="U22" s="1" t="str">
        <f>IF(ISNUMBER(SEARCH("WMS",#REF!)),RIGHT(#REF!,LEN(#REF!)-SEARCH(":",#REF!)),"")</f>
        <v/>
      </c>
      <c r="V22" t="str">
        <f>IF(ISNUMBER(SEARCH("WMS",#REF!)),TRIM(#REF!)&amp;"?","")</f>
        <v/>
      </c>
      <c r="W22" s="21" t="str">
        <f>IF(ISNUMBER(SEARCH("E:\",#REF!)),"\\s-gis01-v\gis1\", "")</f>
        <v/>
      </c>
      <c r="X22" s="2" t="str">
        <f>IF(ISNUMBER(SEARCH("E:\",#REF!)),LEFT(#REF!,SEARCH("@",SUBSTITUTE(#REF!,"\","@",LEN(#REF!)-LEN(SUBSTITUTE(#REF!,"\",""))))),"")</f>
        <v/>
      </c>
      <c r="Y22" s="14" t="str">
        <f>IF(ISNUMBER(SEARCH("E:\",#REF!)),TRIM(RIGHT(SUBSTITUTE(#REF!,"\",REPT(" ",LEN(#REF!))),LEN(#REF!))),"")</f>
        <v/>
      </c>
    </row>
    <row r="23" spans="1:25" x14ac:dyDescent="0.25">
      <c r="A23">
        <v>22</v>
      </c>
      <c r="B23" t="s">
        <v>248</v>
      </c>
      <c r="C23" t="s">
        <v>885</v>
      </c>
      <c r="D23" s="10" t="s">
        <v>898</v>
      </c>
      <c r="E23" s="10" t="s">
        <v>948</v>
      </c>
      <c r="F23" s="10" t="s">
        <v>318</v>
      </c>
      <c r="H23" s="10" t="s">
        <v>885</v>
      </c>
      <c r="I23" t="s">
        <v>298</v>
      </c>
      <c r="J23" s="10" t="s">
        <v>578</v>
      </c>
      <c r="M23" s="10" t="s">
        <v>302</v>
      </c>
      <c r="N23" t="str">
        <f t="shared" si="0"/>
        <v>Ekr53?</v>
      </c>
      <c r="O23" t="str">
        <f t="shared" si="1"/>
        <v>GIS</v>
      </c>
      <c r="Q23" s="2" t="str">
        <f t="shared" si="2"/>
        <v>Ekr53?</v>
      </c>
      <c r="R23" s="12" t="str">
        <f>IF(ISNUMBER(SEARCH("Datakilder_SQL",#REF!)),"Database",IF(ISNUMBER(SEARCH("WMS",U23)),"WMS",IF(ISNUMBER(SEARCH("WFS",U23)),"WFS","Grafisk fil")))</f>
        <v>Grafisk fil</v>
      </c>
      <c r="S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" t="str">
        <f>IF(ISNUMBER(SEARCH("]",#REF!)),TRIM(RIGHT(SUBSTITUTE(#REF!,".",REPT(" ",LEN(#REF!))),LEN(#REF!))),"")&amp;IF(ISNUMBER(SEARCH("ODBC",#REF!)),TRIM(#REF!)&amp;"?","")</f>
        <v/>
      </c>
      <c r="U23" s="1" t="str">
        <f>IF(ISNUMBER(SEARCH("WMS",#REF!)),RIGHT(#REF!,LEN(#REF!)-SEARCH(":",#REF!)),"")</f>
        <v/>
      </c>
      <c r="V23" t="str">
        <f>IF(ISNUMBER(SEARCH("WMS",#REF!)),TRIM(#REF!)&amp;"?","")</f>
        <v/>
      </c>
      <c r="W23" s="21" t="str">
        <f>IF(ISNUMBER(SEARCH("E:\",#REF!)),"\\s-gis01-v\gis1\", "")</f>
        <v/>
      </c>
      <c r="X23" s="2" t="str">
        <f>IF(ISNUMBER(SEARCH("E:\",#REF!)),LEFT(#REF!,SEARCH("@",SUBSTITUTE(#REF!,"\","@",LEN(#REF!)-LEN(SUBSTITUTE(#REF!,"\",""))))),"")</f>
        <v/>
      </c>
      <c r="Y23" s="14" t="str">
        <f>IF(ISNUMBER(SEARCH("E:\",#REF!)),TRIM(RIGHT(SUBSTITUTE(#REF!,"\",REPT(" ",LEN(#REF!))),LEN(#REF!))),"")</f>
        <v/>
      </c>
    </row>
    <row r="24" spans="1:25" x14ac:dyDescent="0.25">
      <c r="A24">
        <v>23</v>
      </c>
      <c r="B24" t="s">
        <v>248</v>
      </c>
      <c r="C24" t="s">
        <v>885</v>
      </c>
      <c r="D24" s="10" t="s">
        <v>898</v>
      </c>
      <c r="E24" s="10" t="s">
        <v>948</v>
      </c>
      <c r="F24" s="10" t="s">
        <v>318</v>
      </c>
      <c r="H24" s="10" t="s">
        <v>885</v>
      </c>
      <c r="I24" t="s">
        <v>298</v>
      </c>
      <c r="J24" s="10" t="s">
        <v>578</v>
      </c>
      <c r="M24" s="10" t="s">
        <v>302</v>
      </c>
      <c r="N24" t="str">
        <f t="shared" si="0"/>
        <v>Ekr53?</v>
      </c>
      <c r="O24" t="str">
        <f t="shared" si="1"/>
        <v>GIS</v>
      </c>
      <c r="Q24" s="2" t="str">
        <f t="shared" si="2"/>
        <v>Ekr53?</v>
      </c>
      <c r="R24" s="12" t="str">
        <f>IF(ISNUMBER(SEARCH("Datakilder_SQL",#REF!)),"Database",IF(ISNUMBER(SEARCH("WMS",U24)),"WMS",IF(ISNUMBER(SEARCH("WFS",U24)),"WFS","Grafisk fil")))</f>
        <v>Grafisk fil</v>
      </c>
      <c r="S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" t="str">
        <f>IF(ISNUMBER(SEARCH("]",#REF!)),TRIM(RIGHT(SUBSTITUTE(#REF!,".",REPT(" ",LEN(#REF!))),LEN(#REF!))),"")&amp;IF(ISNUMBER(SEARCH("ODBC",#REF!)),TRIM(#REF!)&amp;"?","")</f>
        <v/>
      </c>
      <c r="U24" s="1" t="str">
        <f>IF(ISNUMBER(SEARCH("WMS",#REF!)),RIGHT(#REF!,LEN(#REF!)-SEARCH(":",#REF!)),"")</f>
        <v/>
      </c>
      <c r="V24" t="str">
        <f>IF(ISNUMBER(SEARCH("WMS",#REF!)),TRIM(#REF!)&amp;"?","")</f>
        <v/>
      </c>
      <c r="W24" s="21" t="str">
        <f>IF(ISNUMBER(SEARCH("E:\",#REF!)),"\\s-gis01-v\gis1\", "")</f>
        <v/>
      </c>
      <c r="X24" s="2" t="str">
        <f>IF(ISNUMBER(SEARCH("E:\",#REF!)),LEFT(#REF!,SEARCH("@",SUBSTITUTE(#REF!,"\","@",LEN(#REF!)-LEN(SUBSTITUTE(#REF!,"\",""))))),"")</f>
        <v/>
      </c>
      <c r="Y24" s="14" t="str">
        <f>IF(ISNUMBER(SEARCH("E:\",#REF!)),TRIM(RIGHT(SUBSTITUTE(#REF!,"\",REPT(" ",LEN(#REF!))),LEN(#REF!))),"")</f>
        <v/>
      </c>
    </row>
    <row r="25" spans="1:25" x14ac:dyDescent="0.25">
      <c r="A25">
        <v>24</v>
      </c>
      <c r="B25" t="s">
        <v>248</v>
      </c>
      <c r="C25" t="s">
        <v>885</v>
      </c>
      <c r="D25" s="10" t="s">
        <v>898</v>
      </c>
      <c r="E25" s="10" t="s">
        <v>948</v>
      </c>
      <c r="F25" s="10" t="s">
        <v>318</v>
      </c>
      <c r="H25" s="10" t="s">
        <v>885</v>
      </c>
      <c r="I25" t="s">
        <v>298</v>
      </c>
      <c r="J25" s="10" t="s">
        <v>578</v>
      </c>
      <c r="M25" s="10" t="s">
        <v>302</v>
      </c>
      <c r="N25" t="str">
        <f t="shared" si="0"/>
        <v>Ekr53?</v>
      </c>
      <c r="O25" t="str">
        <f t="shared" si="1"/>
        <v>GIS</v>
      </c>
      <c r="Q25" s="2" t="str">
        <f t="shared" si="2"/>
        <v>Ekr53?</v>
      </c>
      <c r="R25" s="12" t="str">
        <f>IF(ISNUMBER(SEARCH("Datakilder_SQL",#REF!)),"Database",IF(ISNUMBER(SEARCH("WMS",U25)),"WMS",IF(ISNUMBER(SEARCH("WFS",U25)),"WFS","Grafisk fil")))</f>
        <v>Grafisk fil</v>
      </c>
      <c r="S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" t="str">
        <f>IF(ISNUMBER(SEARCH("]",#REF!)),TRIM(RIGHT(SUBSTITUTE(#REF!,".",REPT(" ",LEN(#REF!))),LEN(#REF!))),"")&amp;IF(ISNUMBER(SEARCH("ODBC",#REF!)),TRIM(#REF!)&amp;"?","")</f>
        <v/>
      </c>
      <c r="U25" s="1" t="str">
        <f>IF(ISNUMBER(SEARCH("WMS",#REF!)),RIGHT(#REF!,LEN(#REF!)-SEARCH(":",#REF!)),"")</f>
        <v/>
      </c>
      <c r="V25" t="str">
        <f>IF(ISNUMBER(SEARCH("WMS",#REF!)),TRIM(#REF!)&amp;"?","")</f>
        <v/>
      </c>
      <c r="W25" s="21" t="str">
        <f>IF(ISNUMBER(SEARCH("E:\",#REF!)),"\\s-gis01-v\gis1\", "")</f>
        <v/>
      </c>
      <c r="X25" s="2" t="str">
        <f>IF(ISNUMBER(SEARCH("E:\",#REF!)),LEFT(#REF!,SEARCH("@",SUBSTITUTE(#REF!,"\","@",LEN(#REF!)-LEN(SUBSTITUTE(#REF!,"\",""))))),"")</f>
        <v/>
      </c>
      <c r="Y25" s="14" t="str">
        <f>IF(ISNUMBER(SEARCH("E:\",#REF!)),TRIM(RIGHT(SUBSTITUTE(#REF!,"\",REPT(" ",LEN(#REF!))),LEN(#REF!))),"")</f>
        <v/>
      </c>
    </row>
    <row r="26" spans="1:25" x14ac:dyDescent="0.25">
      <c r="A26">
        <v>25</v>
      </c>
      <c r="B26" t="s">
        <v>248</v>
      </c>
      <c r="C26" t="s">
        <v>885</v>
      </c>
      <c r="D26" s="10" t="s">
        <v>898</v>
      </c>
      <c r="E26" s="10" t="s">
        <v>948</v>
      </c>
      <c r="F26" s="10" t="s">
        <v>318</v>
      </c>
      <c r="H26" s="10" t="s">
        <v>885</v>
      </c>
      <c r="I26" t="s">
        <v>298</v>
      </c>
      <c r="J26" s="10" t="s">
        <v>578</v>
      </c>
      <c r="M26" s="10" t="s">
        <v>302</v>
      </c>
      <c r="N26" t="str">
        <f t="shared" si="0"/>
        <v>Ekr53?</v>
      </c>
      <c r="O26" t="str">
        <f t="shared" si="1"/>
        <v>GIS</v>
      </c>
      <c r="Q26" s="2" t="str">
        <f t="shared" si="2"/>
        <v>Ekr53?</v>
      </c>
      <c r="R26" s="12" t="str">
        <f>IF(ISNUMBER(SEARCH("Datakilder_SQL",#REF!)),"Database",IF(ISNUMBER(SEARCH("WMS",U26)),"WMS",IF(ISNUMBER(SEARCH("WFS",U26)),"WFS","Grafisk fil")))</f>
        <v>Grafisk fil</v>
      </c>
      <c r="S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" t="str">
        <f>IF(ISNUMBER(SEARCH("]",#REF!)),TRIM(RIGHT(SUBSTITUTE(#REF!,".",REPT(" ",LEN(#REF!))),LEN(#REF!))),"")&amp;IF(ISNUMBER(SEARCH("ODBC",#REF!)),TRIM(#REF!)&amp;"?","")</f>
        <v/>
      </c>
      <c r="U26" s="1" t="str">
        <f>IF(ISNUMBER(SEARCH("WMS",#REF!)),RIGHT(#REF!,LEN(#REF!)-SEARCH(":",#REF!)),"")</f>
        <v/>
      </c>
      <c r="V26" t="str">
        <f>IF(ISNUMBER(SEARCH("WMS",#REF!)),TRIM(#REF!)&amp;"?","")</f>
        <v/>
      </c>
      <c r="W26" s="21" t="str">
        <f>IF(ISNUMBER(SEARCH("E:\",#REF!)),"\\s-gis01-v\gis1\", "")</f>
        <v/>
      </c>
      <c r="X26" s="2" t="str">
        <f>IF(ISNUMBER(SEARCH("E:\",#REF!)),LEFT(#REF!,SEARCH("@",SUBSTITUTE(#REF!,"\","@",LEN(#REF!)-LEN(SUBSTITUTE(#REF!,"\",""))))),"")</f>
        <v/>
      </c>
      <c r="Y26" s="14" t="str">
        <f>IF(ISNUMBER(SEARCH("E:\",#REF!)),TRIM(RIGHT(SUBSTITUTE(#REF!,"\",REPT(" ",LEN(#REF!))),LEN(#REF!))),"")</f>
        <v/>
      </c>
    </row>
    <row r="27" spans="1:25" x14ac:dyDescent="0.25">
      <c r="A27">
        <v>26</v>
      </c>
      <c r="B27" t="s">
        <v>248</v>
      </c>
      <c r="C27" t="s">
        <v>885</v>
      </c>
      <c r="D27" s="10" t="s">
        <v>898</v>
      </c>
      <c r="E27" s="10" t="s">
        <v>948</v>
      </c>
      <c r="F27" s="10" t="s">
        <v>318</v>
      </c>
      <c r="H27" s="10" t="s">
        <v>885</v>
      </c>
      <c r="I27" t="s">
        <v>298</v>
      </c>
      <c r="J27" s="10" t="s">
        <v>578</v>
      </c>
      <c r="M27" s="10" t="s">
        <v>302</v>
      </c>
      <c r="N27" t="str">
        <f t="shared" si="0"/>
        <v>Ekr53?</v>
      </c>
      <c r="O27" t="str">
        <f t="shared" si="1"/>
        <v>GIS</v>
      </c>
      <c r="Q27" s="2" t="str">
        <f t="shared" si="2"/>
        <v>Ekr53?</v>
      </c>
      <c r="R27" s="12" t="str">
        <f>IF(ISNUMBER(SEARCH("Datakilder_SQL",#REF!)),"Database",IF(ISNUMBER(SEARCH("WMS",U27)),"WMS",IF(ISNUMBER(SEARCH("WFS",U27)),"WFS","Grafisk fil")))</f>
        <v>Grafisk fil</v>
      </c>
      <c r="S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" t="str">
        <f>IF(ISNUMBER(SEARCH("]",#REF!)),TRIM(RIGHT(SUBSTITUTE(#REF!,".",REPT(" ",LEN(#REF!))),LEN(#REF!))),"")&amp;IF(ISNUMBER(SEARCH("ODBC",#REF!)),TRIM(#REF!)&amp;"?","")</f>
        <v/>
      </c>
      <c r="U27" s="1" t="str">
        <f>IF(ISNUMBER(SEARCH("WMS",#REF!)),RIGHT(#REF!,LEN(#REF!)-SEARCH(":",#REF!)),"")</f>
        <v/>
      </c>
      <c r="V27" t="str">
        <f>IF(ISNUMBER(SEARCH("WMS",#REF!)),TRIM(#REF!)&amp;"?","")</f>
        <v/>
      </c>
      <c r="W27" s="21" t="str">
        <f>IF(ISNUMBER(SEARCH("E:\",#REF!)),"\\s-gis01-v\gis1\", "")</f>
        <v/>
      </c>
      <c r="X27" s="2" t="str">
        <f>IF(ISNUMBER(SEARCH("E:\",#REF!)),LEFT(#REF!,SEARCH("@",SUBSTITUTE(#REF!,"\","@",LEN(#REF!)-LEN(SUBSTITUTE(#REF!,"\",""))))),"")</f>
        <v/>
      </c>
      <c r="Y27" s="14" t="str">
        <f>IF(ISNUMBER(SEARCH("E:\",#REF!)),TRIM(RIGHT(SUBSTITUTE(#REF!,"\",REPT(" ",LEN(#REF!))),LEN(#REF!))),"")</f>
        <v/>
      </c>
    </row>
    <row r="28" spans="1:25" x14ac:dyDescent="0.25">
      <c r="A28">
        <v>27</v>
      </c>
      <c r="B28" t="s">
        <v>9</v>
      </c>
      <c r="C28" t="s">
        <v>306</v>
      </c>
      <c r="D28" s="10" t="s">
        <v>898</v>
      </c>
      <c r="E28" s="10" t="s">
        <v>948</v>
      </c>
      <c r="F28" s="10" t="s">
        <v>319</v>
      </c>
      <c r="H28" s="10" t="s">
        <v>885</v>
      </c>
      <c r="I28" t="s">
        <v>298</v>
      </c>
      <c r="J28" s="10" t="s">
        <v>579</v>
      </c>
      <c r="M28" s="10" t="s">
        <v>302</v>
      </c>
      <c r="N28" s="2" t="s">
        <v>303</v>
      </c>
      <c r="O28" t="s">
        <v>304</v>
      </c>
      <c r="Q28" s="2" t="s">
        <v>303</v>
      </c>
      <c r="R28" s="12" t="str">
        <f>IF(ISNUMBER(SEARCH("Datakilder_SQL",#REF!)),"Database",IF(ISNUMBER(SEARCH("WMS",U28)),"WMS",IF(ISNUMBER(SEARCH("WFS",U28)),"WFS","Grafisk fil")))</f>
        <v>Grafisk fil</v>
      </c>
      <c r="S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" t="str">
        <f>IF(ISNUMBER(SEARCH("]",#REF!)),TRIM(RIGHT(SUBSTITUTE(#REF!,".",REPT(" ",LEN(#REF!))),LEN(#REF!))),"")&amp;IF(ISNUMBER(SEARCH("ODBC",#REF!)),TRIM(#REF!)&amp;"?","")</f>
        <v/>
      </c>
      <c r="U28" s="1" t="str">
        <f>IF(ISNUMBER(SEARCH("WMS",#REF!)),RIGHT(#REF!,LEN(#REF!)-SEARCH(":",#REF!)),"")</f>
        <v/>
      </c>
      <c r="V28" t="str">
        <f>IF(ISNUMBER(SEARCH("WMS",#REF!)),TRIM(#REF!)&amp;"?","")</f>
        <v/>
      </c>
      <c r="W28" s="21" t="str">
        <f>IF(ISNUMBER(SEARCH("E:\",#REF!)),"\\s-gis01-v\gis1\", "")</f>
        <v/>
      </c>
      <c r="X28" s="2" t="str">
        <f>IF(ISNUMBER(SEARCH("E:\",#REF!)),LEFT(#REF!,SEARCH("@",SUBSTITUTE(#REF!,"\","@",LEN(#REF!)-LEN(SUBSTITUTE(#REF!,"\",""))))),"")</f>
        <v/>
      </c>
      <c r="Y28" s="14" t="str">
        <f>IF(ISNUMBER(SEARCH("E:\",#REF!)),TRIM(RIGHT(SUBSTITUTE(#REF!,"\",REPT(" ",LEN(#REF!))),LEN(#REF!))),"")</f>
        <v/>
      </c>
    </row>
    <row r="29" spans="1:25" x14ac:dyDescent="0.25">
      <c r="A29">
        <v>28</v>
      </c>
      <c r="B29" t="s">
        <v>10</v>
      </c>
      <c r="C29" t="s">
        <v>885</v>
      </c>
      <c r="D29" s="10" t="s">
        <v>898</v>
      </c>
      <c r="E29" s="10" t="s">
        <v>950</v>
      </c>
      <c r="F29" s="10" t="s">
        <v>321</v>
      </c>
      <c r="H29" s="10" t="s">
        <v>885</v>
      </c>
      <c r="I29" t="s">
        <v>298</v>
      </c>
      <c r="J29" s="10" t="s">
        <v>580</v>
      </c>
      <c r="N29" t="str">
        <f t="shared" ref="N29:N40" si="3">Q29</f>
        <v>Ekr53</v>
      </c>
      <c r="O29" t="str">
        <f t="shared" ref="O29:O55" si="4">IF(P29&lt;&gt;"",P29,IF(I29="","",IF(I29="HK","",IF(I29="HK?","","GIS"))))</f>
        <v>GIS</v>
      </c>
      <c r="Q29" s="2" t="s">
        <v>303</v>
      </c>
      <c r="R29" s="12" t="str">
        <f>IF(ISNUMBER(SEARCH("Datakilder_SQL",#REF!)),"Database",IF(ISNUMBER(SEARCH("WMS",U29)),"WMS",IF(ISNUMBER(SEARCH("WFS",U29)),"WFS","Grafisk fil")))</f>
        <v>Grafisk fil</v>
      </c>
      <c r="S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" t="str">
        <f>IF(ISNUMBER(SEARCH("]",#REF!)),TRIM(RIGHT(SUBSTITUTE(#REF!,".",REPT(" ",LEN(#REF!))),LEN(#REF!))),"")&amp;IF(ISNUMBER(SEARCH("ODBC",#REF!)),TRIM(#REF!)&amp;"?","")</f>
        <v/>
      </c>
      <c r="U29" s="1" t="str">
        <f>IF(ISNUMBER(SEARCH("WMS",#REF!)),RIGHT(#REF!,LEN(#REF!)-SEARCH(":",#REF!)),"")</f>
        <v/>
      </c>
      <c r="V29" t="str">
        <f>IF(ISNUMBER(SEARCH("WMS",#REF!)),TRIM(#REF!)&amp;"?","")</f>
        <v/>
      </c>
      <c r="W29" s="21" t="str">
        <f>IF(ISNUMBER(SEARCH("E:\",#REF!)),"\\s-gis01-v\gis1\", "")</f>
        <v/>
      </c>
      <c r="X29" s="2" t="str">
        <f>IF(ISNUMBER(SEARCH("E:\",#REF!)),LEFT(#REF!,SEARCH("@",SUBSTITUTE(#REF!,"\","@",LEN(#REF!)-LEN(SUBSTITUTE(#REF!,"\",""))))),"")</f>
        <v/>
      </c>
      <c r="Y29" s="14" t="str">
        <f>IF(ISNUMBER(SEARCH("E:\",#REF!)),TRIM(RIGHT(SUBSTITUTE(#REF!,"\",REPT(" ",LEN(#REF!))),LEN(#REF!))),"")</f>
        <v/>
      </c>
    </row>
    <row r="30" spans="1:25" x14ac:dyDescent="0.25">
      <c r="A30">
        <v>29</v>
      </c>
      <c r="B30" t="s">
        <v>249</v>
      </c>
      <c r="C30" t="s">
        <v>885</v>
      </c>
      <c r="D30" s="10" t="s">
        <v>898</v>
      </c>
      <c r="E30" s="10" t="s">
        <v>950</v>
      </c>
      <c r="F30" s="10" t="s">
        <v>322</v>
      </c>
      <c r="H30" s="10" t="s">
        <v>885</v>
      </c>
      <c r="I30" t="s">
        <v>298</v>
      </c>
      <c r="J30" s="10" t="s">
        <v>581</v>
      </c>
      <c r="N30" t="str">
        <f t="shared" si="3"/>
        <v>Ekr53</v>
      </c>
      <c r="O30" t="str">
        <f t="shared" si="4"/>
        <v>GIS</v>
      </c>
      <c r="Q30" s="2" t="s">
        <v>303</v>
      </c>
      <c r="R30" s="12" t="str">
        <f>IF(ISNUMBER(SEARCH("Datakilder_SQL",#REF!)),"Database",IF(ISNUMBER(SEARCH("WMS",U30)),"WMS",IF(ISNUMBER(SEARCH("WFS",U30)),"WFS","Grafisk fil")))</f>
        <v>Grafisk fil</v>
      </c>
      <c r="S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" t="str">
        <f>IF(ISNUMBER(SEARCH("]",#REF!)),TRIM(RIGHT(SUBSTITUTE(#REF!,".",REPT(" ",LEN(#REF!))),LEN(#REF!))),"")&amp;IF(ISNUMBER(SEARCH("ODBC",#REF!)),TRIM(#REF!)&amp;"?","")</f>
        <v/>
      </c>
      <c r="U30" s="1" t="str">
        <f>IF(ISNUMBER(SEARCH("WMS",#REF!)),RIGHT(#REF!,LEN(#REF!)-SEARCH(":",#REF!)),"")</f>
        <v/>
      </c>
      <c r="V30" t="str">
        <f>IF(ISNUMBER(SEARCH("WMS",#REF!)),TRIM(#REF!)&amp;"?","")</f>
        <v/>
      </c>
      <c r="W30" s="21" t="str">
        <f>IF(ISNUMBER(SEARCH("E:\",#REF!)),"\\s-gis01-v\gis1\", "")</f>
        <v/>
      </c>
      <c r="X30" s="2" t="str">
        <f>IF(ISNUMBER(SEARCH("E:\",#REF!)),LEFT(#REF!,SEARCH("@",SUBSTITUTE(#REF!,"\","@",LEN(#REF!)-LEN(SUBSTITUTE(#REF!,"\",""))))),"")</f>
        <v/>
      </c>
      <c r="Y30" s="14" t="str">
        <f>IF(ISNUMBER(SEARCH("E:\",#REF!)),TRIM(RIGHT(SUBSTITUTE(#REF!,"\",REPT(" ",LEN(#REF!))),LEN(#REF!))),"")</f>
        <v/>
      </c>
    </row>
    <row r="31" spans="1:25" x14ac:dyDescent="0.25">
      <c r="A31">
        <v>30</v>
      </c>
      <c r="B31" t="s">
        <v>11</v>
      </c>
      <c r="C31" t="s">
        <v>306</v>
      </c>
      <c r="D31" s="10" t="s">
        <v>899</v>
      </c>
      <c r="E31" s="10" t="s">
        <v>951</v>
      </c>
      <c r="F31" s="10" t="s">
        <v>324</v>
      </c>
      <c r="H31" s="10" t="s">
        <v>885</v>
      </c>
      <c r="I31" t="s">
        <v>865</v>
      </c>
      <c r="J31" s="10" t="s">
        <v>607</v>
      </c>
      <c r="K31" t="s">
        <v>860</v>
      </c>
      <c r="N31" t="str">
        <f t="shared" si="3"/>
        <v>Ekr53?</v>
      </c>
      <c r="O31" t="str">
        <f t="shared" si="4"/>
        <v>GIS</v>
      </c>
      <c r="Q31" s="2" t="str">
        <f t="shared" ref="Q31:Q58" si="5">IF(O31="GIS","Ekr53?","")</f>
        <v>Ekr53?</v>
      </c>
      <c r="R31" s="12" t="str">
        <f>IF(ISNUMBER(SEARCH("Datakilder_SQL",#REF!)),"Database",IF(ISNUMBER(SEARCH("WMS",U31)),"WMS",IF(ISNUMBER(SEARCH("WFS",U31)),"WFS","Grafisk fil")))</f>
        <v>Grafisk fil</v>
      </c>
      <c r="S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" t="str">
        <f>IF(ISNUMBER(SEARCH("]",#REF!)),TRIM(RIGHT(SUBSTITUTE(#REF!,".",REPT(" ",LEN(#REF!))),LEN(#REF!))),"")&amp;IF(ISNUMBER(SEARCH("ODBC",#REF!)),TRIM(#REF!)&amp;"?","")</f>
        <v/>
      </c>
      <c r="U31" s="1" t="str">
        <f>IF(ISNUMBER(SEARCH("WMS",#REF!)),RIGHT(#REF!,LEN(#REF!)-SEARCH(":",#REF!)),"")</f>
        <v/>
      </c>
      <c r="V31" t="str">
        <f>IF(ISNUMBER(SEARCH("WMS",#REF!)),TRIM(#REF!)&amp;"?","")</f>
        <v/>
      </c>
      <c r="W31" s="21" t="str">
        <f>IF(ISNUMBER(SEARCH("E:\",#REF!)),"\\s-gis01-v\gis1\", "")</f>
        <v/>
      </c>
      <c r="X31" s="2" t="str">
        <f>IF(ISNUMBER(SEARCH("E:\",#REF!)),LEFT(#REF!,SEARCH("@",SUBSTITUTE(#REF!,"\","@",LEN(#REF!)-LEN(SUBSTITUTE(#REF!,"\",""))))),"")</f>
        <v/>
      </c>
      <c r="Y31" s="14" t="str">
        <f>IF(ISNUMBER(SEARCH("E:\",#REF!)),TRIM(RIGHT(SUBSTITUTE(#REF!,"\",REPT(" ",LEN(#REF!))),LEN(#REF!))),"")</f>
        <v/>
      </c>
    </row>
    <row r="32" spans="1:25" x14ac:dyDescent="0.25">
      <c r="A32">
        <v>31</v>
      </c>
      <c r="B32" t="s">
        <v>214</v>
      </c>
      <c r="C32" t="s">
        <v>306</v>
      </c>
      <c r="D32" s="10" t="s">
        <v>899</v>
      </c>
      <c r="E32" s="10" t="s">
        <v>951</v>
      </c>
      <c r="F32" s="10" t="s">
        <v>325</v>
      </c>
      <c r="H32" t="s">
        <v>306</v>
      </c>
      <c r="I32" t="s">
        <v>878</v>
      </c>
      <c r="J32" s="10" t="s">
        <v>606</v>
      </c>
      <c r="K32" t="s">
        <v>586</v>
      </c>
      <c r="N32" t="str">
        <f t="shared" si="3"/>
        <v>Ekr53?</v>
      </c>
      <c r="O32" t="str">
        <f t="shared" si="4"/>
        <v>GIS</v>
      </c>
      <c r="Q32" s="2" t="str">
        <f t="shared" si="5"/>
        <v>Ekr53?</v>
      </c>
      <c r="R32" s="12" t="str">
        <f>IF(ISNUMBER(SEARCH("Datakilder_SQL",#REF!)),"Database",IF(ISNUMBER(SEARCH("WMS",U32)),"WMS",IF(ISNUMBER(SEARCH("WFS",U32)),"WFS","Grafisk fil")))</f>
        <v>Grafisk fil</v>
      </c>
      <c r="S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" t="str">
        <f>IF(ISNUMBER(SEARCH("]",#REF!)),TRIM(RIGHT(SUBSTITUTE(#REF!,".",REPT(" ",LEN(#REF!))),LEN(#REF!))),"")&amp;IF(ISNUMBER(SEARCH("ODBC",#REF!)),TRIM(#REF!)&amp;"?","")</f>
        <v/>
      </c>
      <c r="U32" s="1" t="str">
        <f>IF(ISNUMBER(SEARCH("WMS",#REF!)),RIGHT(#REF!,LEN(#REF!)-SEARCH(":",#REF!)),"")</f>
        <v/>
      </c>
      <c r="V32" t="str">
        <f>IF(ISNUMBER(SEARCH("WMS",#REF!)),TRIM(#REF!)&amp;"?","")</f>
        <v/>
      </c>
      <c r="W32" s="21" t="str">
        <f>IF(ISNUMBER(SEARCH("E:\",#REF!)),"\\s-gis01-v\gis1\", "")</f>
        <v/>
      </c>
      <c r="X32" s="2" t="str">
        <f>IF(ISNUMBER(SEARCH("E:\",#REF!)),LEFT(#REF!,SEARCH("@",SUBSTITUTE(#REF!,"\","@",LEN(#REF!)-LEN(SUBSTITUTE(#REF!,"\",""))))),"")</f>
        <v/>
      </c>
      <c r="Y32" s="14" t="str">
        <f>IF(ISNUMBER(SEARCH("E:\",#REF!)),TRIM(RIGHT(SUBSTITUTE(#REF!,"\",REPT(" ",LEN(#REF!))),LEN(#REF!))),"")</f>
        <v/>
      </c>
    </row>
    <row r="33" spans="1:25" x14ac:dyDescent="0.25">
      <c r="A33">
        <v>32</v>
      </c>
      <c r="B33" t="s">
        <v>215</v>
      </c>
      <c r="C33" t="s">
        <v>306</v>
      </c>
      <c r="D33" s="10" t="s">
        <v>899</v>
      </c>
      <c r="E33" s="10" t="s">
        <v>951</v>
      </c>
      <c r="F33" s="10" t="s">
        <v>326</v>
      </c>
      <c r="H33" s="10" t="s">
        <v>885</v>
      </c>
      <c r="I33" t="s">
        <v>878</v>
      </c>
      <c r="J33" s="10" t="s">
        <v>605</v>
      </c>
      <c r="N33" t="str">
        <f t="shared" si="3"/>
        <v>Ekr53?</v>
      </c>
      <c r="O33" t="str">
        <f t="shared" si="4"/>
        <v>GIS</v>
      </c>
      <c r="Q33" s="2" t="str">
        <f t="shared" si="5"/>
        <v>Ekr53?</v>
      </c>
      <c r="R33" s="12" t="str">
        <f>IF(ISNUMBER(SEARCH("Datakilder_SQL",#REF!)),"Database",IF(ISNUMBER(SEARCH("WMS",U33)),"WMS",IF(ISNUMBER(SEARCH("WFS",U33)),"WFS","Grafisk fil")))</f>
        <v>Grafisk fil</v>
      </c>
      <c r="S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" t="str">
        <f>IF(ISNUMBER(SEARCH("]",#REF!)),TRIM(RIGHT(SUBSTITUTE(#REF!,".",REPT(" ",LEN(#REF!))),LEN(#REF!))),"")&amp;IF(ISNUMBER(SEARCH("ODBC",#REF!)),TRIM(#REF!)&amp;"?","")</f>
        <v/>
      </c>
      <c r="U33" s="1" t="str">
        <f>IF(ISNUMBER(SEARCH("WMS",#REF!)),RIGHT(#REF!,LEN(#REF!)-SEARCH(":",#REF!)),"")</f>
        <v/>
      </c>
      <c r="V33" t="str">
        <f>IF(ISNUMBER(SEARCH("WMS",#REF!)),TRIM(#REF!)&amp;"?","")</f>
        <v/>
      </c>
      <c r="W33" s="21" t="str">
        <f>IF(ISNUMBER(SEARCH("E:\",#REF!)),"\\s-gis01-v\gis1\", "")</f>
        <v/>
      </c>
      <c r="X33" s="2" t="str">
        <f>IF(ISNUMBER(SEARCH("E:\",#REF!)),LEFT(#REF!,SEARCH("@",SUBSTITUTE(#REF!,"\","@",LEN(#REF!)-LEN(SUBSTITUTE(#REF!,"\",""))))),"")</f>
        <v/>
      </c>
      <c r="Y33" s="14" t="str">
        <f>IF(ISNUMBER(SEARCH("E:\",#REF!)),TRIM(RIGHT(SUBSTITUTE(#REF!,"\",REPT(" ",LEN(#REF!))),LEN(#REF!))),"")</f>
        <v/>
      </c>
    </row>
    <row r="34" spans="1:25" x14ac:dyDescent="0.25">
      <c r="A34">
        <v>33</v>
      </c>
      <c r="B34" t="s">
        <v>12</v>
      </c>
      <c r="C34" s="34" t="s">
        <v>306</v>
      </c>
      <c r="D34" s="10" t="s">
        <v>899</v>
      </c>
      <c r="E34" s="10" t="s">
        <v>951</v>
      </c>
      <c r="F34" s="10" t="s">
        <v>327</v>
      </c>
      <c r="H34" s="10" t="s">
        <v>885</v>
      </c>
      <c r="I34" t="s">
        <v>865</v>
      </c>
      <c r="J34" s="10" t="s">
        <v>604</v>
      </c>
      <c r="K34" t="s">
        <v>584</v>
      </c>
      <c r="N34" t="str">
        <f t="shared" si="3"/>
        <v>Ekr53?</v>
      </c>
      <c r="O34" t="str">
        <f t="shared" si="4"/>
        <v>GIS</v>
      </c>
      <c r="Q34" s="2" t="str">
        <f t="shared" si="5"/>
        <v>Ekr53?</v>
      </c>
      <c r="R34" s="12" t="str">
        <f>IF(ISNUMBER(SEARCH("Datakilder_SQL",#REF!)),"Database",IF(ISNUMBER(SEARCH("WMS",U34)),"WMS",IF(ISNUMBER(SEARCH("WFS",U34)),"WFS","Grafisk fil")))</f>
        <v>Grafisk fil</v>
      </c>
      <c r="S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" t="str">
        <f>IF(ISNUMBER(SEARCH("]",#REF!)),TRIM(RIGHT(SUBSTITUTE(#REF!,".",REPT(" ",LEN(#REF!))),LEN(#REF!))),"")&amp;IF(ISNUMBER(SEARCH("ODBC",#REF!)),TRIM(#REF!)&amp;"?","")</f>
        <v/>
      </c>
      <c r="U34" s="1" t="str">
        <f>IF(ISNUMBER(SEARCH("WMS",#REF!)),RIGHT(#REF!,LEN(#REF!)-SEARCH(":",#REF!)),"")</f>
        <v/>
      </c>
      <c r="V34" t="str">
        <f>IF(ISNUMBER(SEARCH("WMS",#REF!)),TRIM(#REF!)&amp;"?","")</f>
        <v/>
      </c>
      <c r="W34" s="21" t="str">
        <f>IF(ISNUMBER(SEARCH("E:\",#REF!)),"\\s-gis01-v\gis1\", "")</f>
        <v/>
      </c>
      <c r="X34" s="2" t="str">
        <f>IF(ISNUMBER(SEARCH("E:\",#REF!)),LEFT(#REF!,SEARCH("@",SUBSTITUTE(#REF!,"\","@",LEN(#REF!)-LEN(SUBSTITUTE(#REF!,"\",""))))),"")</f>
        <v/>
      </c>
      <c r="Y34" s="14" t="str">
        <f>IF(ISNUMBER(SEARCH("E:\",#REF!)),TRIM(RIGHT(SUBSTITUTE(#REF!,"\",REPT(" ",LEN(#REF!))),LEN(#REF!))),"")</f>
        <v/>
      </c>
    </row>
    <row r="35" spans="1:25" x14ac:dyDescent="0.25">
      <c r="A35">
        <v>34</v>
      </c>
      <c r="B35" t="s">
        <v>13</v>
      </c>
      <c r="C35" t="s">
        <v>306</v>
      </c>
      <c r="D35" s="10" t="s">
        <v>899</v>
      </c>
      <c r="E35" s="10" t="s">
        <v>951</v>
      </c>
      <c r="F35" s="10" t="s">
        <v>328</v>
      </c>
      <c r="H35" s="10" t="s">
        <v>885</v>
      </c>
      <c r="I35" t="s">
        <v>866</v>
      </c>
      <c r="J35" s="10" t="s">
        <v>582</v>
      </c>
      <c r="K35" t="s">
        <v>585</v>
      </c>
      <c r="N35" t="str">
        <f t="shared" si="3"/>
        <v>Ekr53?</v>
      </c>
      <c r="O35" t="str">
        <f t="shared" si="4"/>
        <v>GIS</v>
      </c>
      <c r="Q35" s="2" t="str">
        <f t="shared" si="5"/>
        <v>Ekr53?</v>
      </c>
      <c r="R35" s="12" t="str">
        <f>IF(ISNUMBER(SEARCH("Datakilder_SQL",#REF!)),"Database",IF(ISNUMBER(SEARCH("WMS",U35)),"WMS",IF(ISNUMBER(SEARCH("WFS",U35)),"WFS","Grafisk fil")))</f>
        <v>Grafisk fil</v>
      </c>
      <c r="S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" t="str">
        <f>IF(ISNUMBER(SEARCH("]",#REF!)),TRIM(RIGHT(SUBSTITUTE(#REF!,".",REPT(" ",LEN(#REF!))),LEN(#REF!))),"")&amp;IF(ISNUMBER(SEARCH("ODBC",#REF!)),TRIM(#REF!)&amp;"?","")</f>
        <v/>
      </c>
      <c r="U35" s="1" t="str">
        <f>IF(ISNUMBER(SEARCH("WMS",#REF!)),RIGHT(#REF!,LEN(#REF!)-SEARCH(":",#REF!)),"")</f>
        <v/>
      </c>
      <c r="V35" t="str">
        <f>IF(ISNUMBER(SEARCH("WMS",#REF!)),TRIM(#REF!)&amp;"?","")</f>
        <v/>
      </c>
      <c r="W35" s="21" t="str">
        <f>IF(ISNUMBER(SEARCH("E:\",#REF!)),"\\s-gis01-v\gis1\", "")</f>
        <v/>
      </c>
      <c r="X35" s="2" t="str">
        <f>IF(ISNUMBER(SEARCH("E:\",#REF!)),LEFT(#REF!,SEARCH("@",SUBSTITUTE(#REF!,"\","@",LEN(#REF!)-LEN(SUBSTITUTE(#REF!,"\",""))))),"")</f>
        <v/>
      </c>
      <c r="Y35" s="14" t="str">
        <f>IF(ISNUMBER(SEARCH("E:\",#REF!)),TRIM(RIGHT(SUBSTITUTE(#REF!,"\",REPT(" ",LEN(#REF!))),LEN(#REF!))),"")</f>
        <v/>
      </c>
    </row>
    <row r="36" spans="1:25" x14ac:dyDescent="0.25">
      <c r="A36">
        <v>35</v>
      </c>
      <c r="B36" t="s">
        <v>14</v>
      </c>
      <c r="C36" t="s">
        <v>306</v>
      </c>
      <c r="D36" s="10" t="s">
        <v>899</v>
      </c>
      <c r="E36" s="10" t="s">
        <v>951</v>
      </c>
      <c r="F36" s="10" t="s">
        <v>329</v>
      </c>
      <c r="H36" t="s">
        <v>306</v>
      </c>
      <c r="I36" t="s">
        <v>878</v>
      </c>
      <c r="J36" s="10" t="s">
        <v>603</v>
      </c>
      <c r="K36" t="s">
        <v>583</v>
      </c>
      <c r="N36" s="2" t="s">
        <v>1043</v>
      </c>
      <c r="O36" t="s">
        <v>927</v>
      </c>
      <c r="Q36" s="2" t="s">
        <v>314</v>
      </c>
      <c r="R36" s="12" t="str">
        <f>IF(ISNUMBER(SEARCH("Datakilder_SQL",#REF!)),"Database",IF(ISNUMBER(SEARCH("WMS",U36)),"WMS",IF(ISNUMBER(SEARCH("WFS",U36)),"WFS","Grafisk fil")))</f>
        <v>Grafisk fil</v>
      </c>
      <c r="S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" t="str">
        <f>IF(ISNUMBER(SEARCH("]",#REF!)),TRIM(RIGHT(SUBSTITUTE(#REF!,".",REPT(" ",LEN(#REF!))),LEN(#REF!))),"")&amp;IF(ISNUMBER(SEARCH("ODBC",#REF!)),TRIM(#REF!)&amp;"?","")</f>
        <v/>
      </c>
      <c r="U36" s="1" t="str">
        <f>IF(ISNUMBER(SEARCH("WMS",#REF!)),RIGHT(#REF!,LEN(#REF!)-SEARCH(":",#REF!)),"")</f>
        <v/>
      </c>
      <c r="V36" t="str">
        <f>IF(ISNUMBER(SEARCH("WMS",#REF!)),TRIM(#REF!)&amp;"?","")</f>
        <v/>
      </c>
      <c r="W36" s="21" t="str">
        <f>IF(ISNUMBER(SEARCH("E:\",#REF!)),"\\s-gis01-v\gis1\", "")</f>
        <v/>
      </c>
      <c r="X36" s="2" t="str">
        <f>IF(ISNUMBER(SEARCH("E:\",#REF!)),LEFT(#REF!,SEARCH("@",SUBSTITUTE(#REF!,"\","@",LEN(#REF!)-LEN(SUBSTITUTE(#REF!,"\",""))))),"")</f>
        <v/>
      </c>
      <c r="Y36" s="14" t="str">
        <f>IF(ISNUMBER(SEARCH("E:\",#REF!)),TRIM(RIGHT(SUBSTITUTE(#REF!,"\",REPT(" ",LEN(#REF!))),LEN(#REF!))),"")</f>
        <v/>
      </c>
    </row>
    <row r="37" spans="1:25" x14ac:dyDescent="0.25">
      <c r="A37">
        <v>36</v>
      </c>
      <c r="B37" t="s">
        <v>15</v>
      </c>
      <c r="C37" t="s">
        <v>306</v>
      </c>
      <c r="D37" s="10" t="s">
        <v>900</v>
      </c>
      <c r="E37" s="10" t="s">
        <v>952</v>
      </c>
      <c r="F37" s="10" t="s">
        <v>330</v>
      </c>
      <c r="H37" t="s">
        <v>306</v>
      </c>
      <c r="I37" t="s">
        <v>866</v>
      </c>
      <c r="J37" s="10" t="s">
        <v>587</v>
      </c>
      <c r="K37" t="s">
        <v>590</v>
      </c>
      <c r="N37" t="str">
        <f t="shared" si="3"/>
        <v>Ekr53?</v>
      </c>
      <c r="O37" t="str">
        <f t="shared" si="4"/>
        <v>GIS</v>
      </c>
      <c r="Q37" s="2" t="str">
        <f t="shared" si="5"/>
        <v>Ekr53?</v>
      </c>
      <c r="R37" s="12" t="str">
        <f>IF(ISNUMBER(SEARCH("Datakilder_SQL",#REF!)),"Database",IF(ISNUMBER(SEARCH("WMS",U37)),"WMS",IF(ISNUMBER(SEARCH("WFS",U37)),"WFS","Grafisk fil")))</f>
        <v>Grafisk fil</v>
      </c>
      <c r="S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" t="str">
        <f>IF(ISNUMBER(SEARCH("]",#REF!)),TRIM(RIGHT(SUBSTITUTE(#REF!,".",REPT(" ",LEN(#REF!))),LEN(#REF!))),"")&amp;IF(ISNUMBER(SEARCH("ODBC",#REF!)),TRIM(#REF!)&amp;"?","")</f>
        <v/>
      </c>
      <c r="U37" s="1" t="str">
        <f>IF(ISNUMBER(SEARCH("WMS",#REF!)),RIGHT(#REF!,LEN(#REF!)-SEARCH(":",#REF!)),"")</f>
        <v/>
      </c>
      <c r="V37" t="str">
        <f>IF(ISNUMBER(SEARCH("WMS",#REF!)),TRIM(#REF!)&amp;"?","")</f>
        <v/>
      </c>
      <c r="W37" s="21" t="str">
        <f>IF(ISNUMBER(SEARCH("E:\",#REF!)),"\\s-gis01-v\gis1\", "")</f>
        <v/>
      </c>
      <c r="X37" s="2" t="str">
        <f>IF(ISNUMBER(SEARCH("E:\",#REF!)),LEFT(#REF!,SEARCH("@",SUBSTITUTE(#REF!,"\","@",LEN(#REF!)-LEN(SUBSTITUTE(#REF!,"\",""))))),"")</f>
        <v/>
      </c>
      <c r="Y37" s="14" t="str">
        <f>IF(ISNUMBER(SEARCH("E:\",#REF!)),TRIM(RIGHT(SUBSTITUTE(#REF!,"\",REPT(" ",LEN(#REF!))),LEN(#REF!))),"")</f>
        <v/>
      </c>
    </row>
    <row r="38" spans="1:25" x14ac:dyDescent="0.25">
      <c r="A38">
        <v>37</v>
      </c>
      <c r="B38" t="s">
        <v>250</v>
      </c>
      <c r="C38" t="s">
        <v>306</v>
      </c>
      <c r="D38" s="10" t="s">
        <v>900</v>
      </c>
      <c r="E38" s="10" t="s">
        <v>952</v>
      </c>
      <c r="F38" s="10" t="s">
        <v>332</v>
      </c>
      <c r="H38" t="s">
        <v>306</v>
      </c>
      <c r="I38" t="s">
        <v>878</v>
      </c>
      <c r="J38" s="10" t="s">
        <v>588</v>
      </c>
      <c r="K38" t="s">
        <v>591</v>
      </c>
      <c r="N38" s="2" t="s">
        <v>1043</v>
      </c>
      <c r="O38" t="s">
        <v>927</v>
      </c>
      <c r="Q38" s="2" t="s">
        <v>314</v>
      </c>
      <c r="R38" s="12" t="str">
        <f>IF(ISNUMBER(SEARCH("Datakilder_SQL",#REF!)),"Database",IF(ISNUMBER(SEARCH("WMS",U38)),"WMS",IF(ISNUMBER(SEARCH("WFS",U38)),"WFS","Grafisk fil")))</f>
        <v>Grafisk fil</v>
      </c>
      <c r="S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" t="str">
        <f>IF(ISNUMBER(SEARCH("]",#REF!)),TRIM(RIGHT(SUBSTITUTE(#REF!,".",REPT(" ",LEN(#REF!))),LEN(#REF!))),"")&amp;IF(ISNUMBER(SEARCH("ODBC",#REF!)),TRIM(#REF!)&amp;"?","")</f>
        <v/>
      </c>
      <c r="U38" s="1" t="str">
        <f>IF(ISNUMBER(SEARCH("WMS",#REF!)),RIGHT(#REF!,LEN(#REF!)-SEARCH(":",#REF!)),"")</f>
        <v/>
      </c>
      <c r="V38" t="str">
        <f>IF(ISNUMBER(SEARCH("WMS",#REF!)),TRIM(#REF!)&amp;"?","")</f>
        <v/>
      </c>
      <c r="W38" s="21" t="str">
        <f>IF(ISNUMBER(SEARCH("E:\",#REF!)),"\\s-gis01-v\gis1\", "")</f>
        <v/>
      </c>
      <c r="X38" s="2" t="str">
        <f>IF(ISNUMBER(SEARCH("E:\",#REF!)),LEFT(#REF!,SEARCH("@",SUBSTITUTE(#REF!,"\","@",LEN(#REF!)-LEN(SUBSTITUTE(#REF!,"\",""))))),"")</f>
        <v/>
      </c>
      <c r="Y38" s="14" t="str">
        <f>IF(ISNUMBER(SEARCH("E:\",#REF!)),TRIM(RIGHT(SUBSTITUTE(#REF!,"\",REPT(" ",LEN(#REF!))),LEN(#REF!))),"")</f>
        <v/>
      </c>
    </row>
    <row r="39" spans="1:25" x14ac:dyDescent="0.25">
      <c r="A39">
        <v>38</v>
      </c>
      <c r="B39" t="s">
        <v>16</v>
      </c>
      <c r="C39" t="s">
        <v>306</v>
      </c>
      <c r="D39" s="10" t="s">
        <v>900</v>
      </c>
      <c r="E39" s="10" t="s">
        <v>952</v>
      </c>
      <c r="F39" s="10" t="s">
        <v>331</v>
      </c>
      <c r="H39" t="s">
        <v>306</v>
      </c>
      <c r="I39" t="s">
        <v>878</v>
      </c>
      <c r="J39" s="10" t="s">
        <v>595</v>
      </c>
      <c r="K39" t="s">
        <v>592</v>
      </c>
      <c r="N39" s="2" t="s">
        <v>1043</v>
      </c>
      <c r="O39" t="s">
        <v>927</v>
      </c>
      <c r="Q39" s="2" t="s">
        <v>314</v>
      </c>
      <c r="R39" s="12" t="str">
        <f>IF(ISNUMBER(SEARCH("Datakilder_SQL",#REF!)),"Database",IF(ISNUMBER(SEARCH("WMS",U39)),"WMS",IF(ISNUMBER(SEARCH("WFS",U39)),"WFS","Grafisk fil")))</f>
        <v>Grafisk fil</v>
      </c>
      <c r="S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" t="str">
        <f>IF(ISNUMBER(SEARCH("]",#REF!)),TRIM(RIGHT(SUBSTITUTE(#REF!,".",REPT(" ",LEN(#REF!))),LEN(#REF!))),"")&amp;IF(ISNUMBER(SEARCH("ODBC",#REF!)),TRIM(#REF!)&amp;"?","")</f>
        <v/>
      </c>
      <c r="U39" s="1" t="str">
        <f>IF(ISNUMBER(SEARCH("WMS",#REF!)),RIGHT(#REF!,LEN(#REF!)-SEARCH(":",#REF!)),"")</f>
        <v/>
      </c>
      <c r="V39" t="str">
        <f>IF(ISNUMBER(SEARCH("WMS",#REF!)),TRIM(#REF!)&amp;"?","")</f>
        <v/>
      </c>
      <c r="W39" s="21" t="str">
        <f>IF(ISNUMBER(SEARCH("E:\",#REF!)),"\\s-gis01-v\gis1\", "")</f>
        <v/>
      </c>
      <c r="X39" s="2" t="str">
        <f>IF(ISNUMBER(SEARCH("E:\",#REF!)),LEFT(#REF!,SEARCH("@",SUBSTITUTE(#REF!,"\","@",LEN(#REF!)-LEN(SUBSTITUTE(#REF!,"\",""))))),"")</f>
        <v/>
      </c>
      <c r="Y39" s="14" t="str">
        <f>IF(ISNUMBER(SEARCH("E:\",#REF!)),TRIM(RIGHT(SUBSTITUTE(#REF!,"\",REPT(" ",LEN(#REF!))),LEN(#REF!))),"")</f>
        <v/>
      </c>
    </row>
    <row r="40" spans="1:25" x14ac:dyDescent="0.25">
      <c r="A40">
        <v>39</v>
      </c>
      <c r="B40" t="s">
        <v>17</v>
      </c>
      <c r="C40" t="s">
        <v>885</v>
      </c>
      <c r="D40" s="10" t="s">
        <v>900</v>
      </c>
      <c r="E40" s="10" t="s">
        <v>952</v>
      </c>
      <c r="F40" s="10" t="s">
        <v>333</v>
      </c>
      <c r="H40" t="s">
        <v>306</v>
      </c>
      <c r="I40" t="s">
        <v>865</v>
      </c>
      <c r="J40" s="10" t="s">
        <v>589</v>
      </c>
      <c r="K40" t="s">
        <v>593</v>
      </c>
      <c r="N40" t="str">
        <f t="shared" si="3"/>
        <v>Ekr53?</v>
      </c>
      <c r="O40" t="str">
        <f t="shared" si="4"/>
        <v>GIS</v>
      </c>
      <c r="Q40" s="2" t="str">
        <f t="shared" si="5"/>
        <v>Ekr53?</v>
      </c>
      <c r="R40" s="12" t="str">
        <f>IF(ISNUMBER(SEARCH("Datakilder_SQL",#REF!)),"Database",IF(ISNUMBER(SEARCH("WMS",U40)),"WMS",IF(ISNUMBER(SEARCH("WFS",U40)),"WFS","Grafisk fil")))</f>
        <v>Grafisk fil</v>
      </c>
      <c r="S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" t="str">
        <f>IF(ISNUMBER(SEARCH("]",#REF!)),TRIM(RIGHT(SUBSTITUTE(#REF!,".",REPT(" ",LEN(#REF!))),LEN(#REF!))),"")&amp;IF(ISNUMBER(SEARCH("ODBC",#REF!)),TRIM(#REF!)&amp;"?","")</f>
        <v/>
      </c>
      <c r="U40" s="1" t="str">
        <f>IF(ISNUMBER(SEARCH("WMS",#REF!)),RIGHT(#REF!,LEN(#REF!)-SEARCH(":",#REF!)),"")</f>
        <v/>
      </c>
      <c r="V40" t="str">
        <f>IF(ISNUMBER(SEARCH("WMS",#REF!)),TRIM(#REF!)&amp;"?","")</f>
        <v/>
      </c>
      <c r="W40" s="21" t="str">
        <f>IF(ISNUMBER(SEARCH("E:\",#REF!)),"\\s-gis01-v\gis1\", "")</f>
        <v/>
      </c>
      <c r="X40" s="2" t="str">
        <f>IF(ISNUMBER(SEARCH("E:\",#REF!)),LEFT(#REF!,SEARCH("@",SUBSTITUTE(#REF!,"\","@",LEN(#REF!)-LEN(SUBSTITUTE(#REF!,"\",""))))),"")</f>
        <v/>
      </c>
      <c r="Y40" s="14" t="str">
        <f>IF(ISNUMBER(SEARCH("E:\",#REF!)),TRIM(RIGHT(SUBSTITUTE(#REF!,"\",REPT(" ",LEN(#REF!))),LEN(#REF!))),"")</f>
        <v/>
      </c>
    </row>
    <row r="41" spans="1:25" x14ac:dyDescent="0.25">
      <c r="A41">
        <v>40</v>
      </c>
      <c r="B41" t="s">
        <v>18</v>
      </c>
      <c r="C41" t="s">
        <v>306</v>
      </c>
      <c r="D41" s="10" t="s">
        <v>900</v>
      </c>
      <c r="E41" s="10" t="s">
        <v>952</v>
      </c>
      <c r="F41" s="10" t="s">
        <v>334</v>
      </c>
      <c r="H41" t="s">
        <v>306</v>
      </c>
      <c r="I41" t="s">
        <v>872</v>
      </c>
      <c r="J41" s="10" t="s">
        <v>594</v>
      </c>
      <c r="K41" t="s">
        <v>596</v>
      </c>
      <c r="N41" s="2" t="s">
        <v>1043</v>
      </c>
      <c r="O41" t="s">
        <v>927</v>
      </c>
      <c r="Q41" s="2" t="s">
        <v>314</v>
      </c>
      <c r="R41" s="12" t="str">
        <f>IF(ISNUMBER(SEARCH("Datakilder_SQL",#REF!)),"Database",IF(ISNUMBER(SEARCH("WMS",U41)),"WMS",IF(ISNUMBER(SEARCH("WFS",U41)),"WFS","Grafisk fil")))</f>
        <v>Grafisk fil</v>
      </c>
      <c r="S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" t="str">
        <f>IF(ISNUMBER(SEARCH("]",#REF!)),TRIM(RIGHT(SUBSTITUTE(#REF!,".",REPT(" ",LEN(#REF!))),LEN(#REF!))),"")&amp;IF(ISNUMBER(SEARCH("ODBC",#REF!)),TRIM(#REF!)&amp;"?","")</f>
        <v/>
      </c>
      <c r="U41" s="1" t="str">
        <f>IF(ISNUMBER(SEARCH("WMS",#REF!)),RIGHT(#REF!,LEN(#REF!)-SEARCH(":",#REF!)),"")</f>
        <v/>
      </c>
      <c r="V41" t="str">
        <f>IF(ISNUMBER(SEARCH("WMS",#REF!)),TRIM(#REF!)&amp;"?","")</f>
        <v/>
      </c>
      <c r="W41" s="21" t="str">
        <f>IF(ISNUMBER(SEARCH("E:\",#REF!)),"\\s-gis01-v\gis1\", "")</f>
        <v/>
      </c>
      <c r="X41" s="2" t="str">
        <f>IF(ISNUMBER(SEARCH("E:\",#REF!)),LEFT(#REF!,SEARCH("@",SUBSTITUTE(#REF!,"\","@",LEN(#REF!)-LEN(SUBSTITUTE(#REF!,"\",""))))),"")</f>
        <v/>
      </c>
      <c r="Y41" s="14" t="str">
        <f>IF(ISNUMBER(SEARCH("E:\",#REF!)),TRIM(RIGHT(SUBSTITUTE(#REF!,"\",REPT(" ",LEN(#REF!))),LEN(#REF!))),"")</f>
        <v/>
      </c>
    </row>
    <row r="42" spans="1:25" x14ac:dyDescent="0.25">
      <c r="A42">
        <v>41</v>
      </c>
      <c r="B42" t="s">
        <v>19</v>
      </c>
      <c r="C42" t="s">
        <v>306</v>
      </c>
      <c r="D42" s="10" t="s">
        <v>900</v>
      </c>
      <c r="E42" s="10" t="s">
        <v>952</v>
      </c>
      <c r="F42" s="10" t="s">
        <v>335</v>
      </c>
      <c r="H42" t="s">
        <v>306</v>
      </c>
      <c r="I42" t="s">
        <v>869</v>
      </c>
      <c r="J42" s="10" t="s">
        <v>597</v>
      </c>
      <c r="N42" t="s">
        <v>1040</v>
      </c>
      <c r="O42" t="s">
        <v>882</v>
      </c>
      <c r="Q42" s="2" t="s">
        <v>314</v>
      </c>
      <c r="R42" s="12" t="str">
        <f>IF(ISNUMBER(SEARCH("Datakilder_SQL",#REF!)),"Database",IF(ISNUMBER(SEARCH("WMS",U42)),"WMS",IF(ISNUMBER(SEARCH("WFS",U42)),"WFS","Grafisk fil")))</f>
        <v>Grafisk fil</v>
      </c>
      <c r="S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" t="str">
        <f>IF(ISNUMBER(SEARCH("]",#REF!)),TRIM(RIGHT(SUBSTITUTE(#REF!,".",REPT(" ",LEN(#REF!))),LEN(#REF!))),"")&amp;IF(ISNUMBER(SEARCH("ODBC",#REF!)),TRIM(#REF!)&amp;"?","")</f>
        <v/>
      </c>
      <c r="U42" s="1" t="str">
        <f>IF(ISNUMBER(SEARCH("WMS",#REF!)),RIGHT(#REF!,LEN(#REF!)-SEARCH(":",#REF!)),"")</f>
        <v/>
      </c>
      <c r="V42" t="str">
        <f>IF(ISNUMBER(SEARCH("WMS",#REF!)),TRIM(#REF!)&amp;"?","")</f>
        <v/>
      </c>
      <c r="W42" s="21" t="str">
        <f>IF(ISNUMBER(SEARCH("E:\",#REF!)),"\\s-gis01-v\gis1\", "")</f>
        <v/>
      </c>
      <c r="X42" s="2" t="str">
        <f>IF(ISNUMBER(SEARCH("E:\",#REF!)),LEFT(#REF!,SEARCH("@",SUBSTITUTE(#REF!,"\","@",LEN(#REF!)-LEN(SUBSTITUTE(#REF!,"\",""))))),"")</f>
        <v/>
      </c>
      <c r="Y42" s="14" t="str">
        <f>IF(ISNUMBER(SEARCH("E:\",#REF!)),TRIM(RIGHT(SUBSTITUTE(#REF!,"\",REPT(" ",LEN(#REF!))),LEN(#REF!))),"")</f>
        <v/>
      </c>
    </row>
    <row r="43" spans="1:25" x14ac:dyDescent="0.25">
      <c r="A43">
        <v>42</v>
      </c>
      <c r="B43" t="s">
        <v>20</v>
      </c>
      <c r="C43" t="s">
        <v>885</v>
      </c>
      <c r="D43" s="10" t="s">
        <v>900</v>
      </c>
      <c r="E43" s="10" t="s">
        <v>964</v>
      </c>
      <c r="F43" s="10" t="s">
        <v>336</v>
      </c>
      <c r="H43" s="10" t="s">
        <v>885</v>
      </c>
      <c r="I43" t="s">
        <v>871</v>
      </c>
      <c r="J43" s="10" t="s">
        <v>598</v>
      </c>
      <c r="N43" t="s">
        <v>890</v>
      </c>
      <c r="O43" t="s">
        <v>894</v>
      </c>
      <c r="Q43" s="2" t="s">
        <v>314</v>
      </c>
      <c r="R43" s="12" t="str">
        <f>IF(ISNUMBER(SEARCH("Datakilder_SQL",#REF!)),"Database",IF(ISNUMBER(SEARCH("WMS",U43)),"WMS",IF(ISNUMBER(SEARCH("WFS",U43)),"WFS","Grafisk fil")))</f>
        <v>Grafisk fil</v>
      </c>
      <c r="S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" t="str">
        <f>IF(ISNUMBER(SEARCH("]",#REF!)),TRIM(RIGHT(SUBSTITUTE(#REF!,".",REPT(" ",LEN(#REF!))),LEN(#REF!))),"")&amp;IF(ISNUMBER(SEARCH("ODBC",#REF!)),TRIM(#REF!)&amp;"?","")</f>
        <v/>
      </c>
      <c r="U43" s="1" t="str">
        <f>IF(ISNUMBER(SEARCH("WMS",#REF!)),RIGHT(#REF!,LEN(#REF!)-SEARCH(":",#REF!)),"")</f>
        <v/>
      </c>
      <c r="V43" t="str">
        <f>IF(ISNUMBER(SEARCH("WMS",#REF!)),TRIM(#REF!)&amp;"?","")</f>
        <v/>
      </c>
      <c r="W43" s="21" t="str">
        <f>IF(ISNUMBER(SEARCH("E:\",#REF!)),"\\s-gis01-v\gis1\", "")</f>
        <v/>
      </c>
      <c r="X43" s="2" t="str">
        <f>IF(ISNUMBER(SEARCH("E:\",#REF!)),LEFT(#REF!,SEARCH("@",SUBSTITUTE(#REF!,"\","@",LEN(#REF!)-LEN(SUBSTITUTE(#REF!,"\",""))))),"")</f>
        <v/>
      </c>
      <c r="Y43" s="14" t="str">
        <f>IF(ISNUMBER(SEARCH("E:\",#REF!)),TRIM(RIGHT(SUBSTITUTE(#REF!,"\",REPT(" ",LEN(#REF!))),LEN(#REF!))),"")</f>
        <v/>
      </c>
    </row>
    <row r="44" spans="1:25" x14ac:dyDescent="0.25">
      <c r="A44">
        <v>43</v>
      </c>
      <c r="B44" t="s">
        <v>20</v>
      </c>
      <c r="C44" t="s">
        <v>885</v>
      </c>
      <c r="D44" s="10" t="s">
        <v>900</v>
      </c>
      <c r="E44" s="10" t="s">
        <v>964</v>
      </c>
      <c r="F44" s="10" t="s">
        <v>336</v>
      </c>
      <c r="H44" s="10" t="s">
        <v>885</v>
      </c>
      <c r="I44" t="s">
        <v>871</v>
      </c>
      <c r="J44" s="10" t="s">
        <v>598</v>
      </c>
      <c r="N44" t="s">
        <v>890</v>
      </c>
      <c r="O44" t="s">
        <v>894</v>
      </c>
      <c r="Q44" s="2" t="s">
        <v>314</v>
      </c>
      <c r="R44" s="12" t="str">
        <f>IF(ISNUMBER(SEARCH("Datakilder_SQL",#REF!)),"Database",IF(ISNUMBER(SEARCH("WMS",U44)),"WMS",IF(ISNUMBER(SEARCH("WFS",U44)),"WFS","Grafisk fil")))</f>
        <v>Grafisk fil</v>
      </c>
      <c r="S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" t="str">
        <f>IF(ISNUMBER(SEARCH("]",#REF!)),TRIM(RIGHT(SUBSTITUTE(#REF!,".",REPT(" ",LEN(#REF!))),LEN(#REF!))),"")&amp;IF(ISNUMBER(SEARCH("ODBC",#REF!)),TRIM(#REF!)&amp;"?","")</f>
        <v/>
      </c>
      <c r="U44" s="1" t="str">
        <f>IF(ISNUMBER(SEARCH("WMS",#REF!)),RIGHT(#REF!,LEN(#REF!)-SEARCH(":",#REF!)),"")</f>
        <v/>
      </c>
      <c r="V44" t="str">
        <f>IF(ISNUMBER(SEARCH("WMS",#REF!)),TRIM(#REF!)&amp;"?","")</f>
        <v/>
      </c>
      <c r="W44" s="21" t="str">
        <f>IF(ISNUMBER(SEARCH("E:\",#REF!)),"\\s-gis01-v\gis1\", "")</f>
        <v/>
      </c>
      <c r="X44" s="2" t="str">
        <f>IF(ISNUMBER(SEARCH("E:\",#REF!)),LEFT(#REF!,SEARCH("@",SUBSTITUTE(#REF!,"\","@",LEN(#REF!)-LEN(SUBSTITUTE(#REF!,"\",""))))),"")</f>
        <v/>
      </c>
      <c r="Y44" s="14" t="str">
        <f>IF(ISNUMBER(SEARCH("E:\",#REF!)),TRIM(RIGHT(SUBSTITUTE(#REF!,"\",REPT(" ",LEN(#REF!))),LEN(#REF!))),"")</f>
        <v/>
      </c>
    </row>
    <row r="45" spans="1:25" x14ac:dyDescent="0.25">
      <c r="A45">
        <v>44</v>
      </c>
      <c r="B45" t="s">
        <v>20</v>
      </c>
      <c r="C45" t="s">
        <v>885</v>
      </c>
      <c r="D45" s="10" t="s">
        <v>900</v>
      </c>
      <c r="E45" s="10" t="s">
        <v>964</v>
      </c>
      <c r="F45" s="10" t="s">
        <v>336</v>
      </c>
      <c r="H45" s="10" t="s">
        <v>885</v>
      </c>
      <c r="I45" t="s">
        <v>871</v>
      </c>
      <c r="J45" s="10" t="s">
        <v>598</v>
      </c>
      <c r="N45" t="s">
        <v>890</v>
      </c>
      <c r="O45" t="s">
        <v>894</v>
      </c>
      <c r="Q45" s="2" t="s">
        <v>314</v>
      </c>
      <c r="R45" s="12" t="str">
        <f>IF(ISNUMBER(SEARCH("Datakilder_SQL",#REF!)),"Database",IF(ISNUMBER(SEARCH("WMS",U45)),"WMS",IF(ISNUMBER(SEARCH("WFS",U45)),"WFS","Grafisk fil")))</f>
        <v>Grafisk fil</v>
      </c>
      <c r="S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" t="str">
        <f>IF(ISNUMBER(SEARCH("]",#REF!)),TRIM(RIGHT(SUBSTITUTE(#REF!,".",REPT(" ",LEN(#REF!))),LEN(#REF!))),"")&amp;IF(ISNUMBER(SEARCH("ODBC",#REF!)),TRIM(#REF!)&amp;"?","")</f>
        <v/>
      </c>
      <c r="U45" s="1" t="str">
        <f>IF(ISNUMBER(SEARCH("WMS",#REF!)),RIGHT(#REF!,LEN(#REF!)-SEARCH(":",#REF!)),"")</f>
        <v/>
      </c>
      <c r="V45" t="str">
        <f>IF(ISNUMBER(SEARCH("WMS",#REF!)),TRIM(#REF!)&amp;"?","")</f>
        <v/>
      </c>
      <c r="W45" s="21" t="str">
        <f>IF(ISNUMBER(SEARCH("E:\",#REF!)),"\\s-gis01-v\gis1\", "")</f>
        <v/>
      </c>
      <c r="X45" s="2" t="str">
        <f>IF(ISNUMBER(SEARCH("E:\",#REF!)),LEFT(#REF!,SEARCH("@",SUBSTITUTE(#REF!,"\","@",LEN(#REF!)-LEN(SUBSTITUTE(#REF!,"\",""))))),"")</f>
        <v/>
      </c>
      <c r="Y45" s="14" t="str">
        <f>IF(ISNUMBER(SEARCH("E:\",#REF!)),TRIM(RIGHT(SUBSTITUTE(#REF!,"\",REPT(" ",LEN(#REF!))),LEN(#REF!))),"")</f>
        <v/>
      </c>
    </row>
    <row r="46" spans="1:25" x14ac:dyDescent="0.25">
      <c r="A46">
        <v>45</v>
      </c>
      <c r="B46" t="s">
        <v>21</v>
      </c>
      <c r="C46" t="s">
        <v>885</v>
      </c>
      <c r="D46" s="10" t="s">
        <v>900</v>
      </c>
      <c r="E46" s="10" t="s">
        <v>952</v>
      </c>
      <c r="F46" s="10" t="s">
        <v>337</v>
      </c>
      <c r="H46" s="10" t="s">
        <v>885</v>
      </c>
      <c r="I46" t="s">
        <v>310</v>
      </c>
      <c r="J46" s="10" t="s">
        <v>603</v>
      </c>
      <c r="K46" t="s">
        <v>583</v>
      </c>
      <c r="N46" s="2" t="s">
        <v>1043</v>
      </c>
      <c r="O46" t="s">
        <v>927</v>
      </c>
      <c r="Q46" s="2" t="s">
        <v>314</v>
      </c>
      <c r="R46" s="12" t="str">
        <f>IF(ISNUMBER(SEARCH("Datakilder_SQL",#REF!)),"Database",IF(ISNUMBER(SEARCH("WMS",U46)),"WMS",IF(ISNUMBER(SEARCH("WFS",U46)),"WFS","Grafisk fil")))</f>
        <v>Grafisk fil</v>
      </c>
      <c r="S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" t="str">
        <f>IF(ISNUMBER(SEARCH("]",#REF!)),TRIM(RIGHT(SUBSTITUTE(#REF!,".",REPT(" ",LEN(#REF!))),LEN(#REF!))),"")&amp;IF(ISNUMBER(SEARCH("ODBC",#REF!)),TRIM(#REF!)&amp;"?","")</f>
        <v/>
      </c>
      <c r="U46" s="1" t="str">
        <f>IF(ISNUMBER(SEARCH("WMS",#REF!)),RIGHT(#REF!,LEN(#REF!)-SEARCH(":",#REF!)),"")</f>
        <v/>
      </c>
      <c r="V46" t="str">
        <f>IF(ISNUMBER(SEARCH("WMS",#REF!)),TRIM(#REF!)&amp;"?","")</f>
        <v/>
      </c>
      <c r="W46" s="21" t="str">
        <f>IF(ISNUMBER(SEARCH("E:\",#REF!)),"\\s-gis01-v\gis1\", "")</f>
        <v/>
      </c>
      <c r="X46" s="2" t="str">
        <f>IF(ISNUMBER(SEARCH("E:\",#REF!)),LEFT(#REF!,SEARCH("@",SUBSTITUTE(#REF!,"\","@",LEN(#REF!)-LEN(SUBSTITUTE(#REF!,"\",""))))),"")</f>
        <v/>
      </c>
      <c r="Y46" s="14" t="str">
        <f>IF(ISNUMBER(SEARCH("E:\",#REF!)),TRIM(RIGHT(SUBSTITUTE(#REF!,"\",REPT(" ",LEN(#REF!))),LEN(#REF!))),"")</f>
        <v/>
      </c>
    </row>
    <row r="47" spans="1:25" x14ac:dyDescent="0.25">
      <c r="A47">
        <v>46</v>
      </c>
      <c r="B47" t="s">
        <v>22</v>
      </c>
      <c r="C47" t="s">
        <v>306</v>
      </c>
      <c r="D47" s="10" t="s">
        <v>901</v>
      </c>
      <c r="E47" s="10" t="s">
        <v>953</v>
      </c>
      <c r="F47" s="10" t="s">
        <v>338</v>
      </c>
      <c r="H47" t="s">
        <v>306</v>
      </c>
      <c r="I47" t="s">
        <v>872</v>
      </c>
      <c r="J47" s="10" t="s">
        <v>600</v>
      </c>
      <c r="K47" t="s">
        <v>599</v>
      </c>
      <c r="N47" t="s">
        <v>1040</v>
      </c>
      <c r="O47" t="s">
        <v>882</v>
      </c>
      <c r="Q47" s="2" t="str">
        <f t="shared" si="5"/>
        <v/>
      </c>
      <c r="R47" s="12" t="str">
        <f>IF(ISNUMBER(SEARCH("Datakilder_SQL",#REF!)),"Database",IF(ISNUMBER(SEARCH("WMS",U47)),"WMS",IF(ISNUMBER(SEARCH("WFS",U47)),"WFS","Grafisk fil")))</f>
        <v>Grafisk fil</v>
      </c>
      <c r="S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" t="str">
        <f>IF(ISNUMBER(SEARCH("]",#REF!)),TRIM(RIGHT(SUBSTITUTE(#REF!,".",REPT(" ",LEN(#REF!))),LEN(#REF!))),"")&amp;IF(ISNUMBER(SEARCH("ODBC",#REF!)),TRIM(#REF!)&amp;"?","")</f>
        <v/>
      </c>
      <c r="U47" s="1" t="str">
        <f>IF(ISNUMBER(SEARCH("WMS",#REF!)),RIGHT(#REF!,LEN(#REF!)-SEARCH(":",#REF!)),"")</f>
        <v/>
      </c>
      <c r="V47" t="str">
        <f>IF(ISNUMBER(SEARCH("WMS",#REF!)),TRIM(#REF!)&amp;"?","")</f>
        <v/>
      </c>
      <c r="W47" s="21" t="str">
        <f>IF(ISNUMBER(SEARCH("E:\",#REF!)),"\\s-gis01-v\gis1\", "")</f>
        <v/>
      </c>
      <c r="X47" s="2" t="str">
        <f>IF(ISNUMBER(SEARCH("E:\",#REF!)),LEFT(#REF!,SEARCH("@",SUBSTITUTE(#REF!,"\","@",LEN(#REF!)-LEN(SUBSTITUTE(#REF!,"\",""))))),"")</f>
        <v/>
      </c>
      <c r="Y47" s="14" t="str">
        <f>IF(ISNUMBER(SEARCH("E:\",#REF!)),TRIM(RIGHT(SUBSTITUTE(#REF!,"\",REPT(" ",LEN(#REF!))),LEN(#REF!))),"")</f>
        <v/>
      </c>
    </row>
    <row r="48" spans="1:25" x14ac:dyDescent="0.25">
      <c r="A48">
        <v>47</v>
      </c>
      <c r="B48" t="s">
        <v>23</v>
      </c>
      <c r="C48" s="34" t="s">
        <v>306</v>
      </c>
      <c r="D48" s="10" t="s">
        <v>901</v>
      </c>
      <c r="E48" s="10" t="s">
        <v>953</v>
      </c>
      <c r="F48" s="10" t="s">
        <v>324</v>
      </c>
      <c r="H48" t="s">
        <v>306</v>
      </c>
      <c r="I48" t="s">
        <v>865</v>
      </c>
      <c r="J48" s="10" t="s">
        <v>600</v>
      </c>
      <c r="K48" t="s">
        <v>599</v>
      </c>
      <c r="N48" t="s">
        <v>1040</v>
      </c>
      <c r="O48" t="s">
        <v>882</v>
      </c>
      <c r="Q48" s="2" t="str">
        <f t="shared" si="5"/>
        <v/>
      </c>
      <c r="R48" s="12" t="str">
        <f>IF(ISNUMBER(SEARCH("Datakilder_SQL",#REF!)),"Database",IF(ISNUMBER(SEARCH("WMS",U48)),"WMS",IF(ISNUMBER(SEARCH("WFS",U48)),"WFS","Grafisk fil")))</f>
        <v>Grafisk fil</v>
      </c>
      <c r="S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" t="str">
        <f>IF(ISNUMBER(SEARCH("]",#REF!)),TRIM(RIGHT(SUBSTITUTE(#REF!,".",REPT(" ",LEN(#REF!))),LEN(#REF!))),"")&amp;IF(ISNUMBER(SEARCH("ODBC",#REF!)),TRIM(#REF!)&amp;"?","")</f>
        <v/>
      </c>
      <c r="U48" s="1" t="str">
        <f>IF(ISNUMBER(SEARCH("WMS",#REF!)),RIGHT(#REF!,LEN(#REF!)-SEARCH(":",#REF!)),"")</f>
        <v/>
      </c>
      <c r="V48" t="str">
        <f>IF(ISNUMBER(SEARCH("WMS",#REF!)),TRIM(#REF!)&amp;"?","")</f>
        <v/>
      </c>
      <c r="W48" s="21" t="str">
        <f>IF(ISNUMBER(SEARCH("E:\",#REF!)),"\\s-gis01-v\gis1\", "")</f>
        <v/>
      </c>
      <c r="X48" s="2" t="str">
        <f>IF(ISNUMBER(SEARCH("E:\",#REF!)),LEFT(#REF!,SEARCH("@",SUBSTITUTE(#REF!,"\","@",LEN(#REF!)-LEN(SUBSTITUTE(#REF!,"\",""))))),"")</f>
        <v/>
      </c>
      <c r="Y48" s="14" t="str">
        <f>IF(ISNUMBER(SEARCH("E:\",#REF!)),TRIM(RIGHT(SUBSTITUTE(#REF!,"\",REPT(" ",LEN(#REF!))),LEN(#REF!))),"")</f>
        <v/>
      </c>
    </row>
    <row r="49" spans="1:25" x14ac:dyDescent="0.25">
      <c r="A49">
        <v>48</v>
      </c>
      <c r="B49" t="s">
        <v>24</v>
      </c>
      <c r="C49" t="s">
        <v>306</v>
      </c>
      <c r="D49" s="10" t="s">
        <v>901</v>
      </c>
      <c r="E49" s="10" t="s">
        <v>953</v>
      </c>
      <c r="F49" s="10" t="s">
        <v>339</v>
      </c>
      <c r="H49" t="s">
        <v>306</v>
      </c>
      <c r="I49" t="s">
        <v>869</v>
      </c>
      <c r="J49" s="10" t="s">
        <v>602</v>
      </c>
      <c r="O49" t="str">
        <f t="shared" si="4"/>
        <v/>
      </c>
      <c r="Q49" s="2" t="str">
        <f t="shared" si="5"/>
        <v/>
      </c>
      <c r="R49" s="12" t="str">
        <f>IF(ISNUMBER(SEARCH("Datakilder_SQL",#REF!)),"Database",IF(ISNUMBER(SEARCH("WMS",U49)),"WMS",IF(ISNUMBER(SEARCH("WFS",U49)),"WFS","Grafisk fil")))</f>
        <v>Grafisk fil</v>
      </c>
      <c r="S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" t="str">
        <f>IF(ISNUMBER(SEARCH("]",#REF!)),TRIM(RIGHT(SUBSTITUTE(#REF!,".",REPT(" ",LEN(#REF!))),LEN(#REF!))),"")&amp;IF(ISNUMBER(SEARCH("ODBC",#REF!)),TRIM(#REF!)&amp;"?","")</f>
        <v/>
      </c>
      <c r="U49" s="1" t="str">
        <f>IF(ISNUMBER(SEARCH("WMS",#REF!)),RIGHT(#REF!,LEN(#REF!)-SEARCH(":",#REF!)),"")</f>
        <v/>
      </c>
      <c r="V49" t="str">
        <f>IF(ISNUMBER(SEARCH("WMS",#REF!)),TRIM(#REF!)&amp;"?","")</f>
        <v/>
      </c>
      <c r="W49" s="21" t="str">
        <f>IF(ISNUMBER(SEARCH("E:\",#REF!)),"\\s-gis01-v\gis1\", "")</f>
        <v/>
      </c>
      <c r="X49" s="2" t="str">
        <f>IF(ISNUMBER(SEARCH("E:\",#REF!)),LEFT(#REF!,SEARCH("@",SUBSTITUTE(#REF!,"\","@",LEN(#REF!)-LEN(SUBSTITUTE(#REF!,"\",""))))),"")</f>
        <v/>
      </c>
      <c r="Y49" s="14" t="str">
        <f>IF(ISNUMBER(SEARCH("E:\",#REF!)),TRIM(RIGHT(SUBSTITUTE(#REF!,"\",REPT(" ",LEN(#REF!))),LEN(#REF!))),"")</f>
        <v/>
      </c>
    </row>
    <row r="50" spans="1:25" x14ac:dyDescent="0.25">
      <c r="A50">
        <v>49</v>
      </c>
      <c r="B50" t="s">
        <v>180</v>
      </c>
      <c r="C50" t="s">
        <v>306</v>
      </c>
      <c r="D50" s="10" t="s">
        <v>901</v>
      </c>
      <c r="E50" s="10" t="s">
        <v>965</v>
      </c>
      <c r="F50" s="10" t="s">
        <v>340</v>
      </c>
      <c r="H50" t="s">
        <v>306</v>
      </c>
      <c r="I50" t="s">
        <v>865</v>
      </c>
      <c r="J50" s="10" t="s">
        <v>601</v>
      </c>
      <c r="N50" t="str">
        <f>Q50</f>
        <v>Ekr53?</v>
      </c>
      <c r="O50" t="str">
        <f t="shared" si="4"/>
        <v>GIS</v>
      </c>
      <c r="Q50" s="2" t="str">
        <f t="shared" si="5"/>
        <v>Ekr53?</v>
      </c>
      <c r="R50" s="12" t="str">
        <f>IF(ISNUMBER(SEARCH("Datakilder_SQL",#REF!)),"Database",IF(ISNUMBER(SEARCH("WMS",U50)),"WMS",IF(ISNUMBER(SEARCH("WFS",U50)),"WFS","Grafisk fil")))</f>
        <v>Grafisk fil</v>
      </c>
      <c r="S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" t="str">
        <f>IF(ISNUMBER(SEARCH("]",#REF!)),TRIM(RIGHT(SUBSTITUTE(#REF!,".",REPT(" ",LEN(#REF!))),LEN(#REF!))),"")&amp;IF(ISNUMBER(SEARCH("ODBC",#REF!)),TRIM(#REF!)&amp;"?","")</f>
        <v/>
      </c>
      <c r="U50" s="1" t="str">
        <f>IF(ISNUMBER(SEARCH("WMS",#REF!)),RIGHT(#REF!,LEN(#REF!)-SEARCH(":",#REF!)),"")</f>
        <v/>
      </c>
      <c r="V50" t="str">
        <f>IF(ISNUMBER(SEARCH("WMS",#REF!)),TRIM(#REF!)&amp;"?","")</f>
        <v/>
      </c>
      <c r="W50" s="21" t="str">
        <f>IF(ISNUMBER(SEARCH("E:\",#REF!)),"\\s-gis01-v\gis1\", "")</f>
        <v/>
      </c>
      <c r="X50" s="2" t="str">
        <f>IF(ISNUMBER(SEARCH("E:\",#REF!)),LEFT(#REF!,SEARCH("@",SUBSTITUTE(#REF!,"\","@",LEN(#REF!)-LEN(SUBSTITUTE(#REF!,"\",""))))),"")</f>
        <v/>
      </c>
      <c r="Y50" s="14" t="str">
        <f>IF(ISNUMBER(SEARCH("E:\",#REF!)),TRIM(RIGHT(SUBSTITUTE(#REF!,"\",REPT(" ",LEN(#REF!))),LEN(#REF!))),"")</f>
        <v/>
      </c>
    </row>
    <row r="51" spans="1:25" x14ac:dyDescent="0.25">
      <c r="A51">
        <v>50</v>
      </c>
      <c r="B51" t="s">
        <v>180</v>
      </c>
      <c r="C51" t="s">
        <v>306</v>
      </c>
      <c r="D51" s="10" t="s">
        <v>901</v>
      </c>
      <c r="E51" s="10" t="s">
        <v>965</v>
      </c>
      <c r="F51" s="10" t="s">
        <v>340</v>
      </c>
      <c r="H51" t="s">
        <v>306</v>
      </c>
      <c r="I51" t="s">
        <v>865</v>
      </c>
      <c r="J51" s="10" t="s">
        <v>601</v>
      </c>
      <c r="N51" t="str">
        <f>Q51</f>
        <v>Ekr53?</v>
      </c>
      <c r="O51" t="str">
        <f t="shared" si="4"/>
        <v>GIS</v>
      </c>
      <c r="Q51" s="2" t="str">
        <f t="shared" si="5"/>
        <v>Ekr53?</v>
      </c>
      <c r="R51" s="12" t="str">
        <f>IF(ISNUMBER(SEARCH("Datakilder_SQL",#REF!)),"Database",IF(ISNUMBER(SEARCH("WMS",U51)),"WMS",IF(ISNUMBER(SEARCH("WFS",U51)),"WFS","Grafisk fil")))</f>
        <v>Grafisk fil</v>
      </c>
      <c r="S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" t="str">
        <f>IF(ISNUMBER(SEARCH("]",#REF!)),TRIM(RIGHT(SUBSTITUTE(#REF!,".",REPT(" ",LEN(#REF!))),LEN(#REF!))),"")&amp;IF(ISNUMBER(SEARCH("ODBC",#REF!)),TRIM(#REF!)&amp;"?","")</f>
        <v/>
      </c>
      <c r="U51" s="1" t="str">
        <f>IF(ISNUMBER(SEARCH("WMS",#REF!)),RIGHT(#REF!,LEN(#REF!)-SEARCH(":",#REF!)),"")</f>
        <v/>
      </c>
      <c r="V51" t="str">
        <f>IF(ISNUMBER(SEARCH("WMS",#REF!)),TRIM(#REF!)&amp;"?","")</f>
        <v/>
      </c>
      <c r="W51" s="21" t="str">
        <f>IF(ISNUMBER(SEARCH("E:\",#REF!)),"\\s-gis01-v\gis1\", "")</f>
        <v/>
      </c>
      <c r="X51" s="2" t="str">
        <f>IF(ISNUMBER(SEARCH("E:\",#REF!)),LEFT(#REF!,SEARCH("@",SUBSTITUTE(#REF!,"\","@",LEN(#REF!)-LEN(SUBSTITUTE(#REF!,"\",""))))),"")</f>
        <v/>
      </c>
      <c r="Y51" s="14" t="str">
        <f>IF(ISNUMBER(SEARCH("E:\",#REF!)),TRIM(RIGHT(SUBSTITUTE(#REF!,"\",REPT(" ",LEN(#REF!))),LEN(#REF!))),"")</f>
        <v/>
      </c>
    </row>
    <row r="52" spans="1:25" x14ac:dyDescent="0.25">
      <c r="A52">
        <v>51</v>
      </c>
      <c r="B52" t="s">
        <v>25</v>
      </c>
      <c r="C52" s="34" t="s">
        <v>306</v>
      </c>
      <c r="D52" s="10" t="s">
        <v>901</v>
      </c>
      <c r="E52" s="10" t="s">
        <v>953</v>
      </c>
      <c r="F52" s="10" t="s">
        <v>341</v>
      </c>
      <c r="H52" s="10" t="s">
        <v>885</v>
      </c>
      <c r="I52" t="s">
        <v>865</v>
      </c>
      <c r="J52" t="s">
        <v>608</v>
      </c>
      <c r="K52" t="s">
        <v>584</v>
      </c>
      <c r="N52" t="str">
        <f>Q52</f>
        <v>Ekr53?</v>
      </c>
      <c r="O52" t="str">
        <f t="shared" si="4"/>
        <v>GIS</v>
      </c>
      <c r="Q52" s="2" t="str">
        <f t="shared" si="5"/>
        <v>Ekr53?</v>
      </c>
      <c r="R52" s="12" t="str">
        <f>IF(ISNUMBER(SEARCH("Datakilder_SQL",#REF!)),"Database",IF(ISNUMBER(SEARCH("WMS",U52)),"WMS",IF(ISNUMBER(SEARCH("WFS",U52)),"WFS","Grafisk fil")))</f>
        <v>Grafisk fil</v>
      </c>
      <c r="S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" t="str">
        <f>IF(ISNUMBER(SEARCH("]",#REF!)),TRIM(RIGHT(SUBSTITUTE(#REF!,".",REPT(" ",LEN(#REF!))),LEN(#REF!))),"")&amp;IF(ISNUMBER(SEARCH("ODBC",#REF!)),TRIM(#REF!)&amp;"?","")</f>
        <v/>
      </c>
      <c r="U52" s="1" t="str">
        <f>IF(ISNUMBER(SEARCH("WMS",#REF!)),RIGHT(#REF!,LEN(#REF!)-SEARCH(":",#REF!)),"")</f>
        <v/>
      </c>
      <c r="V52" t="str">
        <f>IF(ISNUMBER(SEARCH("WMS",#REF!)),TRIM(#REF!)&amp;"?","")</f>
        <v/>
      </c>
      <c r="W52" s="21" t="str">
        <f>IF(ISNUMBER(SEARCH("E:\",#REF!)),"\\s-gis01-v\gis1\", "")</f>
        <v/>
      </c>
      <c r="X52" s="2" t="str">
        <f>IF(ISNUMBER(SEARCH("E:\",#REF!)),LEFT(#REF!,SEARCH("@",SUBSTITUTE(#REF!,"\","@",LEN(#REF!)-LEN(SUBSTITUTE(#REF!,"\",""))))),"")</f>
        <v/>
      </c>
      <c r="Y52" s="14" t="str">
        <f>IF(ISNUMBER(SEARCH("E:\",#REF!)),TRIM(RIGHT(SUBSTITUTE(#REF!,"\",REPT(" ",LEN(#REF!))),LEN(#REF!))),"")</f>
        <v/>
      </c>
    </row>
    <row r="53" spans="1:25" x14ac:dyDescent="0.25">
      <c r="A53">
        <v>52</v>
      </c>
      <c r="B53" t="s">
        <v>26</v>
      </c>
      <c r="C53" s="34" t="s">
        <v>306</v>
      </c>
      <c r="D53" s="10" t="s">
        <v>901</v>
      </c>
      <c r="E53" s="10" t="s">
        <v>966</v>
      </c>
      <c r="F53" s="10" t="s">
        <v>342</v>
      </c>
      <c r="H53" s="10" t="s">
        <v>885</v>
      </c>
      <c r="I53" t="s">
        <v>865</v>
      </c>
      <c r="J53" t="s">
        <v>610</v>
      </c>
      <c r="K53" t="s">
        <v>609</v>
      </c>
      <c r="N53" t="str">
        <f>Q53</f>
        <v>Ekr53?</v>
      </c>
      <c r="O53" t="str">
        <f t="shared" si="4"/>
        <v>GIS</v>
      </c>
      <c r="Q53" s="2" t="str">
        <f t="shared" si="5"/>
        <v>Ekr53?</v>
      </c>
      <c r="R53" s="12" t="str">
        <f>IF(ISNUMBER(SEARCH("Datakilder_SQL",#REF!)),"Database",IF(ISNUMBER(SEARCH("WMS",U53)),"WMS",IF(ISNUMBER(SEARCH("WFS",U53)),"WFS","Grafisk fil")))</f>
        <v>Grafisk fil</v>
      </c>
      <c r="S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" t="str">
        <f>IF(ISNUMBER(SEARCH("]",#REF!)),TRIM(RIGHT(SUBSTITUTE(#REF!,".",REPT(" ",LEN(#REF!))),LEN(#REF!))),"")&amp;IF(ISNUMBER(SEARCH("ODBC",#REF!)),TRIM(#REF!)&amp;"?","")</f>
        <v/>
      </c>
      <c r="U53" s="1" t="str">
        <f>IF(ISNUMBER(SEARCH("WMS",#REF!)),RIGHT(#REF!,LEN(#REF!)-SEARCH(":",#REF!)),"")</f>
        <v/>
      </c>
      <c r="V53" t="str">
        <f>IF(ISNUMBER(SEARCH("WMS",#REF!)),TRIM(#REF!)&amp;"?","")</f>
        <v/>
      </c>
      <c r="W53" s="21" t="str">
        <f>IF(ISNUMBER(SEARCH("E:\",#REF!)),"\\s-gis01-v\gis1\", "")</f>
        <v/>
      </c>
      <c r="X53" s="2" t="str">
        <f>IF(ISNUMBER(SEARCH("E:\",#REF!)),LEFT(#REF!,SEARCH("@",SUBSTITUTE(#REF!,"\","@",LEN(#REF!)-LEN(SUBSTITUTE(#REF!,"\",""))))),"")</f>
        <v/>
      </c>
      <c r="Y53" s="14" t="str">
        <f>IF(ISNUMBER(SEARCH("E:\",#REF!)),TRIM(RIGHT(SUBSTITUTE(#REF!,"\",REPT(" ",LEN(#REF!))),LEN(#REF!))),"")</f>
        <v/>
      </c>
    </row>
    <row r="54" spans="1:25" x14ac:dyDescent="0.25">
      <c r="A54">
        <v>53</v>
      </c>
      <c r="B54" t="s">
        <v>26</v>
      </c>
      <c r="C54" s="34" t="s">
        <v>306</v>
      </c>
      <c r="D54" s="10" t="s">
        <v>901</v>
      </c>
      <c r="E54" s="10" t="s">
        <v>966</v>
      </c>
      <c r="F54" s="10" t="s">
        <v>342</v>
      </c>
      <c r="H54" s="10" t="s">
        <v>885</v>
      </c>
      <c r="I54" t="s">
        <v>865</v>
      </c>
      <c r="J54" t="s">
        <v>610</v>
      </c>
      <c r="K54" t="s">
        <v>609</v>
      </c>
      <c r="N54" t="str">
        <f>Q54</f>
        <v>Ekr53?</v>
      </c>
      <c r="O54" t="str">
        <f t="shared" si="4"/>
        <v>GIS</v>
      </c>
      <c r="Q54" s="2" t="str">
        <f t="shared" si="5"/>
        <v>Ekr53?</v>
      </c>
      <c r="R54" s="12" t="str">
        <f>IF(ISNUMBER(SEARCH("Datakilder_SQL",#REF!)),"Database",IF(ISNUMBER(SEARCH("WMS",U54)),"WMS",IF(ISNUMBER(SEARCH("WFS",U54)),"WFS","Grafisk fil")))</f>
        <v>Grafisk fil</v>
      </c>
      <c r="S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" t="str">
        <f>IF(ISNUMBER(SEARCH("]",#REF!)),TRIM(RIGHT(SUBSTITUTE(#REF!,".",REPT(" ",LEN(#REF!))),LEN(#REF!))),"")&amp;IF(ISNUMBER(SEARCH("ODBC",#REF!)),TRIM(#REF!)&amp;"?","")</f>
        <v/>
      </c>
      <c r="U54" s="1" t="str">
        <f>IF(ISNUMBER(SEARCH("WMS",#REF!)),RIGHT(#REF!,LEN(#REF!)-SEARCH(":",#REF!)),"")</f>
        <v/>
      </c>
      <c r="V54" t="str">
        <f>IF(ISNUMBER(SEARCH("WMS",#REF!)),TRIM(#REF!)&amp;"?","")</f>
        <v/>
      </c>
      <c r="W54" s="21" t="str">
        <f>IF(ISNUMBER(SEARCH("E:\",#REF!)),"\\s-gis01-v\gis1\", "")</f>
        <v/>
      </c>
      <c r="X54" s="2" t="str">
        <f>IF(ISNUMBER(SEARCH("E:\",#REF!)),LEFT(#REF!,SEARCH("@",SUBSTITUTE(#REF!,"\","@",LEN(#REF!)-LEN(SUBSTITUTE(#REF!,"\",""))))),"")</f>
        <v/>
      </c>
      <c r="Y54" s="14" t="str">
        <f>IF(ISNUMBER(SEARCH("E:\",#REF!)),TRIM(RIGHT(SUBSTITUTE(#REF!,"\",REPT(" ",LEN(#REF!))),LEN(#REF!))),"")</f>
        <v/>
      </c>
    </row>
    <row r="55" spans="1:25" x14ac:dyDescent="0.25">
      <c r="A55">
        <v>54</v>
      </c>
      <c r="B55" t="s">
        <v>251</v>
      </c>
      <c r="C55" t="s">
        <v>306</v>
      </c>
      <c r="D55" s="10" t="s">
        <v>902</v>
      </c>
      <c r="E55" s="10" t="s">
        <v>1025</v>
      </c>
      <c r="F55" s="10" t="s">
        <v>343</v>
      </c>
      <c r="H55" s="10" t="s">
        <v>885</v>
      </c>
      <c r="I55" t="s">
        <v>869</v>
      </c>
      <c r="J55" t="s">
        <v>611</v>
      </c>
      <c r="O55" t="str">
        <f t="shared" si="4"/>
        <v/>
      </c>
      <c r="Q55" s="2" t="str">
        <f t="shared" si="5"/>
        <v/>
      </c>
      <c r="R55" s="12" t="str">
        <f>IF(ISNUMBER(SEARCH("Datakilder_SQL",#REF!)),"Database",IF(ISNUMBER(SEARCH("WMS",U55)),"WMS",IF(ISNUMBER(SEARCH("WFS",U55)),"WFS","Grafisk fil")))</f>
        <v>Grafisk fil</v>
      </c>
      <c r="S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" t="str">
        <f>IF(ISNUMBER(SEARCH("]",#REF!)),TRIM(RIGHT(SUBSTITUTE(#REF!,".",REPT(" ",LEN(#REF!))),LEN(#REF!))),"")&amp;IF(ISNUMBER(SEARCH("ODBC",#REF!)),TRIM(#REF!)&amp;"?","")</f>
        <v/>
      </c>
      <c r="U55" s="1" t="str">
        <f>IF(ISNUMBER(SEARCH("WMS",#REF!)),RIGHT(#REF!,LEN(#REF!)-SEARCH(":",#REF!)),"")</f>
        <v/>
      </c>
      <c r="V55" t="str">
        <f>IF(ISNUMBER(SEARCH("WMS",#REF!)),TRIM(#REF!)&amp;"?","")</f>
        <v/>
      </c>
      <c r="W55" s="21" t="str">
        <f>IF(ISNUMBER(SEARCH("E:\",#REF!)),"\\s-gis01-v\gis1\", "")</f>
        <v/>
      </c>
      <c r="X55" s="2" t="str">
        <f>IF(ISNUMBER(SEARCH("E:\",#REF!)),LEFT(#REF!,SEARCH("@",SUBSTITUTE(#REF!,"\","@",LEN(#REF!)-LEN(SUBSTITUTE(#REF!,"\",""))))),"")</f>
        <v/>
      </c>
      <c r="Y55" s="14" t="str">
        <f>IF(ISNUMBER(SEARCH("E:\",#REF!)),TRIM(RIGHT(SUBSTITUTE(#REF!,"\",REPT(" ",LEN(#REF!))),LEN(#REF!))),"")</f>
        <v/>
      </c>
    </row>
    <row r="56" spans="1:25" x14ac:dyDescent="0.25">
      <c r="A56">
        <v>55</v>
      </c>
      <c r="B56" t="s">
        <v>27</v>
      </c>
      <c r="C56" t="s">
        <v>885</v>
      </c>
      <c r="D56" s="10" t="s">
        <v>902</v>
      </c>
      <c r="E56" s="10" t="s">
        <v>1025</v>
      </c>
      <c r="F56" s="10" t="s">
        <v>344</v>
      </c>
      <c r="H56" s="10" t="s">
        <v>885</v>
      </c>
      <c r="I56" t="s">
        <v>309</v>
      </c>
      <c r="J56" t="s">
        <v>612</v>
      </c>
      <c r="Q56" s="2" t="str">
        <f t="shared" si="5"/>
        <v/>
      </c>
      <c r="R56" s="12" t="str">
        <f>IF(ISNUMBER(SEARCH("Datakilder_SQL",#REF!)),"Database",IF(ISNUMBER(SEARCH("WMS",U56)),"WMS",IF(ISNUMBER(SEARCH("WFS",U56)),"WFS","Grafisk fil")))</f>
        <v>Grafisk fil</v>
      </c>
      <c r="S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" t="str">
        <f>IF(ISNUMBER(SEARCH("]",#REF!)),TRIM(RIGHT(SUBSTITUTE(#REF!,".",REPT(" ",LEN(#REF!))),LEN(#REF!))),"")&amp;IF(ISNUMBER(SEARCH("ODBC",#REF!)),TRIM(#REF!)&amp;"?","")</f>
        <v/>
      </c>
      <c r="U56" s="1" t="str">
        <f>IF(ISNUMBER(SEARCH("WMS",#REF!)),RIGHT(#REF!,LEN(#REF!)-SEARCH(":",#REF!)),"")</f>
        <v/>
      </c>
      <c r="V56" t="str">
        <f>IF(ISNUMBER(SEARCH("WMS",#REF!)),TRIM(#REF!)&amp;"?","")</f>
        <v/>
      </c>
      <c r="W56" s="21" t="str">
        <f>IF(ISNUMBER(SEARCH("E:\",#REF!)),"\\s-gis01-v\gis1\", "")</f>
        <v/>
      </c>
      <c r="X56" s="2" t="str">
        <f>IF(ISNUMBER(SEARCH("E:\",#REF!)),LEFT(#REF!,SEARCH("@",SUBSTITUTE(#REF!,"\","@",LEN(#REF!)-LEN(SUBSTITUTE(#REF!,"\",""))))),"")</f>
        <v/>
      </c>
      <c r="Y56" s="14" t="str">
        <f>IF(ISNUMBER(SEARCH("E:\",#REF!)),TRIM(RIGHT(SUBSTITUTE(#REF!,"\",REPT(" ",LEN(#REF!))),LEN(#REF!))),"")</f>
        <v/>
      </c>
    </row>
    <row r="57" spans="1:25" x14ac:dyDescent="0.25">
      <c r="A57">
        <v>56</v>
      </c>
      <c r="B57" t="s">
        <v>181</v>
      </c>
      <c r="C57" t="s">
        <v>885</v>
      </c>
      <c r="D57" s="10" t="s">
        <v>903</v>
      </c>
      <c r="E57" s="10" t="s">
        <v>1026</v>
      </c>
      <c r="F57" s="10" t="s">
        <v>345</v>
      </c>
      <c r="H57" s="10" t="s">
        <v>885</v>
      </c>
      <c r="I57" t="s">
        <v>310</v>
      </c>
      <c r="J57" t="s">
        <v>613</v>
      </c>
      <c r="O57" t="str">
        <f>IF(P57&lt;&gt;"",P57,IF(I57="","",IF(I57="HK","",IF(I57="HK?","","GIS"))))</f>
        <v/>
      </c>
      <c r="Q57" s="2" t="str">
        <f t="shared" si="5"/>
        <v/>
      </c>
      <c r="R57" s="12" t="str">
        <f>IF(ISNUMBER(SEARCH("Datakilder_SQL",#REF!)),"Database",IF(ISNUMBER(SEARCH("WMS",U57)),"WMS",IF(ISNUMBER(SEARCH("WFS",U57)),"WFS","Grafisk fil")))</f>
        <v>Grafisk fil</v>
      </c>
      <c r="S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" t="str">
        <f>IF(ISNUMBER(SEARCH("]",#REF!)),TRIM(RIGHT(SUBSTITUTE(#REF!,".",REPT(" ",LEN(#REF!))),LEN(#REF!))),"")&amp;IF(ISNUMBER(SEARCH("ODBC",#REF!)),TRIM(#REF!)&amp;"?","")</f>
        <v/>
      </c>
      <c r="U57" s="1" t="str">
        <f>IF(ISNUMBER(SEARCH("WMS",#REF!)),RIGHT(#REF!,LEN(#REF!)-SEARCH(":",#REF!)),"")</f>
        <v/>
      </c>
      <c r="V57" t="str">
        <f>IF(ISNUMBER(SEARCH("WMS",#REF!)),TRIM(#REF!)&amp;"?","")</f>
        <v/>
      </c>
      <c r="W57" s="21" t="str">
        <f>IF(ISNUMBER(SEARCH("E:\",#REF!)),"\\s-gis01-v\gis1\", "")</f>
        <v/>
      </c>
      <c r="X57" s="2" t="str">
        <f>IF(ISNUMBER(SEARCH("E:\",#REF!)),LEFT(#REF!,SEARCH("@",SUBSTITUTE(#REF!,"\","@",LEN(#REF!)-LEN(SUBSTITUTE(#REF!,"\",""))))),"")</f>
        <v/>
      </c>
      <c r="Y57" s="14" t="str">
        <f>IF(ISNUMBER(SEARCH("E:\",#REF!)),TRIM(RIGHT(SUBSTITUTE(#REF!,"\",REPT(" ",LEN(#REF!))),LEN(#REF!))),"")</f>
        <v/>
      </c>
    </row>
    <row r="58" spans="1:25" x14ac:dyDescent="0.25">
      <c r="A58">
        <v>57</v>
      </c>
      <c r="B58" t="s">
        <v>28</v>
      </c>
      <c r="C58" s="34" t="s">
        <v>885</v>
      </c>
      <c r="D58" s="10" t="s">
        <v>904</v>
      </c>
      <c r="E58" s="10" t="s">
        <v>1027</v>
      </c>
      <c r="F58" s="10" t="s">
        <v>346</v>
      </c>
      <c r="H58" s="10" t="s">
        <v>885</v>
      </c>
      <c r="I58" t="s">
        <v>873</v>
      </c>
      <c r="J58" t="s">
        <v>614</v>
      </c>
      <c r="K58" t="s">
        <v>813</v>
      </c>
      <c r="N58" t="str">
        <f>Q58</f>
        <v>Ekr53?</v>
      </c>
      <c r="O58" t="str">
        <f>IF(P58&lt;&gt;"",P58,IF(I58="","",IF(I58="HK","",IF(I58="HK?","","GIS"))))</f>
        <v>GIS</v>
      </c>
      <c r="Q58" s="2" t="str">
        <f t="shared" si="5"/>
        <v>Ekr53?</v>
      </c>
      <c r="R58" s="12" t="str">
        <f>IF(ISNUMBER(SEARCH("Datakilder_SQL",#REF!)),"Database",IF(ISNUMBER(SEARCH("WMS",U58)),"WMS",IF(ISNUMBER(SEARCH("WFS",U58)),"WFS","Grafisk fil")))</f>
        <v>Grafisk fil</v>
      </c>
      <c r="S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" t="str">
        <f>IF(ISNUMBER(SEARCH("]",#REF!)),TRIM(RIGHT(SUBSTITUTE(#REF!,".",REPT(" ",LEN(#REF!))),LEN(#REF!))),"")&amp;IF(ISNUMBER(SEARCH("ODBC",#REF!)),TRIM(#REF!)&amp;"?","")</f>
        <v/>
      </c>
      <c r="U58" s="1" t="str">
        <f>IF(ISNUMBER(SEARCH("WMS",#REF!)),RIGHT(#REF!,LEN(#REF!)-SEARCH(":",#REF!)),"")</f>
        <v/>
      </c>
      <c r="V58" t="str">
        <f>IF(ISNUMBER(SEARCH("WMS",#REF!)),TRIM(#REF!)&amp;"?","")</f>
        <v/>
      </c>
      <c r="W58" s="21" t="str">
        <f>IF(ISNUMBER(SEARCH("E:\",#REF!)),"\\s-gis01-v\gis1\", "")</f>
        <v/>
      </c>
      <c r="X58" s="2" t="str">
        <f>IF(ISNUMBER(SEARCH("E:\",#REF!)),LEFT(#REF!,SEARCH("@",SUBSTITUTE(#REF!,"\","@",LEN(#REF!)-LEN(SUBSTITUTE(#REF!,"\",""))))),"")</f>
        <v/>
      </c>
      <c r="Y58" s="14" t="str">
        <f>IF(ISNUMBER(SEARCH("E:\",#REF!)),TRIM(RIGHT(SUBSTITUTE(#REF!,"\",REPT(" ",LEN(#REF!))),LEN(#REF!))),"")</f>
        <v/>
      </c>
    </row>
    <row r="59" spans="1:25" x14ac:dyDescent="0.25">
      <c r="A59">
        <v>58</v>
      </c>
      <c r="B59" t="s">
        <v>29</v>
      </c>
      <c r="C59" t="s">
        <v>306</v>
      </c>
      <c r="D59" s="10" t="s">
        <v>904</v>
      </c>
      <c r="E59" s="10" t="s">
        <v>1027</v>
      </c>
      <c r="F59" s="10" t="s">
        <v>347</v>
      </c>
      <c r="H59" s="10" t="s">
        <v>885</v>
      </c>
      <c r="I59" t="s">
        <v>310</v>
      </c>
      <c r="J59" t="s">
        <v>615</v>
      </c>
      <c r="K59" t="s">
        <v>826</v>
      </c>
      <c r="N59" s="2" t="s">
        <v>1043</v>
      </c>
      <c r="O59" t="s">
        <v>927</v>
      </c>
      <c r="Q59" s="2" t="s">
        <v>314</v>
      </c>
      <c r="R59" s="12" t="str">
        <f>IF(ISNUMBER(SEARCH("Datakilder_SQL",#REF!)),"Database",IF(ISNUMBER(SEARCH("WMS",U59)),"WMS",IF(ISNUMBER(SEARCH("WFS",U59)),"WFS","Grafisk fil")))</f>
        <v>Grafisk fil</v>
      </c>
      <c r="S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" t="str">
        <f>IF(ISNUMBER(SEARCH("]",#REF!)),TRIM(RIGHT(SUBSTITUTE(#REF!,".",REPT(" ",LEN(#REF!))),LEN(#REF!))),"")&amp;IF(ISNUMBER(SEARCH("ODBC",#REF!)),TRIM(#REF!)&amp;"?","")</f>
        <v/>
      </c>
      <c r="U59" s="1" t="str">
        <f>IF(ISNUMBER(SEARCH("WMS",#REF!)),RIGHT(#REF!,LEN(#REF!)-SEARCH(":",#REF!)),"")</f>
        <v/>
      </c>
      <c r="V59" t="str">
        <f>IF(ISNUMBER(SEARCH("WMS",#REF!)),TRIM(#REF!)&amp;"?","")</f>
        <v/>
      </c>
      <c r="W59" s="21" t="str">
        <f>IF(ISNUMBER(SEARCH("E:\",#REF!)),"\\s-gis01-v\gis1\", "")</f>
        <v/>
      </c>
      <c r="X59" s="2" t="str">
        <f>IF(ISNUMBER(SEARCH("E:\",#REF!)),LEFT(#REF!,SEARCH("@",SUBSTITUTE(#REF!,"\","@",LEN(#REF!)-LEN(SUBSTITUTE(#REF!,"\",""))))),"")</f>
        <v/>
      </c>
      <c r="Y59" s="14" t="str">
        <f>IF(ISNUMBER(SEARCH("E:\",#REF!)),TRIM(RIGHT(SUBSTITUTE(#REF!,"\",REPT(" ",LEN(#REF!))),LEN(#REF!))),"")</f>
        <v/>
      </c>
    </row>
    <row r="60" spans="1:25" x14ac:dyDescent="0.25">
      <c r="A60">
        <v>59</v>
      </c>
      <c r="B60" t="s">
        <v>30</v>
      </c>
      <c r="C60" t="s">
        <v>306</v>
      </c>
      <c r="D60" s="10" t="s">
        <v>904</v>
      </c>
      <c r="E60" s="10" t="s">
        <v>1027</v>
      </c>
      <c r="F60" s="10" t="s">
        <v>348</v>
      </c>
      <c r="H60" s="10" t="s">
        <v>885</v>
      </c>
      <c r="I60" t="s">
        <v>310</v>
      </c>
      <c r="J60" t="s">
        <v>616</v>
      </c>
      <c r="N60" s="2" t="s">
        <v>1043</v>
      </c>
      <c r="O60" t="s">
        <v>927</v>
      </c>
      <c r="Q60" s="2" t="s">
        <v>314</v>
      </c>
      <c r="R60" s="12" t="str">
        <f>IF(ISNUMBER(SEARCH("Datakilder_SQL",#REF!)),"Database",IF(ISNUMBER(SEARCH("WMS",U60)),"WMS",IF(ISNUMBER(SEARCH("WFS",U60)),"WFS","Grafisk fil")))</f>
        <v>Grafisk fil</v>
      </c>
      <c r="S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" t="str">
        <f>IF(ISNUMBER(SEARCH("]",#REF!)),TRIM(RIGHT(SUBSTITUTE(#REF!,".",REPT(" ",LEN(#REF!))),LEN(#REF!))),"")&amp;IF(ISNUMBER(SEARCH("ODBC",#REF!)),TRIM(#REF!)&amp;"?","")</f>
        <v/>
      </c>
      <c r="U60" s="1" t="str">
        <f>IF(ISNUMBER(SEARCH("WMS",#REF!)),RIGHT(#REF!,LEN(#REF!)-SEARCH(":",#REF!)),"")</f>
        <v/>
      </c>
      <c r="V60" t="str">
        <f>IF(ISNUMBER(SEARCH("WMS",#REF!)),TRIM(#REF!)&amp;"?","")</f>
        <v/>
      </c>
      <c r="W60" s="21" t="str">
        <f>IF(ISNUMBER(SEARCH("E:\",#REF!)),"\\s-gis01-v\gis1\", "")</f>
        <v/>
      </c>
      <c r="X60" s="2" t="str">
        <f>IF(ISNUMBER(SEARCH("E:\",#REF!)),LEFT(#REF!,SEARCH("@",SUBSTITUTE(#REF!,"\","@",LEN(#REF!)-LEN(SUBSTITUTE(#REF!,"\",""))))),"")</f>
        <v/>
      </c>
      <c r="Y60" s="14" t="str">
        <f>IF(ISNUMBER(SEARCH("E:\",#REF!)),TRIM(RIGHT(SUBSTITUTE(#REF!,"\",REPT(" ",LEN(#REF!))),LEN(#REF!))),"")</f>
        <v/>
      </c>
    </row>
    <row r="61" spans="1:25" x14ac:dyDescent="0.25">
      <c r="A61">
        <v>60</v>
      </c>
      <c r="B61" t="s">
        <v>216</v>
      </c>
      <c r="C61" t="s">
        <v>306</v>
      </c>
      <c r="D61" s="10" t="s">
        <v>904</v>
      </c>
      <c r="E61" s="10" t="s">
        <v>1027</v>
      </c>
      <c r="F61" s="10" t="s">
        <v>814</v>
      </c>
      <c r="H61" s="10" t="s">
        <v>885</v>
      </c>
      <c r="I61" t="s">
        <v>310</v>
      </c>
      <c r="J61" t="s">
        <v>309</v>
      </c>
      <c r="N61" s="2" t="s">
        <v>1043</v>
      </c>
      <c r="O61" t="s">
        <v>927</v>
      </c>
      <c r="Q61" s="2" t="s">
        <v>314</v>
      </c>
      <c r="R61" s="12" t="str">
        <f>IF(ISNUMBER(SEARCH("Datakilder_SQL",#REF!)),"Database",IF(ISNUMBER(SEARCH("WMS",U61)),"WMS",IF(ISNUMBER(SEARCH("WFS",U61)),"WFS","Grafisk fil")))</f>
        <v>Grafisk fil</v>
      </c>
      <c r="S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" t="str">
        <f>IF(ISNUMBER(SEARCH("]",#REF!)),TRIM(RIGHT(SUBSTITUTE(#REF!,".",REPT(" ",LEN(#REF!))),LEN(#REF!))),"")&amp;IF(ISNUMBER(SEARCH("ODBC",#REF!)),TRIM(#REF!)&amp;"?","")</f>
        <v/>
      </c>
      <c r="U61" s="1" t="str">
        <f>IF(ISNUMBER(SEARCH("WMS",#REF!)),RIGHT(#REF!,LEN(#REF!)-SEARCH(":",#REF!)),"")</f>
        <v/>
      </c>
      <c r="V61" t="str">
        <f>IF(ISNUMBER(SEARCH("WMS",#REF!)),TRIM(#REF!)&amp;"?","")</f>
        <v/>
      </c>
      <c r="W61" s="21" t="str">
        <f>IF(ISNUMBER(SEARCH("E:\",#REF!)),"\\s-gis01-v\gis1\", "")</f>
        <v/>
      </c>
      <c r="X61" s="2" t="str">
        <f>IF(ISNUMBER(SEARCH("E:\",#REF!)),LEFT(#REF!,SEARCH("@",SUBSTITUTE(#REF!,"\","@",LEN(#REF!)-LEN(SUBSTITUTE(#REF!,"\",""))))),"")</f>
        <v/>
      </c>
      <c r="Y61" s="14" t="str">
        <f>IF(ISNUMBER(SEARCH("E:\",#REF!)),TRIM(RIGHT(SUBSTITUTE(#REF!,"\",REPT(" ",LEN(#REF!))),LEN(#REF!))),"")</f>
        <v/>
      </c>
    </row>
    <row r="62" spans="1:25" x14ac:dyDescent="0.25">
      <c r="A62">
        <v>61</v>
      </c>
      <c r="B62" t="s">
        <v>31</v>
      </c>
      <c r="C62" s="34" t="s">
        <v>885</v>
      </c>
      <c r="D62" s="10" t="s">
        <v>904</v>
      </c>
      <c r="E62" s="10" t="s">
        <v>1027</v>
      </c>
      <c r="F62" s="10" t="s">
        <v>349</v>
      </c>
      <c r="H62" s="10" t="s">
        <v>885</v>
      </c>
      <c r="I62" t="s">
        <v>873</v>
      </c>
      <c r="J62" t="s">
        <v>617</v>
      </c>
      <c r="N62" t="str">
        <f>Q62</f>
        <v>Ekr53?</v>
      </c>
      <c r="O62" t="str">
        <f>IF(P62&lt;&gt;"",P62,IF(I62="","",IF(I62="HK","",IF(I62="HK?","","GIS"))))</f>
        <v>GIS</v>
      </c>
      <c r="Q62" s="2" t="str">
        <f>IF(O62="GIS","Ekr53?","")</f>
        <v>Ekr53?</v>
      </c>
      <c r="R62" s="12" t="str">
        <f>IF(ISNUMBER(SEARCH("Datakilder_SQL",#REF!)),"Database",IF(ISNUMBER(SEARCH("WMS",U62)),"WMS",IF(ISNUMBER(SEARCH("WFS",U62)),"WFS","Grafisk fil")))</f>
        <v>Grafisk fil</v>
      </c>
      <c r="S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" t="str">
        <f>IF(ISNUMBER(SEARCH("]",#REF!)),TRIM(RIGHT(SUBSTITUTE(#REF!,".",REPT(" ",LEN(#REF!))),LEN(#REF!))),"")&amp;IF(ISNUMBER(SEARCH("ODBC",#REF!)),TRIM(#REF!)&amp;"?","")</f>
        <v/>
      </c>
      <c r="U62" s="1" t="str">
        <f>IF(ISNUMBER(SEARCH("WMS",#REF!)),RIGHT(#REF!,LEN(#REF!)-SEARCH(":",#REF!)),"")</f>
        <v/>
      </c>
      <c r="V62" t="str">
        <f>IF(ISNUMBER(SEARCH("WMS",#REF!)),TRIM(#REF!)&amp;"?","")</f>
        <v/>
      </c>
      <c r="W62" s="21" t="str">
        <f>IF(ISNUMBER(SEARCH("E:\",#REF!)),"\\s-gis01-v\gis1\", "")</f>
        <v/>
      </c>
      <c r="X62" s="2" t="str">
        <f>IF(ISNUMBER(SEARCH("E:\",#REF!)),LEFT(#REF!,SEARCH("@",SUBSTITUTE(#REF!,"\","@",LEN(#REF!)-LEN(SUBSTITUTE(#REF!,"\",""))))),"")</f>
        <v/>
      </c>
      <c r="Y62" s="14" t="str">
        <f>IF(ISNUMBER(SEARCH("E:\",#REF!)),TRIM(RIGHT(SUBSTITUTE(#REF!,"\",REPT(" ",LEN(#REF!))),LEN(#REF!))),"")</f>
        <v/>
      </c>
    </row>
    <row r="63" spans="1:25" x14ac:dyDescent="0.25">
      <c r="A63">
        <v>62</v>
      </c>
      <c r="B63" t="s">
        <v>32</v>
      </c>
      <c r="C63" t="s">
        <v>306</v>
      </c>
      <c r="D63" s="10" t="s">
        <v>904</v>
      </c>
      <c r="E63" s="10" t="s">
        <v>1027</v>
      </c>
      <c r="F63" s="10" t="s">
        <v>350</v>
      </c>
      <c r="H63" s="10" t="s">
        <v>885</v>
      </c>
      <c r="I63" t="s">
        <v>310</v>
      </c>
      <c r="J63" t="s">
        <v>618</v>
      </c>
      <c r="O63" t="s">
        <v>893</v>
      </c>
      <c r="Q63" s="2" t="s">
        <v>314</v>
      </c>
      <c r="R63" s="12" t="str">
        <f>IF(ISNUMBER(SEARCH("Datakilder_SQL",#REF!)),"Database",IF(ISNUMBER(SEARCH("WMS",U63)),"WMS",IF(ISNUMBER(SEARCH("WFS",U63)),"WFS","Grafisk fil")))</f>
        <v>Grafisk fil</v>
      </c>
      <c r="S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3" t="str">
        <f>IF(ISNUMBER(SEARCH("]",#REF!)),TRIM(RIGHT(SUBSTITUTE(#REF!,".",REPT(" ",LEN(#REF!))),LEN(#REF!))),"")&amp;IF(ISNUMBER(SEARCH("ODBC",#REF!)),TRIM(#REF!)&amp;"?","")</f>
        <v/>
      </c>
      <c r="U63" s="1" t="str">
        <f>IF(ISNUMBER(SEARCH("WMS",#REF!)),RIGHT(#REF!,LEN(#REF!)-SEARCH(":",#REF!)),"")</f>
        <v/>
      </c>
      <c r="V63" t="str">
        <f>IF(ISNUMBER(SEARCH("WMS",#REF!)),TRIM(#REF!)&amp;"?","")</f>
        <v/>
      </c>
      <c r="W63" s="21" t="str">
        <f>IF(ISNUMBER(SEARCH("E:\",#REF!)),"\\s-gis01-v\gis1\", "")</f>
        <v/>
      </c>
      <c r="X63" s="2" t="str">
        <f>IF(ISNUMBER(SEARCH("E:\",#REF!)),LEFT(#REF!,SEARCH("@",SUBSTITUTE(#REF!,"\","@",LEN(#REF!)-LEN(SUBSTITUTE(#REF!,"\",""))))),"")</f>
        <v/>
      </c>
      <c r="Y63" s="14" t="str">
        <f>IF(ISNUMBER(SEARCH("E:\",#REF!)),TRIM(RIGHT(SUBSTITUTE(#REF!,"\",REPT(" ",LEN(#REF!))),LEN(#REF!))),"")</f>
        <v/>
      </c>
    </row>
    <row r="64" spans="1:25" x14ac:dyDescent="0.25">
      <c r="A64">
        <v>63</v>
      </c>
      <c r="B64" t="s">
        <v>217</v>
      </c>
      <c r="C64" s="34" t="s">
        <v>885</v>
      </c>
      <c r="D64" s="10" t="s">
        <v>904</v>
      </c>
      <c r="E64" s="10" t="s">
        <v>1027</v>
      </c>
      <c r="F64" s="10" t="s">
        <v>352</v>
      </c>
      <c r="H64" s="10" t="s">
        <v>885</v>
      </c>
      <c r="I64" t="s">
        <v>309</v>
      </c>
      <c r="J64" t="s">
        <v>620</v>
      </c>
      <c r="N64" t="str">
        <f>Q64</f>
        <v>Ekr53?</v>
      </c>
      <c r="O64" t="str">
        <f>IF(P64&lt;&gt;"",P64,IF(I64="","",IF(I64="HK","",IF(I64="HK?","","GIS"))))</f>
        <v>GIS</v>
      </c>
      <c r="Q64" s="2" t="str">
        <f>IF(O64="GIS","Ekr53?","")</f>
        <v>Ekr53?</v>
      </c>
      <c r="R64" s="12" t="str">
        <f>IF(ISNUMBER(SEARCH("Datakilder_SQL",#REF!)),"Database",IF(ISNUMBER(SEARCH("WMS",U64)),"WMS",IF(ISNUMBER(SEARCH("WFS",U64)),"WFS","Grafisk fil")))</f>
        <v>Grafisk fil</v>
      </c>
      <c r="S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4" t="str">
        <f>IF(ISNUMBER(SEARCH("]",#REF!)),TRIM(RIGHT(SUBSTITUTE(#REF!,".",REPT(" ",LEN(#REF!))),LEN(#REF!))),"")&amp;IF(ISNUMBER(SEARCH("ODBC",#REF!)),TRIM(#REF!)&amp;"?","")</f>
        <v/>
      </c>
      <c r="U64" s="1" t="str">
        <f>IF(ISNUMBER(SEARCH("WMS",#REF!)),RIGHT(#REF!,LEN(#REF!)-SEARCH(":",#REF!)),"")</f>
        <v/>
      </c>
      <c r="V64" t="str">
        <f>IF(ISNUMBER(SEARCH("WMS",#REF!)),TRIM(#REF!)&amp;"?","")</f>
        <v/>
      </c>
      <c r="W64" s="21" t="str">
        <f>IF(ISNUMBER(SEARCH("E:\",#REF!)),"\\s-gis01-v\gis1\", "")</f>
        <v/>
      </c>
      <c r="X64" s="2" t="str">
        <f>IF(ISNUMBER(SEARCH("E:\",#REF!)),LEFT(#REF!,SEARCH("@",SUBSTITUTE(#REF!,"\","@",LEN(#REF!)-LEN(SUBSTITUTE(#REF!,"\",""))))),"")</f>
        <v/>
      </c>
      <c r="Y64" s="14" t="str">
        <f>IF(ISNUMBER(SEARCH("E:\",#REF!)),TRIM(RIGHT(SUBSTITUTE(#REF!,"\",REPT(" ",LEN(#REF!))),LEN(#REF!))),"")</f>
        <v/>
      </c>
    </row>
    <row r="65" spans="1:25" x14ac:dyDescent="0.25">
      <c r="A65">
        <v>64</v>
      </c>
      <c r="B65" t="s">
        <v>33</v>
      </c>
      <c r="C65" s="34" t="s">
        <v>885</v>
      </c>
      <c r="D65" s="10" t="s">
        <v>904</v>
      </c>
      <c r="E65" s="10" t="s">
        <v>1027</v>
      </c>
      <c r="F65" s="10" t="s">
        <v>351</v>
      </c>
      <c r="H65" s="10" t="s">
        <v>885</v>
      </c>
      <c r="I65" t="s">
        <v>309</v>
      </c>
      <c r="J65" t="s">
        <v>619</v>
      </c>
      <c r="N65" t="str">
        <f>Q65</f>
        <v>Ekr53?</v>
      </c>
      <c r="O65" t="str">
        <f>IF(P65&lt;&gt;"",P65,IF(I65="","",IF(I65="HK","",IF(I65="HK?","","GIS"))))</f>
        <v>GIS</v>
      </c>
      <c r="Q65" s="2" t="str">
        <f>IF(O65="GIS","Ekr53?","")</f>
        <v>Ekr53?</v>
      </c>
      <c r="R65" s="12" t="str">
        <f>IF(ISNUMBER(SEARCH("Datakilder_SQL",#REF!)),"Database",IF(ISNUMBER(SEARCH("WMS",U65)),"WMS",IF(ISNUMBER(SEARCH("WFS",U65)),"WFS","Grafisk fil")))</f>
        <v>Grafisk fil</v>
      </c>
      <c r="S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5" t="str">
        <f>IF(ISNUMBER(SEARCH("]",#REF!)),TRIM(RIGHT(SUBSTITUTE(#REF!,".",REPT(" ",LEN(#REF!))),LEN(#REF!))),"")&amp;IF(ISNUMBER(SEARCH("ODBC",#REF!)),TRIM(#REF!)&amp;"?","")</f>
        <v/>
      </c>
      <c r="U65" s="1" t="str">
        <f>IF(ISNUMBER(SEARCH("WMS",#REF!)),RIGHT(#REF!,LEN(#REF!)-SEARCH(":",#REF!)),"")</f>
        <v/>
      </c>
      <c r="V65" t="str">
        <f>IF(ISNUMBER(SEARCH("WMS",#REF!)),TRIM(#REF!)&amp;"?","")</f>
        <v/>
      </c>
      <c r="W65" s="21" t="str">
        <f>IF(ISNUMBER(SEARCH("E:\",#REF!)),"\\s-gis01-v\gis1\", "")</f>
        <v/>
      </c>
      <c r="X65" s="2" t="str">
        <f>IF(ISNUMBER(SEARCH("E:\",#REF!)),LEFT(#REF!,SEARCH("@",SUBSTITUTE(#REF!,"\","@",LEN(#REF!)-LEN(SUBSTITUTE(#REF!,"\",""))))),"")</f>
        <v/>
      </c>
      <c r="Y65" s="14" t="str">
        <f>IF(ISNUMBER(SEARCH("E:\",#REF!)),TRIM(RIGHT(SUBSTITUTE(#REF!,"\",REPT(" ",LEN(#REF!))),LEN(#REF!))),"")</f>
        <v/>
      </c>
    </row>
    <row r="66" spans="1:25" x14ac:dyDescent="0.25">
      <c r="A66">
        <v>65</v>
      </c>
      <c r="B66" t="s">
        <v>182</v>
      </c>
      <c r="C66" t="s">
        <v>306</v>
      </c>
      <c r="D66" s="10" t="s">
        <v>905</v>
      </c>
      <c r="E66" s="10" t="s">
        <v>882</v>
      </c>
      <c r="F66" s="10" t="s">
        <v>353</v>
      </c>
      <c r="H66" s="10" t="s">
        <v>885</v>
      </c>
      <c r="I66" t="s">
        <v>896</v>
      </c>
      <c r="J66" t="s">
        <v>621</v>
      </c>
      <c r="K66" t="s">
        <v>815</v>
      </c>
      <c r="N66" t="s">
        <v>1040</v>
      </c>
      <c r="O66" t="s">
        <v>882</v>
      </c>
      <c r="Q66" s="2" t="str">
        <f>IF(O66="GIS","Ekr53?","")</f>
        <v/>
      </c>
      <c r="R66" s="12" t="str">
        <f>IF(ISNUMBER(SEARCH("Datakilder_SQL",#REF!)),"Database",IF(ISNUMBER(SEARCH("WMS",U66)),"WMS",IF(ISNUMBER(SEARCH("WFS",U66)),"WFS","Grafisk fil")))</f>
        <v>Grafisk fil</v>
      </c>
      <c r="S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6" t="str">
        <f>IF(ISNUMBER(SEARCH("]",#REF!)),TRIM(RIGHT(SUBSTITUTE(#REF!,".",REPT(" ",LEN(#REF!))),LEN(#REF!))),"")&amp;IF(ISNUMBER(SEARCH("ODBC",#REF!)),TRIM(#REF!)&amp;"?","")</f>
        <v/>
      </c>
      <c r="U66" s="1" t="str">
        <f>IF(ISNUMBER(SEARCH("WMS",#REF!)),RIGHT(#REF!,LEN(#REF!)-SEARCH(":",#REF!)),"")</f>
        <v/>
      </c>
      <c r="V66" t="str">
        <f>IF(ISNUMBER(SEARCH("WMS",#REF!)),TRIM(#REF!)&amp;"?","")</f>
        <v/>
      </c>
      <c r="W66" s="21" t="str">
        <f>IF(ISNUMBER(SEARCH("E:\",#REF!)),"\\s-gis01-v\gis1\", "")</f>
        <v/>
      </c>
      <c r="X66" s="2" t="str">
        <f>IF(ISNUMBER(SEARCH("E:\",#REF!)),LEFT(#REF!,SEARCH("@",SUBSTITUTE(#REF!,"\","@",LEN(#REF!)-LEN(SUBSTITUTE(#REF!,"\",""))))),"")</f>
        <v/>
      </c>
      <c r="Y66" s="14" t="str">
        <f>IF(ISNUMBER(SEARCH("E:\",#REF!)),TRIM(RIGHT(SUBSTITUTE(#REF!,"\",REPT(" ",LEN(#REF!))),LEN(#REF!))),"")</f>
        <v/>
      </c>
    </row>
    <row r="67" spans="1:25" x14ac:dyDescent="0.25">
      <c r="A67">
        <v>66</v>
      </c>
      <c r="B67" t="s">
        <v>34</v>
      </c>
      <c r="C67" t="s">
        <v>306</v>
      </c>
      <c r="D67" s="10" t="s">
        <v>906</v>
      </c>
      <c r="E67" s="10" t="s">
        <v>1011</v>
      </c>
      <c r="F67" s="10" t="s">
        <v>354</v>
      </c>
      <c r="H67" t="s">
        <v>306</v>
      </c>
      <c r="I67" t="s">
        <v>869</v>
      </c>
      <c r="J67" t="s">
        <v>623</v>
      </c>
      <c r="K67" t="s">
        <v>825</v>
      </c>
      <c r="N67" t="s">
        <v>1040</v>
      </c>
      <c r="O67" t="s">
        <v>882</v>
      </c>
      <c r="Q67" s="2" t="str">
        <f>IF(O67="GIS","Ekr53?","")</f>
        <v/>
      </c>
      <c r="R67" s="12" t="str">
        <f>IF(ISNUMBER(SEARCH("Datakilder_SQL",#REF!)),"Database",IF(ISNUMBER(SEARCH("WMS",U67)),"WMS",IF(ISNUMBER(SEARCH("WFS",U67)),"WFS","Grafisk fil")))</f>
        <v>Grafisk fil</v>
      </c>
      <c r="S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7" t="str">
        <f>IF(ISNUMBER(SEARCH("]",#REF!)),TRIM(RIGHT(SUBSTITUTE(#REF!,".",REPT(" ",LEN(#REF!))),LEN(#REF!))),"")&amp;IF(ISNUMBER(SEARCH("ODBC",#REF!)),TRIM(#REF!)&amp;"?","")</f>
        <v/>
      </c>
      <c r="U67" s="1" t="str">
        <f>IF(ISNUMBER(SEARCH("WMS",#REF!)),RIGHT(#REF!,LEN(#REF!)-SEARCH(":",#REF!)),"")</f>
        <v/>
      </c>
      <c r="V67" t="str">
        <f>IF(ISNUMBER(SEARCH("WMS",#REF!)),TRIM(#REF!)&amp;"?","")</f>
        <v/>
      </c>
      <c r="W67" s="21" t="str">
        <f>IF(ISNUMBER(SEARCH("E:\",#REF!)),"\\s-gis01-v\gis1\", "")</f>
        <v/>
      </c>
      <c r="X67" s="2" t="str">
        <f>IF(ISNUMBER(SEARCH("E:\",#REF!)),LEFT(#REF!,SEARCH("@",SUBSTITUTE(#REF!,"\","@",LEN(#REF!)-LEN(SUBSTITUTE(#REF!,"\",""))))),"")</f>
        <v/>
      </c>
      <c r="Y67" s="14" t="str">
        <f>IF(ISNUMBER(SEARCH("E:\",#REF!)),TRIM(RIGHT(SUBSTITUTE(#REF!,"\",REPT(" ",LEN(#REF!))),LEN(#REF!))),"")</f>
        <v/>
      </c>
    </row>
    <row r="68" spans="1:25" x14ac:dyDescent="0.25">
      <c r="A68">
        <v>67</v>
      </c>
      <c r="B68" t="s">
        <v>218</v>
      </c>
      <c r="C68" t="s">
        <v>306</v>
      </c>
      <c r="D68" s="10" t="s">
        <v>906</v>
      </c>
      <c r="E68" s="10" t="s">
        <v>1011</v>
      </c>
      <c r="F68" s="10" t="s">
        <v>355</v>
      </c>
      <c r="H68" t="s">
        <v>306</v>
      </c>
      <c r="I68" t="s">
        <v>869</v>
      </c>
      <c r="J68" t="s">
        <v>622</v>
      </c>
      <c r="K68" t="s">
        <v>825</v>
      </c>
      <c r="N68" t="s">
        <v>1040</v>
      </c>
      <c r="O68" t="s">
        <v>882</v>
      </c>
      <c r="Q68" s="2" t="str">
        <f>IF(O68="GIS","Ekr53?","")</f>
        <v/>
      </c>
      <c r="R68" s="12" t="str">
        <f>IF(ISNUMBER(SEARCH("Datakilder_SQL",#REF!)),"Database",IF(ISNUMBER(SEARCH("WMS",U68)),"WMS",IF(ISNUMBER(SEARCH("WFS",U68)),"WFS","Grafisk fil")))</f>
        <v>Grafisk fil</v>
      </c>
      <c r="S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8" t="str">
        <f>IF(ISNUMBER(SEARCH("]",#REF!)),TRIM(RIGHT(SUBSTITUTE(#REF!,".",REPT(" ",LEN(#REF!))),LEN(#REF!))),"")&amp;IF(ISNUMBER(SEARCH("ODBC",#REF!)),TRIM(#REF!)&amp;"?","")</f>
        <v/>
      </c>
      <c r="U68" s="1" t="str">
        <f>IF(ISNUMBER(SEARCH("WMS",#REF!)),RIGHT(#REF!,LEN(#REF!)-SEARCH(":",#REF!)),"")</f>
        <v/>
      </c>
      <c r="V68" t="str">
        <f>IF(ISNUMBER(SEARCH("WMS",#REF!)),TRIM(#REF!)&amp;"?","")</f>
        <v/>
      </c>
      <c r="W68" s="21" t="str">
        <f>IF(ISNUMBER(SEARCH("E:\",#REF!)),"\\s-gis01-v\gis1\", "")</f>
        <v/>
      </c>
      <c r="X68" s="2" t="str">
        <f>IF(ISNUMBER(SEARCH("E:\",#REF!)),LEFT(#REF!,SEARCH("@",SUBSTITUTE(#REF!,"\","@",LEN(#REF!)-LEN(SUBSTITUTE(#REF!,"\",""))))),"")</f>
        <v/>
      </c>
      <c r="Y68" s="14" t="str">
        <f>IF(ISNUMBER(SEARCH("E:\",#REF!)),TRIM(RIGHT(SUBSTITUTE(#REF!,"\",REPT(" ",LEN(#REF!))),LEN(#REF!))),"")</f>
        <v/>
      </c>
    </row>
    <row r="69" spans="1:25" x14ac:dyDescent="0.25">
      <c r="A69">
        <v>68</v>
      </c>
      <c r="B69" t="s">
        <v>35</v>
      </c>
      <c r="C69" t="s">
        <v>306</v>
      </c>
      <c r="D69" s="10" t="s">
        <v>907</v>
      </c>
      <c r="E69" s="10" t="s">
        <v>1012</v>
      </c>
      <c r="F69" s="10" t="s">
        <v>356</v>
      </c>
      <c r="H69" t="s">
        <v>306</v>
      </c>
      <c r="I69" t="s">
        <v>310</v>
      </c>
      <c r="J69" t="s">
        <v>624</v>
      </c>
      <c r="N69" t="s">
        <v>1040</v>
      </c>
      <c r="O69" t="s">
        <v>882</v>
      </c>
      <c r="Q69" s="2" t="s">
        <v>314</v>
      </c>
      <c r="R69" s="12" t="str">
        <f>IF(ISNUMBER(SEARCH("Datakilder_SQL",#REF!)),"Database",IF(ISNUMBER(SEARCH("WMS",U69)),"WMS",IF(ISNUMBER(SEARCH("WFS",U69)),"WFS","Grafisk fil")))</f>
        <v>Grafisk fil</v>
      </c>
      <c r="S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9" t="str">
        <f>IF(ISNUMBER(SEARCH("]",#REF!)),TRIM(RIGHT(SUBSTITUTE(#REF!,".",REPT(" ",LEN(#REF!))),LEN(#REF!))),"")&amp;IF(ISNUMBER(SEARCH("ODBC",#REF!)),TRIM(#REF!)&amp;"?","")</f>
        <v/>
      </c>
      <c r="U69" s="1" t="str">
        <f>IF(ISNUMBER(SEARCH("WMS",#REF!)),RIGHT(#REF!,LEN(#REF!)-SEARCH(":",#REF!)),"")</f>
        <v/>
      </c>
      <c r="V69" t="str">
        <f>IF(ISNUMBER(SEARCH("WMS",#REF!)),TRIM(#REF!)&amp;"?","")</f>
        <v/>
      </c>
      <c r="W69" s="21" t="str">
        <f>IF(ISNUMBER(SEARCH("E:\",#REF!)),"\\s-gis01-v\gis1\", "")</f>
        <v/>
      </c>
      <c r="X69" s="2" t="str">
        <f>IF(ISNUMBER(SEARCH("E:\",#REF!)),LEFT(#REF!,SEARCH("@",SUBSTITUTE(#REF!,"\","@",LEN(#REF!)-LEN(SUBSTITUTE(#REF!,"\",""))))),"")</f>
        <v/>
      </c>
      <c r="Y69" s="14" t="str">
        <f>IF(ISNUMBER(SEARCH("E:\",#REF!)),TRIM(RIGHT(SUBSTITUTE(#REF!,"\",REPT(" ",LEN(#REF!))),LEN(#REF!))),"")</f>
        <v/>
      </c>
    </row>
    <row r="70" spans="1:25" x14ac:dyDescent="0.25">
      <c r="A70">
        <v>69</v>
      </c>
      <c r="B70" t="s">
        <v>35</v>
      </c>
      <c r="C70" t="s">
        <v>306</v>
      </c>
      <c r="D70" s="10" t="s">
        <v>907</v>
      </c>
      <c r="E70" s="10" t="s">
        <v>1012</v>
      </c>
      <c r="F70" s="10" t="s">
        <v>356</v>
      </c>
      <c r="H70" t="s">
        <v>306</v>
      </c>
      <c r="I70" t="s">
        <v>310</v>
      </c>
      <c r="J70" t="s">
        <v>624</v>
      </c>
      <c r="N70" t="s">
        <v>1040</v>
      </c>
      <c r="O70" t="s">
        <v>882</v>
      </c>
      <c r="Q70" s="2" t="s">
        <v>314</v>
      </c>
      <c r="R70" s="12" t="str">
        <f>IF(ISNUMBER(SEARCH("Datakilder_SQL",#REF!)),"Database",IF(ISNUMBER(SEARCH("WMS",U70)),"WMS",IF(ISNUMBER(SEARCH("WFS",U70)),"WFS","Grafisk fil")))</f>
        <v>Grafisk fil</v>
      </c>
      <c r="S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0" t="str">
        <f>IF(ISNUMBER(SEARCH("]",#REF!)),TRIM(RIGHT(SUBSTITUTE(#REF!,".",REPT(" ",LEN(#REF!))),LEN(#REF!))),"")&amp;IF(ISNUMBER(SEARCH("ODBC",#REF!)),TRIM(#REF!)&amp;"?","")</f>
        <v/>
      </c>
      <c r="U70" s="1" t="str">
        <f>IF(ISNUMBER(SEARCH("WMS",#REF!)),RIGHT(#REF!,LEN(#REF!)-SEARCH(":",#REF!)),"")</f>
        <v/>
      </c>
      <c r="V70" t="str">
        <f>IF(ISNUMBER(SEARCH("WMS",#REF!)),TRIM(#REF!)&amp;"?","")</f>
        <v/>
      </c>
      <c r="W70" s="21" t="str">
        <f>IF(ISNUMBER(SEARCH("E:\",#REF!)),"\\s-gis01-v\gis1\", "")</f>
        <v/>
      </c>
      <c r="X70" s="2" t="str">
        <f>IF(ISNUMBER(SEARCH("E:\",#REF!)),LEFT(#REF!,SEARCH("@",SUBSTITUTE(#REF!,"\","@",LEN(#REF!)-LEN(SUBSTITUTE(#REF!,"\",""))))),"")</f>
        <v/>
      </c>
      <c r="Y70" s="14" t="str">
        <f>IF(ISNUMBER(SEARCH("E:\",#REF!)),TRIM(RIGHT(SUBSTITUTE(#REF!,"\",REPT(" ",LEN(#REF!))),LEN(#REF!))),"")</f>
        <v/>
      </c>
    </row>
    <row r="71" spans="1:25" x14ac:dyDescent="0.25">
      <c r="A71">
        <v>70</v>
      </c>
      <c r="B71" t="s">
        <v>36</v>
      </c>
      <c r="C71" t="s">
        <v>306</v>
      </c>
      <c r="D71" s="10" t="s">
        <v>907</v>
      </c>
      <c r="E71" s="10" t="s">
        <v>1012</v>
      </c>
      <c r="F71" s="10" t="s">
        <v>357</v>
      </c>
      <c r="H71" t="s">
        <v>306</v>
      </c>
      <c r="I71" t="s">
        <v>310</v>
      </c>
      <c r="J71" t="s">
        <v>624</v>
      </c>
      <c r="N71" t="s">
        <v>1040</v>
      </c>
      <c r="O71" t="s">
        <v>882</v>
      </c>
      <c r="Q71" s="2" t="s">
        <v>314</v>
      </c>
      <c r="R71" s="12" t="str">
        <f>IF(ISNUMBER(SEARCH("Datakilder_SQL",#REF!)),"Database",IF(ISNUMBER(SEARCH("WMS",U71)),"WMS",IF(ISNUMBER(SEARCH("WFS",U71)),"WFS","Grafisk fil")))</f>
        <v>Grafisk fil</v>
      </c>
      <c r="S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1" t="str">
        <f>IF(ISNUMBER(SEARCH("]",#REF!)),TRIM(RIGHT(SUBSTITUTE(#REF!,".",REPT(" ",LEN(#REF!))),LEN(#REF!))),"")&amp;IF(ISNUMBER(SEARCH("ODBC",#REF!)),TRIM(#REF!)&amp;"?","")</f>
        <v/>
      </c>
      <c r="U71" s="1" t="str">
        <f>IF(ISNUMBER(SEARCH("WMS",#REF!)),RIGHT(#REF!,LEN(#REF!)-SEARCH(":",#REF!)),"")</f>
        <v/>
      </c>
      <c r="V71" t="str">
        <f>IF(ISNUMBER(SEARCH("WMS",#REF!)),TRIM(#REF!)&amp;"?","")</f>
        <v/>
      </c>
      <c r="W71" s="21" t="str">
        <f>IF(ISNUMBER(SEARCH("E:\",#REF!)),"\\s-gis01-v\gis1\", "")</f>
        <v/>
      </c>
      <c r="X71" s="2" t="str">
        <f>IF(ISNUMBER(SEARCH("E:\",#REF!)),LEFT(#REF!,SEARCH("@",SUBSTITUTE(#REF!,"\","@",LEN(#REF!)-LEN(SUBSTITUTE(#REF!,"\",""))))),"")</f>
        <v/>
      </c>
      <c r="Y71" s="14" t="str">
        <f>IF(ISNUMBER(SEARCH("E:\",#REF!)),TRIM(RIGHT(SUBSTITUTE(#REF!,"\",REPT(" ",LEN(#REF!))),LEN(#REF!))),"")</f>
        <v/>
      </c>
    </row>
    <row r="72" spans="1:25" x14ac:dyDescent="0.25">
      <c r="A72">
        <v>71</v>
      </c>
      <c r="B72" t="s">
        <v>36</v>
      </c>
      <c r="C72" t="s">
        <v>306</v>
      </c>
      <c r="D72" s="10" t="s">
        <v>907</v>
      </c>
      <c r="E72" s="10" t="s">
        <v>1012</v>
      </c>
      <c r="F72" s="10" t="s">
        <v>357</v>
      </c>
      <c r="H72" t="s">
        <v>306</v>
      </c>
      <c r="I72" t="s">
        <v>310</v>
      </c>
      <c r="J72" t="s">
        <v>624</v>
      </c>
      <c r="N72" t="s">
        <v>1040</v>
      </c>
      <c r="O72" t="s">
        <v>882</v>
      </c>
      <c r="Q72" s="2" t="s">
        <v>314</v>
      </c>
      <c r="R72" s="12" t="str">
        <f>IF(ISNUMBER(SEARCH("Datakilder_SQL",#REF!)),"Database",IF(ISNUMBER(SEARCH("WMS",U72)),"WMS",IF(ISNUMBER(SEARCH("WFS",U72)),"WFS","Grafisk fil")))</f>
        <v>Grafisk fil</v>
      </c>
      <c r="S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2" t="str">
        <f>IF(ISNUMBER(SEARCH("]",#REF!)),TRIM(RIGHT(SUBSTITUTE(#REF!,".",REPT(" ",LEN(#REF!))),LEN(#REF!))),"")&amp;IF(ISNUMBER(SEARCH("ODBC",#REF!)),TRIM(#REF!)&amp;"?","")</f>
        <v/>
      </c>
      <c r="U72" s="1" t="str">
        <f>IF(ISNUMBER(SEARCH("WMS",#REF!)),RIGHT(#REF!,LEN(#REF!)-SEARCH(":",#REF!)),"")</f>
        <v/>
      </c>
      <c r="V72" t="str">
        <f>IF(ISNUMBER(SEARCH("WMS",#REF!)),TRIM(#REF!)&amp;"?","")</f>
        <v/>
      </c>
      <c r="W72" s="21" t="str">
        <f>IF(ISNUMBER(SEARCH("E:\",#REF!)),"\\s-gis01-v\gis1\", "")</f>
        <v/>
      </c>
      <c r="X72" s="2" t="str">
        <f>IF(ISNUMBER(SEARCH("E:\",#REF!)),LEFT(#REF!,SEARCH("@",SUBSTITUTE(#REF!,"\","@",LEN(#REF!)-LEN(SUBSTITUTE(#REF!,"\",""))))),"")</f>
        <v/>
      </c>
      <c r="Y72" s="14" t="str">
        <f>IF(ISNUMBER(SEARCH("E:\",#REF!)),TRIM(RIGHT(SUBSTITUTE(#REF!,"\",REPT(" ",LEN(#REF!))),LEN(#REF!))),"")</f>
        <v/>
      </c>
    </row>
    <row r="73" spans="1:25" x14ac:dyDescent="0.25">
      <c r="A73">
        <v>72</v>
      </c>
      <c r="B73" t="s">
        <v>219</v>
      </c>
      <c r="C73" s="34" t="s">
        <v>306</v>
      </c>
      <c r="D73" s="10" t="s">
        <v>908</v>
      </c>
      <c r="E73" s="10" t="s">
        <v>1013</v>
      </c>
      <c r="F73" s="10" t="s">
        <v>358</v>
      </c>
      <c r="H73" s="10" t="s">
        <v>885</v>
      </c>
      <c r="I73" t="s">
        <v>869</v>
      </c>
      <c r="J73" t="s">
        <v>625</v>
      </c>
      <c r="K73" t="s">
        <v>825</v>
      </c>
      <c r="N73" t="s">
        <v>1040</v>
      </c>
      <c r="O73" t="s">
        <v>882</v>
      </c>
      <c r="Q73" s="2" t="s">
        <v>314</v>
      </c>
      <c r="R73" s="12" t="str">
        <f>IF(ISNUMBER(SEARCH("Datakilder_SQL",#REF!)),"Database",IF(ISNUMBER(SEARCH("WMS",U73)),"WMS",IF(ISNUMBER(SEARCH("WFS",U73)),"WFS","Grafisk fil")))</f>
        <v>Grafisk fil</v>
      </c>
      <c r="S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3" t="str">
        <f>IF(ISNUMBER(SEARCH("]",#REF!)),TRIM(RIGHT(SUBSTITUTE(#REF!,".",REPT(" ",LEN(#REF!))),LEN(#REF!))),"")&amp;IF(ISNUMBER(SEARCH("ODBC",#REF!)),TRIM(#REF!)&amp;"?","")</f>
        <v/>
      </c>
      <c r="U73" s="1" t="str">
        <f>IF(ISNUMBER(SEARCH("WMS",#REF!)),RIGHT(#REF!,LEN(#REF!)-SEARCH(":",#REF!)),"")</f>
        <v/>
      </c>
      <c r="V73" t="str">
        <f>IF(ISNUMBER(SEARCH("WMS",#REF!)),TRIM(#REF!)&amp;"?","")</f>
        <v/>
      </c>
      <c r="W73" s="21" t="str">
        <f>IF(ISNUMBER(SEARCH("E:\",#REF!)),"\\s-gis01-v\gis1\", "")</f>
        <v/>
      </c>
      <c r="X73" s="2" t="str">
        <f>IF(ISNUMBER(SEARCH("E:\",#REF!)),LEFT(#REF!,SEARCH("@",SUBSTITUTE(#REF!,"\","@",LEN(#REF!)-LEN(SUBSTITUTE(#REF!,"\",""))))),"")</f>
        <v/>
      </c>
      <c r="Y73" s="14" t="str">
        <f>IF(ISNUMBER(SEARCH("E:\",#REF!)),TRIM(RIGHT(SUBSTITUTE(#REF!,"\",REPT(" ",LEN(#REF!))),LEN(#REF!))),"")</f>
        <v/>
      </c>
    </row>
    <row r="74" spans="1:25" x14ac:dyDescent="0.25">
      <c r="A74">
        <v>73</v>
      </c>
      <c r="B74" t="s">
        <v>219</v>
      </c>
      <c r="C74" s="34" t="s">
        <v>306</v>
      </c>
      <c r="D74" s="10" t="s">
        <v>908</v>
      </c>
      <c r="E74" s="10" t="s">
        <v>1013</v>
      </c>
      <c r="F74" s="10" t="s">
        <v>358</v>
      </c>
      <c r="H74" s="10" t="s">
        <v>885</v>
      </c>
      <c r="I74" t="s">
        <v>869</v>
      </c>
      <c r="J74" t="s">
        <v>625</v>
      </c>
      <c r="K74" t="s">
        <v>825</v>
      </c>
      <c r="N74" t="s">
        <v>1040</v>
      </c>
      <c r="O74" t="s">
        <v>882</v>
      </c>
      <c r="Q74" s="2" t="s">
        <v>314</v>
      </c>
      <c r="R74" s="12" t="str">
        <f>IF(ISNUMBER(SEARCH("Datakilder_SQL",#REF!)),"Database",IF(ISNUMBER(SEARCH("WMS",U74)),"WMS",IF(ISNUMBER(SEARCH("WFS",U74)),"WFS","Grafisk fil")))</f>
        <v>Grafisk fil</v>
      </c>
      <c r="S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4" t="str">
        <f>IF(ISNUMBER(SEARCH("]",#REF!)),TRIM(RIGHT(SUBSTITUTE(#REF!,".",REPT(" ",LEN(#REF!))),LEN(#REF!))),"")&amp;IF(ISNUMBER(SEARCH("ODBC",#REF!)),TRIM(#REF!)&amp;"?","")</f>
        <v/>
      </c>
      <c r="U74" s="1" t="str">
        <f>IF(ISNUMBER(SEARCH("WMS",#REF!)),RIGHT(#REF!,LEN(#REF!)-SEARCH(":",#REF!)),"")</f>
        <v/>
      </c>
      <c r="V74" t="str">
        <f>IF(ISNUMBER(SEARCH("WMS",#REF!)),TRIM(#REF!)&amp;"?","")</f>
        <v/>
      </c>
      <c r="W74" s="21" t="str">
        <f>IF(ISNUMBER(SEARCH("E:\",#REF!)),"\\s-gis01-v\gis1\", "")</f>
        <v/>
      </c>
      <c r="X74" s="2" t="str">
        <f>IF(ISNUMBER(SEARCH("E:\",#REF!)),LEFT(#REF!,SEARCH("@",SUBSTITUTE(#REF!,"\","@",LEN(#REF!)-LEN(SUBSTITUTE(#REF!,"\",""))))),"")</f>
        <v/>
      </c>
      <c r="Y74" s="14" t="str">
        <f>IF(ISNUMBER(SEARCH("E:\",#REF!)),TRIM(RIGHT(SUBSTITUTE(#REF!,"\",REPT(" ",LEN(#REF!))),LEN(#REF!))),"")</f>
        <v/>
      </c>
    </row>
    <row r="75" spans="1:25" x14ac:dyDescent="0.25">
      <c r="A75">
        <v>74</v>
      </c>
      <c r="B75" t="s">
        <v>219</v>
      </c>
      <c r="C75" s="34" t="s">
        <v>306</v>
      </c>
      <c r="D75" s="10" t="s">
        <v>908</v>
      </c>
      <c r="E75" s="10" t="s">
        <v>1013</v>
      </c>
      <c r="F75" s="10" t="s">
        <v>358</v>
      </c>
      <c r="H75" s="10" t="s">
        <v>885</v>
      </c>
      <c r="I75" t="s">
        <v>869</v>
      </c>
      <c r="J75" t="s">
        <v>625</v>
      </c>
      <c r="K75" t="s">
        <v>825</v>
      </c>
      <c r="N75" t="s">
        <v>1040</v>
      </c>
      <c r="O75" t="s">
        <v>882</v>
      </c>
      <c r="Q75" s="2" t="s">
        <v>314</v>
      </c>
      <c r="R75" s="12" t="str">
        <f>IF(ISNUMBER(SEARCH("Datakilder_SQL",#REF!)),"Database",IF(ISNUMBER(SEARCH("WMS",U75)),"WMS",IF(ISNUMBER(SEARCH("WFS",U75)),"WFS","Grafisk fil")))</f>
        <v>Grafisk fil</v>
      </c>
      <c r="S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5" t="str">
        <f>IF(ISNUMBER(SEARCH("]",#REF!)),TRIM(RIGHT(SUBSTITUTE(#REF!,".",REPT(" ",LEN(#REF!))),LEN(#REF!))),"")&amp;IF(ISNUMBER(SEARCH("ODBC",#REF!)),TRIM(#REF!)&amp;"?","")</f>
        <v/>
      </c>
      <c r="U75" s="1" t="str">
        <f>IF(ISNUMBER(SEARCH("WMS",#REF!)),RIGHT(#REF!,LEN(#REF!)-SEARCH(":",#REF!)),"")</f>
        <v/>
      </c>
      <c r="V75" t="str">
        <f>IF(ISNUMBER(SEARCH("WMS",#REF!)),TRIM(#REF!)&amp;"?","")</f>
        <v/>
      </c>
      <c r="W75" s="21" t="str">
        <f>IF(ISNUMBER(SEARCH("E:\",#REF!)),"\\s-gis01-v\gis1\", "")</f>
        <v/>
      </c>
      <c r="X75" s="2" t="str">
        <f>IF(ISNUMBER(SEARCH("E:\",#REF!)),LEFT(#REF!,SEARCH("@",SUBSTITUTE(#REF!,"\","@",LEN(#REF!)-LEN(SUBSTITUTE(#REF!,"\",""))))),"")</f>
        <v/>
      </c>
      <c r="Y75" s="14" t="str">
        <f>IF(ISNUMBER(SEARCH("E:\",#REF!)),TRIM(RIGHT(SUBSTITUTE(#REF!,"\",REPT(" ",LEN(#REF!))),LEN(#REF!))),"")</f>
        <v/>
      </c>
    </row>
    <row r="76" spans="1:25" x14ac:dyDescent="0.25">
      <c r="A76">
        <v>75</v>
      </c>
      <c r="B76" t="s">
        <v>183</v>
      </c>
      <c r="C76" s="34" t="s">
        <v>306</v>
      </c>
      <c r="D76" s="10" t="s">
        <v>908</v>
      </c>
      <c r="E76" s="10" t="s">
        <v>1014</v>
      </c>
      <c r="F76" s="10" t="s">
        <v>359</v>
      </c>
      <c r="H76" s="10" t="s">
        <v>885</v>
      </c>
      <c r="I76" t="s">
        <v>310</v>
      </c>
      <c r="J76" t="s">
        <v>626</v>
      </c>
      <c r="K76" t="s">
        <v>825</v>
      </c>
      <c r="N76" t="s">
        <v>1040</v>
      </c>
      <c r="O76" t="s">
        <v>882</v>
      </c>
      <c r="Q76" s="2" t="s">
        <v>314</v>
      </c>
      <c r="R76" s="12" t="str">
        <f>IF(ISNUMBER(SEARCH("Datakilder_SQL",#REF!)),"Database",IF(ISNUMBER(SEARCH("WMS",U76)),"WMS",IF(ISNUMBER(SEARCH("WFS",U76)),"WFS","Grafisk fil")))</f>
        <v>Grafisk fil</v>
      </c>
      <c r="S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6" t="str">
        <f>IF(ISNUMBER(SEARCH("]",#REF!)),TRIM(RIGHT(SUBSTITUTE(#REF!,".",REPT(" ",LEN(#REF!))),LEN(#REF!))),"")&amp;IF(ISNUMBER(SEARCH("ODBC",#REF!)),TRIM(#REF!)&amp;"?","")</f>
        <v/>
      </c>
      <c r="U76" s="1" t="str">
        <f>IF(ISNUMBER(SEARCH("WMS",#REF!)),RIGHT(#REF!,LEN(#REF!)-SEARCH(":",#REF!)),"")</f>
        <v/>
      </c>
      <c r="V76" t="str">
        <f>IF(ISNUMBER(SEARCH("WMS",#REF!)),TRIM(#REF!)&amp;"?","")</f>
        <v/>
      </c>
      <c r="W76" s="21" t="str">
        <f>IF(ISNUMBER(SEARCH("E:\",#REF!)),"\\s-gis01-v\gis1\", "")</f>
        <v/>
      </c>
      <c r="X76" s="2" t="str">
        <f>IF(ISNUMBER(SEARCH("E:\",#REF!)),LEFT(#REF!,SEARCH("@",SUBSTITUTE(#REF!,"\","@",LEN(#REF!)-LEN(SUBSTITUTE(#REF!,"\",""))))),"")</f>
        <v/>
      </c>
      <c r="Y76" s="14" t="str">
        <f>IF(ISNUMBER(SEARCH("E:\",#REF!)),TRIM(RIGHT(SUBSTITUTE(#REF!,"\",REPT(" ",LEN(#REF!))),LEN(#REF!))),"")</f>
        <v/>
      </c>
    </row>
    <row r="77" spans="1:25" x14ac:dyDescent="0.25">
      <c r="A77">
        <v>76</v>
      </c>
      <c r="B77" t="s">
        <v>183</v>
      </c>
      <c r="C77" s="34" t="s">
        <v>306</v>
      </c>
      <c r="D77" s="10" t="s">
        <v>908</v>
      </c>
      <c r="E77" s="10" t="s">
        <v>1014</v>
      </c>
      <c r="F77" s="10" t="s">
        <v>359</v>
      </c>
      <c r="H77" s="10" t="s">
        <v>885</v>
      </c>
      <c r="I77" t="s">
        <v>310</v>
      </c>
      <c r="J77" t="s">
        <v>626</v>
      </c>
      <c r="K77" t="s">
        <v>825</v>
      </c>
      <c r="N77" t="s">
        <v>1040</v>
      </c>
      <c r="O77" t="s">
        <v>882</v>
      </c>
      <c r="Q77" s="2" t="s">
        <v>314</v>
      </c>
      <c r="R77" s="12" t="str">
        <f>IF(ISNUMBER(SEARCH("Datakilder_SQL",#REF!)),"Database",IF(ISNUMBER(SEARCH("WMS",U77)),"WMS",IF(ISNUMBER(SEARCH("WFS",U77)),"WFS","Grafisk fil")))</f>
        <v>Grafisk fil</v>
      </c>
      <c r="S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7" t="str">
        <f>IF(ISNUMBER(SEARCH("]",#REF!)),TRIM(RIGHT(SUBSTITUTE(#REF!,".",REPT(" ",LEN(#REF!))),LEN(#REF!))),"")&amp;IF(ISNUMBER(SEARCH("ODBC",#REF!)),TRIM(#REF!)&amp;"?","")</f>
        <v/>
      </c>
      <c r="U77" s="1" t="str">
        <f>IF(ISNUMBER(SEARCH("WMS",#REF!)),RIGHT(#REF!,LEN(#REF!)-SEARCH(":",#REF!)),"")</f>
        <v/>
      </c>
      <c r="V77" t="str">
        <f>IF(ISNUMBER(SEARCH("WMS",#REF!)),TRIM(#REF!)&amp;"?","")</f>
        <v/>
      </c>
      <c r="W77" s="21" t="str">
        <f>IF(ISNUMBER(SEARCH("E:\",#REF!)),"\\s-gis01-v\gis1\", "")</f>
        <v/>
      </c>
      <c r="X77" s="2" t="str">
        <f>IF(ISNUMBER(SEARCH("E:\",#REF!)),LEFT(#REF!,SEARCH("@",SUBSTITUTE(#REF!,"\","@",LEN(#REF!)-LEN(SUBSTITUTE(#REF!,"\",""))))),"")</f>
        <v/>
      </c>
      <c r="Y77" s="14" t="str">
        <f>IF(ISNUMBER(SEARCH("E:\",#REF!)),TRIM(RIGHT(SUBSTITUTE(#REF!,"\",REPT(" ",LEN(#REF!))),LEN(#REF!))),"")</f>
        <v/>
      </c>
    </row>
    <row r="78" spans="1:25" x14ac:dyDescent="0.25">
      <c r="A78">
        <v>77</v>
      </c>
      <c r="B78" t="s">
        <v>37</v>
      </c>
      <c r="C78" s="34" t="s">
        <v>306</v>
      </c>
      <c r="D78" s="10" t="s">
        <v>908</v>
      </c>
      <c r="E78" s="10" t="s">
        <v>1014</v>
      </c>
      <c r="F78" s="10" t="s">
        <v>360</v>
      </c>
      <c r="H78" s="10" t="s">
        <v>885</v>
      </c>
      <c r="I78" t="s">
        <v>869</v>
      </c>
      <c r="J78" t="s">
        <v>627</v>
      </c>
      <c r="N78" t="s">
        <v>1040</v>
      </c>
      <c r="O78" t="s">
        <v>882</v>
      </c>
      <c r="Q78" s="2" t="s">
        <v>314</v>
      </c>
      <c r="R78" s="12" t="str">
        <f>IF(ISNUMBER(SEARCH("Datakilder_SQL",#REF!)),"Database",IF(ISNUMBER(SEARCH("WMS",U78)),"WMS",IF(ISNUMBER(SEARCH("WFS",U78)),"WFS","Grafisk fil")))</f>
        <v>Grafisk fil</v>
      </c>
      <c r="S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8" t="str">
        <f>IF(ISNUMBER(SEARCH("]",#REF!)),TRIM(RIGHT(SUBSTITUTE(#REF!,".",REPT(" ",LEN(#REF!))),LEN(#REF!))),"")&amp;IF(ISNUMBER(SEARCH("ODBC",#REF!)),TRIM(#REF!)&amp;"?","")</f>
        <v/>
      </c>
      <c r="U78" s="1" t="str">
        <f>IF(ISNUMBER(SEARCH("WMS",#REF!)),RIGHT(#REF!,LEN(#REF!)-SEARCH(":",#REF!)),"")</f>
        <v/>
      </c>
      <c r="V78" t="str">
        <f>IF(ISNUMBER(SEARCH("WMS",#REF!)),TRIM(#REF!)&amp;"?","")</f>
        <v/>
      </c>
      <c r="W78" s="21" t="str">
        <f>IF(ISNUMBER(SEARCH("E:\",#REF!)),"\\s-gis01-v\gis1\", "")</f>
        <v/>
      </c>
      <c r="X78" s="2" t="str">
        <f>IF(ISNUMBER(SEARCH("E:\",#REF!)),LEFT(#REF!,SEARCH("@",SUBSTITUTE(#REF!,"\","@",LEN(#REF!)-LEN(SUBSTITUTE(#REF!,"\",""))))),"")</f>
        <v/>
      </c>
      <c r="Y78" s="14" t="str">
        <f>IF(ISNUMBER(SEARCH("E:\",#REF!)),TRIM(RIGHT(SUBSTITUTE(#REF!,"\",REPT(" ",LEN(#REF!))),LEN(#REF!))),"")</f>
        <v/>
      </c>
    </row>
    <row r="79" spans="1:25" x14ac:dyDescent="0.25">
      <c r="A79">
        <v>78</v>
      </c>
      <c r="B79" t="s">
        <v>37</v>
      </c>
      <c r="C79" s="34" t="s">
        <v>306</v>
      </c>
      <c r="D79" s="10" t="s">
        <v>908</v>
      </c>
      <c r="E79" s="10" t="s">
        <v>1014</v>
      </c>
      <c r="F79" s="10" t="s">
        <v>360</v>
      </c>
      <c r="H79" s="10" t="s">
        <v>885</v>
      </c>
      <c r="I79" t="s">
        <v>869</v>
      </c>
      <c r="J79" t="s">
        <v>627</v>
      </c>
      <c r="N79" t="s">
        <v>1040</v>
      </c>
      <c r="O79" t="s">
        <v>882</v>
      </c>
      <c r="Q79" s="2" t="s">
        <v>314</v>
      </c>
      <c r="R79" s="12" t="str">
        <f>IF(ISNUMBER(SEARCH("Datakilder_SQL",#REF!)),"Database",IF(ISNUMBER(SEARCH("WMS",U79)),"WMS",IF(ISNUMBER(SEARCH("WFS",U79)),"WFS","Grafisk fil")))</f>
        <v>Grafisk fil</v>
      </c>
      <c r="S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79" t="str">
        <f>IF(ISNUMBER(SEARCH("]",#REF!)),TRIM(RIGHT(SUBSTITUTE(#REF!,".",REPT(" ",LEN(#REF!))),LEN(#REF!))),"")&amp;IF(ISNUMBER(SEARCH("ODBC",#REF!)),TRIM(#REF!)&amp;"?","")</f>
        <v/>
      </c>
      <c r="U79" s="1" t="str">
        <f>IF(ISNUMBER(SEARCH("WMS",#REF!)),RIGHT(#REF!,LEN(#REF!)-SEARCH(":",#REF!)),"")</f>
        <v/>
      </c>
      <c r="V79" t="str">
        <f>IF(ISNUMBER(SEARCH("WMS",#REF!)),TRIM(#REF!)&amp;"?","")</f>
        <v/>
      </c>
      <c r="W79" s="21" t="str">
        <f>IF(ISNUMBER(SEARCH("E:\",#REF!)),"\\s-gis01-v\gis1\", "")</f>
        <v/>
      </c>
      <c r="X79" s="2" t="str">
        <f>IF(ISNUMBER(SEARCH("E:\",#REF!)),LEFT(#REF!,SEARCH("@",SUBSTITUTE(#REF!,"\","@",LEN(#REF!)-LEN(SUBSTITUTE(#REF!,"\",""))))),"")</f>
        <v/>
      </c>
      <c r="Y79" s="14" t="str">
        <f>IF(ISNUMBER(SEARCH("E:\",#REF!)),TRIM(RIGHT(SUBSTITUTE(#REF!,"\",REPT(" ",LEN(#REF!))),LEN(#REF!))),"")</f>
        <v/>
      </c>
    </row>
    <row r="80" spans="1:25" x14ac:dyDescent="0.25">
      <c r="A80">
        <v>79</v>
      </c>
      <c r="B80" t="s">
        <v>37</v>
      </c>
      <c r="C80" s="34" t="s">
        <v>306</v>
      </c>
      <c r="D80" s="10" t="s">
        <v>908</v>
      </c>
      <c r="E80" s="10" t="s">
        <v>1014</v>
      </c>
      <c r="F80" s="10" t="s">
        <v>360</v>
      </c>
      <c r="H80" s="10" t="s">
        <v>885</v>
      </c>
      <c r="I80" t="s">
        <v>869</v>
      </c>
      <c r="J80" t="s">
        <v>627</v>
      </c>
      <c r="N80" t="s">
        <v>1040</v>
      </c>
      <c r="O80" t="s">
        <v>882</v>
      </c>
      <c r="Q80" s="2" t="s">
        <v>314</v>
      </c>
      <c r="R80" s="12" t="str">
        <f>IF(ISNUMBER(SEARCH("Datakilder_SQL",#REF!)),"Database",IF(ISNUMBER(SEARCH("WMS",U80)),"WMS",IF(ISNUMBER(SEARCH("WFS",U80)),"WFS","Grafisk fil")))</f>
        <v>Grafisk fil</v>
      </c>
      <c r="S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0" t="str">
        <f>IF(ISNUMBER(SEARCH("]",#REF!)),TRIM(RIGHT(SUBSTITUTE(#REF!,".",REPT(" ",LEN(#REF!))),LEN(#REF!))),"")&amp;IF(ISNUMBER(SEARCH("ODBC",#REF!)),TRIM(#REF!)&amp;"?","")</f>
        <v/>
      </c>
      <c r="U80" s="1" t="str">
        <f>IF(ISNUMBER(SEARCH("WMS",#REF!)),RIGHT(#REF!,LEN(#REF!)-SEARCH(":",#REF!)),"")</f>
        <v/>
      </c>
      <c r="V80" t="str">
        <f>IF(ISNUMBER(SEARCH("WMS",#REF!)),TRIM(#REF!)&amp;"?","")</f>
        <v/>
      </c>
      <c r="W80" s="21" t="str">
        <f>IF(ISNUMBER(SEARCH("E:\",#REF!)),"\\s-gis01-v\gis1\", "")</f>
        <v/>
      </c>
      <c r="X80" s="2" t="str">
        <f>IF(ISNUMBER(SEARCH("E:\",#REF!)),LEFT(#REF!,SEARCH("@",SUBSTITUTE(#REF!,"\","@",LEN(#REF!)-LEN(SUBSTITUTE(#REF!,"\",""))))),"")</f>
        <v/>
      </c>
      <c r="Y80" s="14" t="str">
        <f>IF(ISNUMBER(SEARCH("E:\",#REF!)),TRIM(RIGHT(SUBSTITUTE(#REF!,"\",REPT(" ",LEN(#REF!))),LEN(#REF!))),"")</f>
        <v/>
      </c>
    </row>
    <row r="81" spans="1:25" x14ac:dyDescent="0.25">
      <c r="A81">
        <v>80</v>
      </c>
      <c r="B81" t="s">
        <v>37</v>
      </c>
      <c r="C81" s="34" t="s">
        <v>306</v>
      </c>
      <c r="D81" s="10" t="s">
        <v>908</v>
      </c>
      <c r="E81" s="10" t="s">
        <v>1014</v>
      </c>
      <c r="F81" s="10" t="s">
        <v>360</v>
      </c>
      <c r="H81" s="10" t="s">
        <v>885</v>
      </c>
      <c r="I81" t="s">
        <v>869</v>
      </c>
      <c r="J81" t="s">
        <v>627</v>
      </c>
      <c r="N81" t="s">
        <v>1040</v>
      </c>
      <c r="O81" t="s">
        <v>882</v>
      </c>
      <c r="Q81" s="2" t="s">
        <v>314</v>
      </c>
      <c r="R81" s="12" t="str">
        <f>IF(ISNUMBER(SEARCH("Datakilder_SQL",#REF!)),"Database",IF(ISNUMBER(SEARCH("WMS",U81)),"WMS",IF(ISNUMBER(SEARCH("WFS",U81)),"WFS","Grafisk fil")))</f>
        <v>Grafisk fil</v>
      </c>
      <c r="S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1" t="str">
        <f>IF(ISNUMBER(SEARCH("]",#REF!)),TRIM(RIGHT(SUBSTITUTE(#REF!,".",REPT(" ",LEN(#REF!))),LEN(#REF!))),"")&amp;IF(ISNUMBER(SEARCH("ODBC",#REF!)),TRIM(#REF!)&amp;"?","")</f>
        <v/>
      </c>
      <c r="U81" s="1" t="str">
        <f>IF(ISNUMBER(SEARCH("WMS",#REF!)),RIGHT(#REF!,LEN(#REF!)-SEARCH(":",#REF!)),"")</f>
        <v/>
      </c>
      <c r="V81" t="str">
        <f>IF(ISNUMBER(SEARCH("WMS",#REF!)),TRIM(#REF!)&amp;"?","")</f>
        <v/>
      </c>
      <c r="W81" s="21" t="str">
        <f>IF(ISNUMBER(SEARCH("E:\",#REF!)),"\\s-gis01-v\gis1\", "")</f>
        <v/>
      </c>
      <c r="X81" s="2" t="str">
        <f>IF(ISNUMBER(SEARCH("E:\",#REF!)),LEFT(#REF!,SEARCH("@",SUBSTITUTE(#REF!,"\","@",LEN(#REF!)-LEN(SUBSTITUTE(#REF!,"\",""))))),"")</f>
        <v/>
      </c>
      <c r="Y81" s="14" t="str">
        <f>IF(ISNUMBER(SEARCH("E:\",#REF!)),TRIM(RIGHT(SUBSTITUTE(#REF!,"\",REPT(" ",LEN(#REF!))),LEN(#REF!))),"")</f>
        <v/>
      </c>
    </row>
    <row r="82" spans="1:25" x14ac:dyDescent="0.25">
      <c r="A82">
        <v>81</v>
      </c>
      <c r="B82" t="s">
        <v>37</v>
      </c>
      <c r="C82" s="34" t="s">
        <v>306</v>
      </c>
      <c r="D82" s="10" t="s">
        <v>908</v>
      </c>
      <c r="E82" s="10" t="s">
        <v>1014</v>
      </c>
      <c r="F82" s="10" t="s">
        <v>360</v>
      </c>
      <c r="H82" s="10" t="s">
        <v>885</v>
      </c>
      <c r="I82" t="s">
        <v>869</v>
      </c>
      <c r="J82" t="s">
        <v>627</v>
      </c>
      <c r="N82" t="s">
        <v>1040</v>
      </c>
      <c r="O82" t="s">
        <v>882</v>
      </c>
      <c r="Q82" s="2" t="s">
        <v>314</v>
      </c>
      <c r="R82" s="12" t="str">
        <f>IF(ISNUMBER(SEARCH("Datakilder_SQL",#REF!)),"Database",IF(ISNUMBER(SEARCH("WMS",U82)),"WMS",IF(ISNUMBER(SEARCH("WFS",U82)),"WFS","Grafisk fil")))</f>
        <v>Grafisk fil</v>
      </c>
      <c r="S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2" t="str">
        <f>IF(ISNUMBER(SEARCH("]",#REF!)),TRIM(RIGHT(SUBSTITUTE(#REF!,".",REPT(" ",LEN(#REF!))),LEN(#REF!))),"")&amp;IF(ISNUMBER(SEARCH("ODBC",#REF!)),TRIM(#REF!)&amp;"?","")</f>
        <v/>
      </c>
      <c r="U82" s="1" t="str">
        <f>IF(ISNUMBER(SEARCH("WMS",#REF!)),RIGHT(#REF!,LEN(#REF!)-SEARCH(":",#REF!)),"")</f>
        <v/>
      </c>
      <c r="V82" t="str">
        <f>IF(ISNUMBER(SEARCH("WMS",#REF!)),TRIM(#REF!)&amp;"?","")</f>
        <v/>
      </c>
      <c r="W82" s="21" t="str">
        <f>IF(ISNUMBER(SEARCH("E:\",#REF!)),"\\s-gis01-v\gis1\", "")</f>
        <v/>
      </c>
      <c r="X82" s="2" t="str">
        <f>IF(ISNUMBER(SEARCH("E:\",#REF!)),LEFT(#REF!,SEARCH("@",SUBSTITUTE(#REF!,"\","@",LEN(#REF!)-LEN(SUBSTITUTE(#REF!,"\",""))))),"")</f>
        <v/>
      </c>
      <c r="Y82" s="14" t="str">
        <f>IF(ISNUMBER(SEARCH("E:\",#REF!)),TRIM(RIGHT(SUBSTITUTE(#REF!,"\",REPT(" ",LEN(#REF!))),LEN(#REF!))),"")</f>
        <v/>
      </c>
    </row>
    <row r="83" spans="1:25" x14ac:dyDescent="0.25">
      <c r="A83">
        <v>82</v>
      </c>
      <c r="B83" t="s">
        <v>220</v>
      </c>
      <c r="C83" s="34" t="s">
        <v>306</v>
      </c>
      <c r="D83" s="10" t="s">
        <v>908</v>
      </c>
      <c r="E83" s="10" t="s">
        <v>1014</v>
      </c>
      <c r="F83" s="10" t="s">
        <v>361</v>
      </c>
      <c r="H83" s="10" t="s">
        <v>885</v>
      </c>
      <c r="I83" t="s">
        <v>310</v>
      </c>
      <c r="J83" t="s">
        <v>628</v>
      </c>
      <c r="K83" t="s">
        <v>824</v>
      </c>
      <c r="N83" t="s">
        <v>1040</v>
      </c>
      <c r="O83" t="s">
        <v>882</v>
      </c>
      <c r="Q83" s="2" t="s">
        <v>314</v>
      </c>
      <c r="R83" s="12" t="str">
        <f>IF(ISNUMBER(SEARCH("Datakilder_SQL",#REF!)),"Database",IF(ISNUMBER(SEARCH("WMS",U83)),"WMS",IF(ISNUMBER(SEARCH("WFS",U83)),"WFS","Grafisk fil")))</f>
        <v>Grafisk fil</v>
      </c>
      <c r="S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3" t="str">
        <f>IF(ISNUMBER(SEARCH("]",#REF!)),TRIM(RIGHT(SUBSTITUTE(#REF!,".",REPT(" ",LEN(#REF!))),LEN(#REF!))),"")&amp;IF(ISNUMBER(SEARCH("ODBC",#REF!)),TRIM(#REF!)&amp;"?","")</f>
        <v/>
      </c>
      <c r="U83" s="1" t="str">
        <f>IF(ISNUMBER(SEARCH("WMS",#REF!)),RIGHT(#REF!,LEN(#REF!)-SEARCH(":",#REF!)),"")</f>
        <v/>
      </c>
      <c r="V83" t="str">
        <f>IF(ISNUMBER(SEARCH("WMS",#REF!)),TRIM(#REF!)&amp;"?","")</f>
        <v/>
      </c>
      <c r="W83" s="21" t="str">
        <f>IF(ISNUMBER(SEARCH("E:\",#REF!)),"\\s-gis01-v\gis1\", "")</f>
        <v/>
      </c>
      <c r="X83" s="2" t="str">
        <f>IF(ISNUMBER(SEARCH("E:\",#REF!)),LEFT(#REF!,SEARCH("@",SUBSTITUTE(#REF!,"\","@",LEN(#REF!)-LEN(SUBSTITUTE(#REF!,"\",""))))),"")</f>
        <v/>
      </c>
      <c r="Y83" s="14" t="str">
        <f>IF(ISNUMBER(SEARCH("E:\",#REF!)),TRIM(RIGHT(SUBSTITUTE(#REF!,"\",REPT(" ",LEN(#REF!))),LEN(#REF!))),"")</f>
        <v/>
      </c>
    </row>
    <row r="84" spans="1:25" x14ac:dyDescent="0.25">
      <c r="A84">
        <v>83</v>
      </c>
      <c r="B84" t="s">
        <v>220</v>
      </c>
      <c r="C84" s="34" t="s">
        <v>306</v>
      </c>
      <c r="D84" s="10" t="s">
        <v>908</v>
      </c>
      <c r="E84" s="10" t="s">
        <v>1014</v>
      </c>
      <c r="F84" s="10" t="s">
        <v>361</v>
      </c>
      <c r="H84" s="10" t="s">
        <v>885</v>
      </c>
      <c r="I84" t="s">
        <v>310</v>
      </c>
      <c r="J84" t="s">
        <v>628</v>
      </c>
      <c r="K84" t="s">
        <v>824</v>
      </c>
      <c r="N84" t="s">
        <v>1040</v>
      </c>
      <c r="O84" t="s">
        <v>882</v>
      </c>
      <c r="Q84" s="2" t="s">
        <v>314</v>
      </c>
      <c r="R84" s="12" t="str">
        <f>IF(ISNUMBER(SEARCH("Datakilder_SQL",#REF!)),"Database",IF(ISNUMBER(SEARCH("WMS",U84)),"WMS",IF(ISNUMBER(SEARCH("WFS",U84)),"WFS","Grafisk fil")))</f>
        <v>Grafisk fil</v>
      </c>
      <c r="S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4" t="str">
        <f>IF(ISNUMBER(SEARCH("]",#REF!)),TRIM(RIGHT(SUBSTITUTE(#REF!,".",REPT(" ",LEN(#REF!))),LEN(#REF!))),"")&amp;IF(ISNUMBER(SEARCH("ODBC",#REF!)),TRIM(#REF!)&amp;"?","")</f>
        <v/>
      </c>
      <c r="U84" s="1" t="str">
        <f>IF(ISNUMBER(SEARCH("WMS",#REF!)),RIGHT(#REF!,LEN(#REF!)-SEARCH(":",#REF!)),"")</f>
        <v/>
      </c>
      <c r="V84" t="str">
        <f>IF(ISNUMBER(SEARCH("WMS",#REF!)),TRIM(#REF!)&amp;"?","")</f>
        <v/>
      </c>
      <c r="W84" s="21" t="str">
        <f>IF(ISNUMBER(SEARCH("E:\",#REF!)),"\\s-gis01-v\gis1\", "")</f>
        <v/>
      </c>
      <c r="X84" s="2" t="str">
        <f>IF(ISNUMBER(SEARCH("E:\",#REF!)),LEFT(#REF!,SEARCH("@",SUBSTITUTE(#REF!,"\","@",LEN(#REF!)-LEN(SUBSTITUTE(#REF!,"\",""))))),"")</f>
        <v/>
      </c>
      <c r="Y84" s="14" t="str">
        <f>IF(ISNUMBER(SEARCH("E:\",#REF!)),TRIM(RIGHT(SUBSTITUTE(#REF!,"\",REPT(" ",LEN(#REF!))),LEN(#REF!))),"")</f>
        <v/>
      </c>
    </row>
    <row r="85" spans="1:25" x14ac:dyDescent="0.25">
      <c r="A85">
        <v>84</v>
      </c>
      <c r="B85" t="s">
        <v>220</v>
      </c>
      <c r="C85" s="34" t="s">
        <v>306</v>
      </c>
      <c r="D85" s="10" t="s">
        <v>908</v>
      </c>
      <c r="E85" s="10" t="s">
        <v>1014</v>
      </c>
      <c r="F85" s="10" t="s">
        <v>361</v>
      </c>
      <c r="H85" s="10" t="s">
        <v>885</v>
      </c>
      <c r="I85" t="s">
        <v>310</v>
      </c>
      <c r="J85" t="s">
        <v>628</v>
      </c>
      <c r="K85" t="s">
        <v>824</v>
      </c>
      <c r="N85" t="s">
        <v>1040</v>
      </c>
      <c r="O85" t="s">
        <v>882</v>
      </c>
      <c r="Q85" s="2" t="s">
        <v>314</v>
      </c>
      <c r="R85" s="12" t="str">
        <f>IF(ISNUMBER(SEARCH("Datakilder_SQL",#REF!)),"Database",IF(ISNUMBER(SEARCH("WMS",U85)),"WMS",IF(ISNUMBER(SEARCH("WFS",U85)),"WFS","Grafisk fil")))</f>
        <v>Grafisk fil</v>
      </c>
      <c r="S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5" t="str">
        <f>IF(ISNUMBER(SEARCH("]",#REF!)),TRIM(RIGHT(SUBSTITUTE(#REF!,".",REPT(" ",LEN(#REF!))),LEN(#REF!))),"")&amp;IF(ISNUMBER(SEARCH("ODBC",#REF!)),TRIM(#REF!)&amp;"?","")</f>
        <v/>
      </c>
      <c r="U85" s="1" t="str">
        <f>IF(ISNUMBER(SEARCH("WMS",#REF!)),RIGHT(#REF!,LEN(#REF!)-SEARCH(":",#REF!)),"")</f>
        <v/>
      </c>
      <c r="V85" t="str">
        <f>IF(ISNUMBER(SEARCH("WMS",#REF!)),TRIM(#REF!)&amp;"?","")</f>
        <v/>
      </c>
      <c r="W85" s="21" t="str">
        <f>IF(ISNUMBER(SEARCH("E:\",#REF!)),"\\s-gis01-v\gis1\", "")</f>
        <v/>
      </c>
      <c r="X85" s="2" t="str">
        <f>IF(ISNUMBER(SEARCH("E:\",#REF!)),LEFT(#REF!,SEARCH("@",SUBSTITUTE(#REF!,"\","@",LEN(#REF!)-LEN(SUBSTITUTE(#REF!,"\",""))))),"")</f>
        <v/>
      </c>
      <c r="Y85" s="14" t="str">
        <f>IF(ISNUMBER(SEARCH("E:\",#REF!)),TRIM(RIGHT(SUBSTITUTE(#REF!,"\",REPT(" ",LEN(#REF!))),LEN(#REF!))),"")</f>
        <v/>
      </c>
    </row>
    <row r="86" spans="1:25" x14ac:dyDescent="0.25">
      <c r="A86">
        <v>85</v>
      </c>
      <c r="B86" t="s">
        <v>220</v>
      </c>
      <c r="C86" s="34" t="s">
        <v>306</v>
      </c>
      <c r="D86" s="10" t="s">
        <v>908</v>
      </c>
      <c r="E86" s="10" t="s">
        <v>1014</v>
      </c>
      <c r="F86" s="10" t="s">
        <v>361</v>
      </c>
      <c r="H86" s="10" t="s">
        <v>885</v>
      </c>
      <c r="I86" t="s">
        <v>310</v>
      </c>
      <c r="J86" t="s">
        <v>628</v>
      </c>
      <c r="K86" t="s">
        <v>824</v>
      </c>
      <c r="N86" t="s">
        <v>1040</v>
      </c>
      <c r="O86" t="s">
        <v>882</v>
      </c>
      <c r="Q86" s="2" t="s">
        <v>314</v>
      </c>
      <c r="R86" s="12" t="str">
        <f>IF(ISNUMBER(SEARCH("Datakilder_SQL",#REF!)),"Database",IF(ISNUMBER(SEARCH("WMS",U86)),"WMS",IF(ISNUMBER(SEARCH("WFS",U86)),"WFS","Grafisk fil")))</f>
        <v>Grafisk fil</v>
      </c>
      <c r="S8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6" t="str">
        <f>IF(ISNUMBER(SEARCH("]",#REF!)),TRIM(RIGHT(SUBSTITUTE(#REF!,".",REPT(" ",LEN(#REF!))),LEN(#REF!))),"")&amp;IF(ISNUMBER(SEARCH("ODBC",#REF!)),TRIM(#REF!)&amp;"?","")</f>
        <v/>
      </c>
      <c r="U86" s="1" t="str">
        <f>IF(ISNUMBER(SEARCH("WMS",#REF!)),RIGHT(#REF!,LEN(#REF!)-SEARCH(":",#REF!)),"")</f>
        <v/>
      </c>
      <c r="V86" t="str">
        <f>IF(ISNUMBER(SEARCH("WMS",#REF!)),TRIM(#REF!)&amp;"?","")</f>
        <v/>
      </c>
      <c r="W86" s="21" t="str">
        <f>IF(ISNUMBER(SEARCH("E:\",#REF!)),"\\s-gis01-v\gis1\", "")</f>
        <v/>
      </c>
      <c r="X86" s="2" t="str">
        <f>IF(ISNUMBER(SEARCH("E:\",#REF!)),LEFT(#REF!,SEARCH("@",SUBSTITUTE(#REF!,"\","@",LEN(#REF!)-LEN(SUBSTITUTE(#REF!,"\",""))))),"")</f>
        <v/>
      </c>
      <c r="Y86" s="14" t="str">
        <f>IF(ISNUMBER(SEARCH("E:\",#REF!)),TRIM(RIGHT(SUBSTITUTE(#REF!,"\",REPT(" ",LEN(#REF!))),LEN(#REF!))),"")</f>
        <v/>
      </c>
    </row>
    <row r="87" spans="1:25" x14ac:dyDescent="0.25">
      <c r="A87">
        <v>86</v>
      </c>
      <c r="B87" t="s">
        <v>220</v>
      </c>
      <c r="C87" s="34" t="s">
        <v>306</v>
      </c>
      <c r="D87" s="10" t="s">
        <v>908</v>
      </c>
      <c r="E87" s="10" t="s">
        <v>1014</v>
      </c>
      <c r="F87" s="10" t="s">
        <v>361</v>
      </c>
      <c r="H87" s="10" t="s">
        <v>885</v>
      </c>
      <c r="I87" t="s">
        <v>310</v>
      </c>
      <c r="J87" t="s">
        <v>628</v>
      </c>
      <c r="K87" t="s">
        <v>824</v>
      </c>
      <c r="N87" t="s">
        <v>1040</v>
      </c>
      <c r="O87" t="s">
        <v>882</v>
      </c>
      <c r="Q87" s="2" t="s">
        <v>314</v>
      </c>
      <c r="R87" s="12" t="str">
        <f>IF(ISNUMBER(SEARCH("Datakilder_SQL",#REF!)),"Database",IF(ISNUMBER(SEARCH("WMS",U87)),"WMS",IF(ISNUMBER(SEARCH("WFS",U87)),"WFS","Grafisk fil")))</f>
        <v>Grafisk fil</v>
      </c>
      <c r="S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7" t="str">
        <f>IF(ISNUMBER(SEARCH("]",#REF!)),TRIM(RIGHT(SUBSTITUTE(#REF!,".",REPT(" ",LEN(#REF!))),LEN(#REF!))),"")&amp;IF(ISNUMBER(SEARCH("ODBC",#REF!)),TRIM(#REF!)&amp;"?","")</f>
        <v/>
      </c>
      <c r="U87" s="1" t="str">
        <f>IF(ISNUMBER(SEARCH("WMS",#REF!)),RIGHT(#REF!,LEN(#REF!)-SEARCH(":",#REF!)),"")</f>
        <v/>
      </c>
      <c r="V87" t="str">
        <f>IF(ISNUMBER(SEARCH("WMS",#REF!)),TRIM(#REF!)&amp;"?","")</f>
        <v/>
      </c>
      <c r="W87" s="21" t="str">
        <f>IF(ISNUMBER(SEARCH("E:\",#REF!)),"\\s-gis01-v\gis1\", "")</f>
        <v/>
      </c>
      <c r="X87" s="2" t="str">
        <f>IF(ISNUMBER(SEARCH("E:\",#REF!)),LEFT(#REF!,SEARCH("@",SUBSTITUTE(#REF!,"\","@",LEN(#REF!)-LEN(SUBSTITUTE(#REF!,"\",""))))),"")</f>
        <v/>
      </c>
      <c r="Y87" s="14" t="str">
        <f>IF(ISNUMBER(SEARCH("E:\",#REF!)),TRIM(RIGHT(SUBSTITUTE(#REF!,"\",REPT(" ",LEN(#REF!))),LEN(#REF!))),"")</f>
        <v/>
      </c>
    </row>
    <row r="88" spans="1:25" x14ac:dyDescent="0.25">
      <c r="A88">
        <v>87</v>
      </c>
      <c r="B88" t="s">
        <v>220</v>
      </c>
      <c r="C88" s="34" t="s">
        <v>306</v>
      </c>
      <c r="D88" s="10" t="s">
        <v>908</v>
      </c>
      <c r="E88" s="10" t="s">
        <v>1014</v>
      </c>
      <c r="F88" s="10" t="s">
        <v>361</v>
      </c>
      <c r="H88" s="10" t="s">
        <v>885</v>
      </c>
      <c r="I88" t="s">
        <v>310</v>
      </c>
      <c r="J88" t="s">
        <v>628</v>
      </c>
      <c r="K88" t="s">
        <v>824</v>
      </c>
      <c r="N88" t="s">
        <v>1040</v>
      </c>
      <c r="O88" t="s">
        <v>882</v>
      </c>
      <c r="Q88" s="2" t="s">
        <v>314</v>
      </c>
      <c r="R88" s="12" t="str">
        <f>IF(ISNUMBER(SEARCH("Datakilder_SQL",#REF!)),"Database",IF(ISNUMBER(SEARCH("WMS",U88)),"WMS",IF(ISNUMBER(SEARCH("WFS",U88)),"WFS","Grafisk fil")))</f>
        <v>Grafisk fil</v>
      </c>
      <c r="S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8" t="str">
        <f>IF(ISNUMBER(SEARCH("]",#REF!)),TRIM(RIGHT(SUBSTITUTE(#REF!,".",REPT(" ",LEN(#REF!))),LEN(#REF!))),"")&amp;IF(ISNUMBER(SEARCH("ODBC",#REF!)),TRIM(#REF!)&amp;"?","")</f>
        <v/>
      </c>
      <c r="U88" s="1" t="str">
        <f>IF(ISNUMBER(SEARCH("WMS",#REF!)),RIGHT(#REF!,LEN(#REF!)-SEARCH(":",#REF!)),"")</f>
        <v/>
      </c>
      <c r="V88" t="str">
        <f>IF(ISNUMBER(SEARCH("WMS",#REF!)),TRIM(#REF!)&amp;"?","")</f>
        <v/>
      </c>
      <c r="W88" s="21" t="str">
        <f>IF(ISNUMBER(SEARCH("E:\",#REF!)),"\\s-gis01-v\gis1\", "")</f>
        <v/>
      </c>
      <c r="X88" s="2" t="str">
        <f>IF(ISNUMBER(SEARCH("E:\",#REF!)),LEFT(#REF!,SEARCH("@",SUBSTITUTE(#REF!,"\","@",LEN(#REF!)-LEN(SUBSTITUTE(#REF!,"\",""))))),"")</f>
        <v/>
      </c>
      <c r="Y88" s="14" t="str">
        <f>IF(ISNUMBER(SEARCH("E:\",#REF!)),TRIM(RIGHT(SUBSTITUTE(#REF!,"\",REPT(" ",LEN(#REF!))),LEN(#REF!))),"")</f>
        <v/>
      </c>
    </row>
    <row r="89" spans="1:25" x14ac:dyDescent="0.25">
      <c r="A89">
        <v>88</v>
      </c>
      <c r="B89" t="s">
        <v>220</v>
      </c>
      <c r="C89" s="34" t="s">
        <v>306</v>
      </c>
      <c r="D89" s="10" t="s">
        <v>908</v>
      </c>
      <c r="E89" s="10" t="s">
        <v>1014</v>
      </c>
      <c r="F89" s="10" t="s">
        <v>361</v>
      </c>
      <c r="H89" s="10" t="s">
        <v>885</v>
      </c>
      <c r="I89" t="s">
        <v>310</v>
      </c>
      <c r="J89" t="s">
        <v>628</v>
      </c>
      <c r="K89" t="s">
        <v>824</v>
      </c>
      <c r="N89" t="s">
        <v>1040</v>
      </c>
      <c r="O89" t="s">
        <v>882</v>
      </c>
      <c r="Q89" s="2" t="s">
        <v>314</v>
      </c>
      <c r="R89" s="12" t="str">
        <f>IF(ISNUMBER(SEARCH("Datakilder_SQL",#REF!)),"Database",IF(ISNUMBER(SEARCH("WMS",U89)),"WMS",IF(ISNUMBER(SEARCH("WFS",U89)),"WFS","Grafisk fil")))</f>
        <v>Grafisk fil</v>
      </c>
      <c r="S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89" t="str">
        <f>IF(ISNUMBER(SEARCH("]",#REF!)),TRIM(RIGHT(SUBSTITUTE(#REF!,".",REPT(" ",LEN(#REF!))),LEN(#REF!))),"")&amp;IF(ISNUMBER(SEARCH("ODBC",#REF!)),TRIM(#REF!)&amp;"?","")</f>
        <v/>
      </c>
      <c r="U89" s="1" t="str">
        <f>IF(ISNUMBER(SEARCH("WMS",#REF!)),RIGHT(#REF!,LEN(#REF!)-SEARCH(":",#REF!)),"")</f>
        <v/>
      </c>
      <c r="V89" t="str">
        <f>IF(ISNUMBER(SEARCH("WMS",#REF!)),TRIM(#REF!)&amp;"?","")</f>
        <v/>
      </c>
      <c r="W89" s="21" t="str">
        <f>IF(ISNUMBER(SEARCH("E:\",#REF!)),"\\s-gis01-v\gis1\", "")</f>
        <v/>
      </c>
      <c r="X89" s="2" t="str">
        <f>IF(ISNUMBER(SEARCH("E:\",#REF!)),LEFT(#REF!,SEARCH("@",SUBSTITUTE(#REF!,"\","@",LEN(#REF!)-LEN(SUBSTITUTE(#REF!,"\",""))))),"")</f>
        <v/>
      </c>
      <c r="Y89" s="14" t="str">
        <f>IF(ISNUMBER(SEARCH("E:\",#REF!)),TRIM(RIGHT(SUBSTITUTE(#REF!,"\",REPT(" ",LEN(#REF!))),LEN(#REF!))),"")</f>
        <v/>
      </c>
    </row>
    <row r="90" spans="1:25" x14ac:dyDescent="0.25">
      <c r="A90">
        <v>89</v>
      </c>
      <c r="B90" t="s">
        <v>220</v>
      </c>
      <c r="C90" s="34" t="s">
        <v>306</v>
      </c>
      <c r="D90" s="10" t="s">
        <v>908</v>
      </c>
      <c r="E90" s="10" t="s">
        <v>1014</v>
      </c>
      <c r="F90" s="10" t="s">
        <v>361</v>
      </c>
      <c r="H90" s="10" t="s">
        <v>885</v>
      </c>
      <c r="I90" t="s">
        <v>310</v>
      </c>
      <c r="J90" t="s">
        <v>628</v>
      </c>
      <c r="K90" t="s">
        <v>824</v>
      </c>
      <c r="N90" t="s">
        <v>1040</v>
      </c>
      <c r="O90" t="s">
        <v>882</v>
      </c>
      <c r="Q90" s="2" t="s">
        <v>314</v>
      </c>
      <c r="R90" s="12" t="str">
        <f>IF(ISNUMBER(SEARCH("Datakilder_SQL",#REF!)),"Database",IF(ISNUMBER(SEARCH("WMS",U90)),"WMS",IF(ISNUMBER(SEARCH("WFS",U90)),"WFS","Grafisk fil")))</f>
        <v>Grafisk fil</v>
      </c>
      <c r="S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0" t="str">
        <f>IF(ISNUMBER(SEARCH("]",#REF!)),TRIM(RIGHT(SUBSTITUTE(#REF!,".",REPT(" ",LEN(#REF!))),LEN(#REF!))),"")&amp;IF(ISNUMBER(SEARCH("ODBC",#REF!)),TRIM(#REF!)&amp;"?","")</f>
        <v/>
      </c>
      <c r="U90" s="1" t="str">
        <f>IF(ISNUMBER(SEARCH("WMS",#REF!)),RIGHT(#REF!,LEN(#REF!)-SEARCH(":",#REF!)),"")</f>
        <v/>
      </c>
      <c r="V90" t="str">
        <f>IF(ISNUMBER(SEARCH("WMS",#REF!)),TRIM(#REF!)&amp;"?","")</f>
        <v/>
      </c>
      <c r="W90" s="21" t="str">
        <f>IF(ISNUMBER(SEARCH("E:\",#REF!)),"\\s-gis01-v\gis1\", "")</f>
        <v/>
      </c>
      <c r="X90" s="2" t="str">
        <f>IF(ISNUMBER(SEARCH("E:\",#REF!)),LEFT(#REF!,SEARCH("@",SUBSTITUTE(#REF!,"\","@",LEN(#REF!)-LEN(SUBSTITUTE(#REF!,"\",""))))),"")</f>
        <v/>
      </c>
      <c r="Y90" s="14" t="str">
        <f>IF(ISNUMBER(SEARCH("E:\",#REF!)),TRIM(RIGHT(SUBSTITUTE(#REF!,"\",REPT(" ",LEN(#REF!))),LEN(#REF!))),"")</f>
        <v/>
      </c>
    </row>
    <row r="91" spans="1:25" x14ac:dyDescent="0.25">
      <c r="A91">
        <v>90</v>
      </c>
      <c r="B91" t="s">
        <v>220</v>
      </c>
      <c r="C91" s="34" t="s">
        <v>306</v>
      </c>
      <c r="D91" s="10" t="s">
        <v>908</v>
      </c>
      <c r="E91" s="10" t="s">
        <v>1014</v>
      </c>
      <c r="F91" s="10" t="s">
        <v>361</v>
      </c>
      <c r="H91" s="10" t="s">
        <v>885</v>
      </c>
      <c r="I91" t="s">
        <v>310</v>
      </c>
      <c r="J91" t="s">
        <v>628</v>
      </c>
      <c r="K91" t="s">
        <v>824</v>
      </c>
      <c r="N91" t="s">
        <v>1040</v>
      </c>
      <c r="O91" t="s">
        <v>882</v>
      </c>
      <c r="Q91" s="2" t="s">
        <v>314</v>
      </c>
      <c r="R91" s="12" t="str">
        <f>IF(ISNUMBER(SEARCH("Datakilder_SQL",#REF!)),"Database",IF(ISNUMBER(SEARCH("WMS",U91)),"WMS",IF(ISNUMBER(SEARCH("WFS",U91)),"WFS","Grafisk fil")))</f>
        <v>Grafisk fil</v>
      </c>
      <c r="S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1" t="str">
        <f>IF(ISNUMBER(SEARCH("]",#REF!)),TRIM(RIGHT(SUBSTITUTE(#REF!,".",REPT(" ",LEN(#REF!))),LEN(#REF!))),"")&amp;IF(ISNUMBER(SEARCH("ODBC",#REF!)),TRIM(#REF!)&amp;"?","")</f>
        <v/>
      </c>
      <c r="U91" s="1" t="str">
        <f>IF(ISNUMBER(SEARCH("WMS",#REF!)),RIGHT(#REF!,LEN(#REF!)-SEARCH(":",#REF!)),"")</f>
        <v/>
      </c>
      <c r="V91" t="str">
        <f>IF(ISNUMBER(SEARCH("WMS",#REF!)),TRIM(#REF!)&amp;"?","")</f>
        <v/>
      </c>
      <c r="W91" s="21" t="str">
        <f>IF(ISNUMBER(SEARCH("E:\",#REF!)),"\\s-gis01-v\gis1\", "")</f>
        <v/>
      </c>
      <c r="X91" s="2" t="str">
        <f>IF(ISNUMBER(SEARCH("E:\",#REF!)),LEFT(#REF!,SEARCH("@",SUBSTITUTE(#REF!,"\","@",LEN(#REF!)-LEN(SUBSTITUTE(#REF!,"\",""))))),"")</f>
        <v/>
      </c>
      <c r="Y91" s="14" t="str">
        <f>IF(ISNUMBER(SEARCH("E:\",#REF!)),TRIM(RIGHT(SUBSTITUTE(#REF!,"\",REPT(" ",LEN(#REF!))),LEN(#REF!))),"")</f>
        <v/>
      </c>
    </row>
    <row r="92" spans="1:25" x14ac:dyDescent="0.25">
      <c r="A92">
        <v>91</v>
      </c>
      <c r="B92" t="s">
        <v>220</v>
      </c>
      <c r="C92" s="34" t="s">
        <v>306</v>
      </c>
      <c r="D92" s="10" t="s">
        <v>908</v>
      </c>
      <c r="E92" s="10" t="s">
        <v>1014</v>
      </c>
      <c r="F92" s="10" t="s">
        <v>361</v>
      </c>
      <c r="H92" s="10" t="s">
        <v>885</v>
      </c>
      <c r="I92" t="s">
        <v>310</v>
      </c>
      <c r="J92" t="s">
        <v>628</v>
      </c>
      <c r="K92" t="s">
        <v>824</v>
      </c>
      <c r="N92" t="s">
        <v>1040</v>
      </c>
      <c r="O92" t="s">
        <v>882</v>
      </c>
      <c r="Q92" s="2" t="s">
        <v>314</v>
      </c>
      <c r="R92" s="12" t="str">
        <f>IF(ISNUMBER(SEARCH("Datakilder_SQL",#REF!)),"Database",IF(ISNUMBER(SEARCH("WMS",U92)),"WMS",IF(ISNUMBER(SEARCH("WFS",U92)),"WFS","Grafisk fil")))</f>
        <v>Grafisk fil</v>
      </c>
      <c r="S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2" t="str">
        <f>IF(ISNUMBER(SEARCH("]",#REF!)),TRIM(RIGHT(SUBSTITUTE(#REF!,".",REPT(" ",LEN(#REF!))),LEN(#REF!))),"")&amp;IF(ISNUMBER(SEARCH("ODBC",#REF!)),TRIM(#REF!)&amp;"?","")</f>
        <v/>
      </c>
      <c r="U92" s="1" t="str">
        <f>IF(ISNUMBER(SEARCH("WMS",#REF!)),RIGHT(#REF!,LEN(#REF!)-SEARCH(":",#REF!)),"")</f>
        <v/>
      </c>
      <c r="V92" t="str">
        <f>IF(ISNUMBER(SEARCH("WMS",#REF!)),TRIM(#REF!)&amp;"?","")</f>
        <v/>
      </c>
      <c r="W92" s="21" t="str">
        <f>IF(ISNUMBER(SEARCH("E:\",#REF!)),"\\s-gis01-v\gis1\", "")</f>
        <v/>
      </c>
      <c r="X92" s="2" t="str">
        <f>IF(ISNUMBER(SEARCH("E:\",#REF!)),LEFT(#REF!,SEARCH("@",SUBSTITUTE(#REF!,"\","@",LEN(#REF!)-LEN(SUBSTITUTE(#REF!,"\",""))))),"")</f>
        <v/>
      </c>
      <c r="Y92" s="14" t="str">
        <f>IF(ISNUMBER(SEARCH("E:\",#REF!)),TRIM(RIGHT(SUBSTITUTE(#REF!,"\",REPT(" ",LEN(#REF!))),LEN(#REF!))),"")</f>
        <v/>
      </c>
    </row>
    <row r="93" spans="1:25" x14ac:dyDescent="0.25">
      <c r="A93">
        <v>92</v>
      </c>
      <c r="B93" t="s">
        <v>38</v>
      </c>
      <c r="C93" s="34" t="s">
        <v>306</v>
      </c>
      <c r="D93" s="10" t="s">
        <v>908</v>
      </c>
      <c r="E93" s="10" t="s">
        <v>1014</v>
      </c>
      <c r="F93" s="10" t="s">
        <v>362</v>
      </c>
      <c r="H93" s="10" t="s">
        <v>885</v>
      </c>
      <c r="I93" t="s">
        <v>310</v>
      </c>
      <c r="J93" t="s">
        <v>629</v>
      </c>
      <c r="K93" t="s">
        <v>823</v>
      </c>
      <c r="N93" t="s">
        <v>1040</v>
      </c>
      <c r="O93" t="s">
        <v>882</v>
      </c>
      <c r="Q93" s="2" t="s">
        <v>314</v>
      </c>
      <c r="R93" s="12" t="str">
        <f>IF(ISNUMBER(SEARCH("Datakilder_SQL",#REF!)),"Database",IF(ISNUMBER(SEARCH("WMS",U93)),"WMS",IF(ISNUMBER(SEARCH("WFS",U93)),"WFS","Grafisk fil")))</f>
        <v>Grafisk fil</v>
      </c>
      <c r="S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3" t="str">
        <f>IF(ISNUMBER(SEARCH("]",#REF!)),TRIM(RIGHT(SUBSTITUTE(#REF!,".",REPT(" ",LEN(#REF!))),LEN(#REF!))),"")&amp;IF(ISNUMBER(SEARCH("ODBC",#REF!)),TRIM(#REF!)&amp;"?","")</f>
        <v/>
      </c>
      <c r="U93" s="1" t="str">
        <f>IF(ISNUMBER(SEARCH("WMS",#REF!)),RIGHT(#REF!,LEN(#REF!)-SEARCH(":",#REF!)),"")</f>
        <v/>
      </c>
      <c r="V93" t="str">
        <f>IF(ISNUMBER(SEARCH("WMS",#REF!)),TRIM(#REF!)&amp;"?","")</f>
        <v/>
      </c>
      <c r="W93" s="21" t="str">
        <f>IF(ISNUMBER(SEARCH("E:\",#REF!)),"\\s-gis01-v\gis1\", "")</f>
        <v/>
      </c>
      <c r="X93" s="2" t="str">
        <f>IF(ISNUMBER(SEARCH("E:\",#REF!)),LEFT(#REF!,SEARCH("@",SUBSTITUTE(#REF!,"\","@",LEN(#REF!)-LEN(SUBSTITUTE(#REF!,"\",""))))),"")</f>
        <v/>
      </c>
      <c r="Y93" s="14" t="str">
        <f>IF(ISNUMBER(SEARCH("E:\",#REF!)),TRIM(RIGHT(SUBSTITUTE(#REF!,"\",REPT(" ",LEN(#REF!))),LEN(#REF!))),"")</f>
        <v/>
      </c>
    </row>
    <row r="94" spans="1:25" x14ac:dyDescent="0.25">
      <c r="A94">
        <v>93</v>
      </c>
      <c r="B94" t="s">
        <v>38</v>
      </c>
      <c r="C94" s="34" t="s">
        <v>306</v>
      </c>
      <c r="D94" s="10" t="s">
        <v>908</v>
      </c>
      <c r="E94" s="10" t="s">
        <v>1014</v>
      </c>
      <c r="F94" s="10" t="s">
        <v>362</v>
      </c>
      <c r="H94" s="10" t="s">
        <v>885</v>
      </c>
      <c r="I94" t="s">
        <v>310</v>
      </c>
      <c r="J94" t="s">
        <v>629</v>
      </c>
      <c r="K94" t="s">
        <v>823</v>
      </c>
      <c r="N94" t="s">
        <v>1040</v>
      </c>
      <c r="O94" t="s">
        <v>882</v>
      </c>
      <c r="Q94" s="2" t="s">
        <v>314</v>
      </c>
      <c r="R94" s="12" t="str">
        <f>IF(ISNUMBER(SEARCH("Datakilder_SQL",#REF!)),"Database",IF(ISNUMBER(SEARCH("WMS",U94)),"WMS",IF(ISNUMBER(SEARCH("WFS",U94)),"WFS","Grafisk fil")))</f>
        <v>Grafisk fil</v>
      </c>
      <c r="S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4" t="str">
        <f>IF(ISNUMBER(SEARCH("]",#REF!)),TRIM(RIGHT(SUBSTITUTE(#REF!,".",REPT(" ",LEN(#REF!))),LEN(#REF!))),"")&amp;IF(ISNUMBER(SEARCH("ODBC",#REF!)),TRIM(#REF!)&amp;"?","")</f>
        <v/>
      </c>
      <c r="U94" s="1" t="str">
        <f>IF(ISNUMBER(SEARCH("WMS",#REF!)),RIGHT(#REF!,LEN(#REF!)-SEARCH(":",#REF!)),"")</f>
        <v/>
      </c>
      <c r="V94" t="str">
        <f>IF(ISNUMBER(SEARCH("WMS",#REF!)),TRIM(#REF!)&amp;"?","")</f>
        <v/>
      </c>
      <c r="W94" s="21" t="str">
        <f>IF(ISNUMBER(SEARCH("E:\",#REF!)),"\\s-gis01-v\gis1\", "")</f>
        <v/>
      </c>
      <c r="X94" s="2" t="str">
        <f>IF(ISNUMBER(SEARCH("E:\",#REF!)),LEFT(#REF!,SEARCH("@",SUBSTITUTE(#REF!,"\","@",LEN(#REF!)-LEN(SUBSTITUTE(#REF!,"\",""))))),"")</f>
        <v/>
      </c>
      <c r="Y94" s="14" t="str">
        <f>IF(ISNUMBER(SEARCH("E:\",#REF!)),TRIM(RIGHT(SUBSTITUTE(#REF!,"\",REPT(" ",LEN(#REF!))),LEN(#REF!))),"")</f>
        <v/>
      </c>
    </row>
    <row r="95" spans="1:25" x14ac:dyDescent="0.25">
      <c r="A95">
        <v>94</v>
      </c>
      <c r="B95" t="s">
        <v>38</v>
      </c>
      <c r="C95" s="34" t="s">
        <v>306</v>
      </c>
      <c r="D95" s="10" t="s">
        <v>908</v>
      </c>
      <c r="E95" s="10" t="s">
        <v>1014</v>
      </c>
      <c r="F95" s="10" t="s">
        <v>362</v>
      </c>
      <c r="H95" s="10" t="s">
        <v>885</v>
      </c>
      <c r="I95" t="s">
        <v>310</v>
      </c>
      <c r="J95" t="s">
        <v>629</v>
      </c>
      <c r="K95" t="s">
        <v>823</v>
      </c>
      <c r="N95" t="s">
        <v>1040</v>
      </c>
      <c r="O95" t="s">
        <v>882</v>
      </c>
      <c r="Q95" s="2" t="s">
        <v>314</v>
      </c>
      <c r="R95" s="12" t="str">
        <f>IF(ISNUMBER(SEARCH("Datakilder_SQL",#REF!)),"Database",IF(ISNUMBER(SEARCH("WMS",U95)),"WMS",IF(ISNUMBER(SEARCH("WFS",U95)),"WFS","Grafisk fil")))</f>
        <v>Grafisk fil</v>
      </c>
      <c r="S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5" t="str">
        <f>IF(ISNUMBER(SEARCH("]",#REF!)),TRIM(RIGHT(SUBSTITUTE(#REF!,".",REPT(" ",LEN(#REF!))),LEN(#REF!))),"")&amp;IF(ISNUMBER(SEARCH("ODBC",#REF!)),TRIM(#REF!)&amp;"?","")</f>
        <v/>
      </c>
      <c r="U95" s="1" t="str">
        <f>IF(ISNUMBER(SEARCH("WMS",#REF!)),RIGHT(#REF!,LEN(#REF!)-SEARCH(":",#REF!)),"")</f>
        <v/>
      </c>
      <c r="V95" t="str">
        <f>IF(ISNUMBER(SEARCH("WMS",#REF!)),TRIM(#REF!)&amp;"?","")</f>
        <v/>
      </c>
      <c r="W95" s="21" t="str">
        <f>IF(ISNUMBER(SEARCH("E:\",#REF!)),"\\s-gis01-v\gis1\", "")</f>
        <v/>
      </c>
      <c r="X95" s="2" t="str">
        <f>IF(ISNUMBER(SEARCH("E:\",#REF!)),LEFT(#REF!,SEARCH("@",SUBSTITUTE(#REF!,"\","@",LEN(#REF!)-LEN(SUBSTITUTE(#REF!,"\",""))))),"")</f>
        <v/>
      </c>
      <c r="Y95" s="14" t="str">
        <f>IF(ISNUMBER(SEARCH("E:\",#REF!)),TRIM(RIGHT(SUBSTITUTE(#REF!,"\",REPT(" ",LEN(#REF!))),LEN(#REF!))),"")</f>
        <v/>
      </c>
    </row>
    <row r="96" spans="1:25" x14ac:dyDescent="0.25">
      <c r="A96">
        <v>95</v>
      </c>
      <c r="B96" t="s">
        <v>38</v>
      </c>
      <c r="C96" s="34" t="s">
        <v>306</v>
      </c>
      <c r="D96" s="10" t="s">
        <v>908</v>
      </c>
      <c r="E96" s="10" t="s">
        <v>1014</v>
      </c>
      <c r="F96" s="10" t="s">
        <v>362</v>
      </c>
      <c r="H96" s="10" t="s">
        <v>885</v>
      </c>
      <c r="I96" t="s">
        <v>310</v>
      </c>
      <c r="J96" t="s">
        <v>629</v>
      </c>
      <c r="K96" t="s">
        <v>823</v>
      </c>
      <c r="N96" t="s">
        <v>1040</v>
      </c>
      <c r="O96" t="s">
        <v>882</v>
      </c>
      <c r="Q96" s="2" t="s">
        <v>314</v>
      </c>
      <c r="R96" s="12" t="str">
        <f>IF(ISNUMBER(SEARCH("Datakilder_SQL",#REF!)),"Database",IF(ISNUMBER(SEARCH("WMS",U96)),"WMS",IF(ISNUMBER(SEARCH("WFS",U96)),"WFS","Grafisk fil")))</f>
        <v>Grafisk fil</v>
      </c>
      <c r="S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6" t="str">
        <f>IF(ISNUMBER(SEARCH("]",#REF!)),TRIM(RIGHT(SUBSTITUTE(#REF!,".",REPT(" ",LEN(#REF!))),LEN(#REF!))),"")&amp;IF(ISNUMBER(SEARCH("ODBC",#REF!)),TRIM(#REF!)&amp;"?","")</f>
        <v/>
      </c>
      <c r="U96" s="1" t="str">
        <f>IF(ISNUMBER(SEARCH("WMS",#REF!)),RIGHT(#REF!,LEN(#REF!)-SEARCH(":",#REF!)),"")</f>
        <v/>
      </c>
      <c r="V96" t="str">
        <f>IF(ISNUMBER(SEARCH("WMS",#REF!)),TRIM(#REF!)&amp;"?","")</f>
        <v/>
      </c>
      <c r="W96" s="21" t="str">
        <f>IF(ISNUMBER(SEARCH("E:\",#REF!)),"\\s-gis01-v\gis1\", "")</f>
        <v/>
      </c>
      <c r="X96" s="2" t="str">
        <f>IF(ISNUMBER(SEARCH("E:\",#REF!)),LEFT(#REF!,SEARCH("@",SUBSTITUTE(#REF!,"\","@",LEN(#REF!)-LEN(SUBSTITUTE(#REF!,"\",""))))),"")</f>
        <v/>
      </c>
      <c r="Y96" s="14" t="str">
        <f>IF(ISNUMBER(SEARCH("E:\",#REF!)),TRIM(RIGHT(SUBSTITUTE(#REF!,"\",REPT(" ",LEN(#REF!))),LEN(#REF!))),"")</f>
        <v/>
      </c>
    </row>
    <row r="97" spans="1:25" x14ac:dyDescent="0.25">
      <c r="A97">
        <v>96</v>
      </c>
      <c r="B97" t="s">
        <v>38</v>
      </c>
      <c r="C97" s="34" t="s">
        <v>306</v>
      </c>
      <c r="D97" s="10" t="s">
        <v>908</v>
      </c>
      <c r="E97" s="10" t="s">
        <v>1014</v>
      </c>
      <c r="F97" s="10" t="s">
        <v>362</v>
      </c>
      <c r="H97" s="10" t="s">
        <v>885</v>
      </c>
      <c r="I97" t="s">
        <v>310</v>
      </c>
      <c r="J97" t="s">
        <v>629</v>
      </c>
      <c r="K97" t="s">
        <v>823</v>
      </c>
      <c r="N97" t="s">
        <v>1040</v>
      </c>
      <c r="O97" t="s">
        <v>882</v>
      </c>
      <c r="Q97" s="2" t="s">
        <v>314</v>
      </c>
      <c r="R97" s="12" t="str">
        <f>IF(ISNUMBER(SEARCH("Datakilder_SQL",#REF!)),"Database",IF(ISNUMBER(SEARCH("WMS",U97)),"WMS",IF(ISNUMBER(SEARCH("WFS",U97)),"WFS","Grafisk fil")))</f>
        <v>Grafisk fil</v>
      </c>
      <c r="S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7" t="str">
        <f>IF(ISNUMBER(SEARCH("]",#REF!)),TRIM(RIGHT(SUBSTITUTE(#REF!,".",REPT(" ",LEN(#REF!))),LEN(#REF!))),"")&amp;IF(ISNUMBER(SEARCH("ODBC",#REF!)),TRIM(#REF!)&amp;"?","")</f>
        <v/>
      </c>
      <c r="U97" s="1" t="str">
        <f>IF(ISNUMBER(SEARCH("WMS",#REF!)),RIGHT(#REF!,LEN(#REF!)-SEARCH(":",#REF!)),"")</f>
        <v/>
      </c>
      <c r="V97" t="str">
        <f>IF(ISNUMBER(SEARCH("WMS",#REF!)),TRIM(#REF!)&amp;"?","")</f>
        <v/>
      </c>
      <c r="W97" s="21" t="str">
        <f>IF(ISNUMBER(SEARCH("E:\",#REF!)),"\\s-gis01-v\gis1\", "")</f>
        <v/>
      </c>
      <c r="X97" s="2" t="str">
        <f>IF(ISNUMBER(SEARCH("E:\",#REF!)),LEFT(#REF!,SEARCH("@",SUBSTITUTE(#REF!,"\","@",LEN(#REF!)-LEN(SUBSTITUTE(#REF!,"\",""))))),"")</f>
        <v/>
      </c>
      <c r="Y97" s="14" t="str">
        <f>IF(ISNUMBER(SEARCH("E:\",#REF!)),TRIM(RIGHT(SUBSTITUTE(#REF!,"\",REPT(" ",LEN(#REF!))),LEN(#REF!))),"")</f>
        <v/>
      </c>
    </row>
    <row r="98" spans="1:25" x14ac:dyDescent="0.25">
      <c r="A98">
        <v>97</v>
      </c>
      <c r="B98" t="s">
        <v>38</v>
      </c>
      <c r="C98" s="34" t="s">
        <v>306</v>
      </c>
      <c r="D98" s="10" t="s">
        <v>908</v>
      </c>
      <c r="E98" s="10" t="s">
        <v>1014</v>
      </c>
      <c r="F98" s="10" t="s">
        <v>362</v>
      </c>
      <c r="H98" s="10" t="s">
        <v>885</v>
      </c>
      <c r="I98" t="s">
        <v>310</v>
      </c>
      <c r="J98" t="s">
        <v>629</v>
      </c>
      <c r="K98" t="s">
        <v>823</v>
      </c>
      <c r="N98" t="s">
        <v>1040</v>
      </c>
      <c r="O98" t="s">
        <v>882</v>
      </c>
      <c r="Q98" s="2" t="s">
        <v>314</v>
      </c>
      <c r="R98" s="12" t="str">
        <f>IF(ISNUMBER(SEARCH("Datakilder_SQL",#REF!)),"Database",IF(ISNUMBER(SEARCH("WMS",U98)),"WMS",IF(ISNUMBER(SEARCH("WFS",U98)),"WFS","Grafisk fil")))</f>
        <v>Grafisk fil</v>
      </c>
      <c r="S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8" t="str">
        <f>IF(ISNUMBER(SEARCH("]",#REF!)),TRIM(RIGHT(SUBSTITUTE(#REF!,".",REPT(" ",LEN(#REF!))),LEN(#REF!))),"")&amp;IF(ISNUMBER(SEARCH("ODBC",#REF!)),TRIM(#REF!)&amp;"?","")</f>
        <v/>
      </c>
      <c r="U98" s="1" t="str">
        <f>IF(ISNUMBER(SEARCH("WMS",#REF!)),RIGHT(#REF!,LEN(#REF!)-SEARCH(":",#REF!)),"")</f>
        <v/>
      </c>
      <c r="V98" t="str">
        <f>IF(ISNUMBER(SEARCH("WMS",#REF!)),TRIM(#REF!)&amp;"?","")</f>
        <v/>
      </c>
      <c r="W98" s="21" t="str">
        <f>IF(ISNUMBER(SEARCH("E:\",#REF!)),"\\s-gis01-v\gis1\", "")</f>
        <v/>
      </c>
      <c r="X98" s="2" t="str">
        <f>IF(ISNUMBER(SEARCH("E:\",#REF!)),LEFT(#REF!,SEARCH("@",SUBSTITUTE(#REF!,"\","@",LEN(#REF!)-LEN(SUBSTITUTE(#REF!,"\",""))))),"")</f>
        <v/>
      </c>
      <c r="Y98" s="14" t="str">
        <f>IF(ISNUMBER(SEARCH("E:\",#REF!)),TRIM(RIGHT(SUBSTITUTE(#REF!,"\",REPT(" ",LEN(#REF!))),LEN(#REF!))),"")</f>
        <v/>
      </c>
    </row>
    <row r="99" spans="1:25" x14ac:dyDescent="0.25">
      <c r="A99">
        <v>98</v>
      </c>
      <c r="B99" t="s">
        <v>184</v>
      </c>
      <c r="C99" s="34" t="s">
        <v>306</v>
      </c>
      <c r="D99" s="10" t="s">
        <v>908</v>
      </c>
      <c r="E99" s="10" t="s">
        <v>1014</v>
      </c>
      <c r="F99" s="10" t="s">
        <v>363</v>
      </c>
      <c r="H99" s="10" t="s">
        <v>885</v>
      </c>
      <c r="I99" t="s">
        <v>310</v>
      </c>
      <c r="J99" t="s">
        <v>630</v>
      </c>
      <c r="K99" t="s">
        <v>822</v>
      </c>
      <c r="N99" t="s">
        <v>1040</v>
      </c>
      <c r="O99" t="s">
        <v>882</v>
      </c>
      <c r="Q99" s="2" t="s">
        <v>314</v>
      </c>
      <c r="R99" s="12" t="str">
        <f>IF(ISNUMBER(SEARCH("Datakilder_SQL",#REF!)),"Database",IF(ISNUMBER(SEARCH("WMS",U99)),"WMS",IF(ISNUMBER(SEARCH("WFS",U99)),"WFS","Grafisk fil")))</f>
        <v>Grafisk fil</v>
      </c>
      <c r="S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99" t="str">
        <f>IF(ISNUMBER(SEARCH("]",#REF!)),TRIM(RIGHT(SUBSTITUTE(#REF!,".",REPT(" ",LEN(#REF!))),LEN(#REF!))),"")&amp;IF(ISNUMBER(SEARCH("ODBC",#REF!)),TRIM(#REF!)&amp;"?","")</f>
        <v/>
      </c>
      <c r="U99" s="1" t="str">
        <f>IF(ISNUMBER(SEARCH("WMS",#REF!)),RIGHT(#REF!,LEN(#REF!)-SEARCH(":",#REF!)),"")</f>
        <v/>
      </c>
      <c r="V99" t="str">
        <f>IF(ISNUMBER(SEARCH("WMS",#REF!)),TRIM(#REF!)&amp;"?","")</f>
        <v/>
      </c>
      <c r="W99" s="21" t="str">
        <f>IF(ISNUMBER(SEARCH("E:\",#REF!)),"\\s-gis01-v\gis1\", "")</f>
        <v/>
      </c>
      <c r="X99" s="2" t="str">
        <f>IF(ISNUMBER(SEARCH("E:\",#REF!)),LEFT(#REF!,SEARCH("@",SUBSTITUTE(#REF!,"\","@",LEN(#REF!)-LEN(SUBSTITUTE(#REF!,"\",""))))),"")</f>
        <v/>
      </c>
      <c r="Y99" s="14" t="str">
        <f>IF(ISNUMBER(SEARCH("E:\",#REF!)),TRIM(RIGHT(SUBSTITUTE(#REF!,"\",REPT(" ",LEN(#REF!))),LEN(#REF!))),"")</f>
        <v/>
      </c>
    </row>
    <row r="100" spans="1:25" x14ac:dyDescent="0.25">
      <c r="A100">
        <v>99</v>
      </c>
      <c r="B100" t="s">
        <v>184</v>
      </c>
      <c r="C100" s="34" t="s">
        <v>306</v>
      </c>
      <c r="D100" s="10" t="s">
        <v>908</v>
      </c>
      <c r="E100" s="10" t="s">
        <v>1014</v>
      </c>
      <c r="F100" s="10" t="s">
        <v>363</v>
      </c>
      <c r="H100" s="10" t="s">
        <v>885</v>
      </c>
      <c r="I100" t="s">
        <v>310</v>
      </c>
      <c r="J100" t="s">
        <v>630</v>
      </c>
      <c r="K100" t="s">
        <v>822</v>
      </c>
      <c r="N100" t="s">
        <v>1040</v>
      </c>
      <c r="O100" t="s">
        <v>882</v>
      </c>
      <c r="Q100" s="2" t="s">
        <v>314</v>
      </c>
      <c r="R100" s="12" t="str">
        <f>IF(ISNUMBER(SEARCH("Datakilder_SQL",#REF!)),"Database",IF(ISNUMBER(SEARCH("WMS",U100)),"WMS",IF(ISNUMBER(SEARCH("WFS",U100)),"WFS","Grafisk fil")))</f>
        <v>Grafisk fil</v>
      </c>
      <c r="S1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0" t="str">
        <f>IF(ISNUMBER(SEARCH("]",#REF!)),TRIM(RIGHT(SUBSTITUTE(#REF!,".",REPT(" ",LEN(#REF!))),LEN(#REF!))),"")&amp;IF(ISNUMBER(SEARCH("ODBC",#REF!)),TRIM(#REF!)&amp;"?","")</f>
        <v/>
      </c>
      <c r="U100" s="1" t="str">
        <f>IF(ISNUMBER(SEARCH("WMS",#REF!)),RIGHT(#REF!,LEN(#REF!)-SEARCH(":",#REF!)),"")</f>
        <v/>
      </c>
      <c r="V100" t="str">
        <f>IF(ISNUMBER(SEARCH("WMS",#REF!)),TRIM(#REF!)&amp;"?","")</f>
        <v/>
      </c>
      <c r="W100" s="21" t="str">
        <f>IF(ISNUMBER(SEARCH("E:\",#REF!)),"\\s-gis01-v\gis1\", "")</f>
        <v/>
      </c>
      <c r="X100" s="2" t="str">
        <f>IF(ISNUMBER(SEARCH("E:\",#REF!)),LEFT(#REF!,SEARCH("@",SUBSTITUTE(#REF!,"\","@",LEN(#REF!)-LEN(SUBSTITUTE(#REF!,"\",""))))),"")</f>
        <v/>
      </c>
      <c r="Y100" s="14" t="str">
        <f>IF(ISNUMBER(SEARCH("E:\",#REF!)),TRIM(RIGHT(SUBSTITUTE(#REF!,"\",REPT(" ",LEN(#REF!))),LEN(#REF!))),"")</f>
        <v/>
      </c>
    </row>
    <row r="101" spans="1:25" x14ac:dyDescent="0.25">
      <c r="A101">
        <v>100</v>
      </c>
      <c r="B101" t="s">
        <v>184</v>
      </c>
      <c r="C101" s="34" t="s">
        <v>306</v>
      </c>
      <c r="D101" s="10" t="s">
        <v>908</v>
      </c>
      <c r="E101" s="10" t="s">
        <v>1014</v>
      </c>
      <c r="F101" s="10" t="s">
        <v>363</v>
      </c>
      <c r="H101" s="10" t="s">
        <v>885</v>
      </c>
      <c r="I101" t="s">
        <v>310</v>
      </c>
      <c r="J101" t="s">
        <v>630</v>
      </c>
      <c r="K101" t="s">
        <v>822</v>
      </c>
      <c r="N101" t="s">
        <v>1040</v>
      </c>
      <c r="O101" t="s">
        <v>882</v>
      </c>
      <c r="Q101" s="2" t="s">
        <v>314</v>
      </c>
      <c r="R101" s="12" t="str">
        <f>IF(ISNUMBER(SEARCH("Datakilder_SQL",#REF!)),"Database",IF(ISNUMBER(SEARCH("WMS",U101)),"WMS",IF(ISNUMBER(SEARCH("WFS",U101)),"WFS","Grafisk fil")))</f>
        <v>Grafisk fil</v>
      </c>
      <c r="S1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1" t="str">
        <f>IF(ISNUMBER(SEARCH("]",#REF!)),TRIM(RIGHT(SUBSTITUTE(#REF!,".",REPT(" ",LEN(#REF!))),LEN(#REF!))),"")&amp;IF(ISNUMBER(SEARCH("ODBC",#REF!)),TRIM(#REF!)&amp;"?","")</f>
        <v/>
      </c>
      <c r="U101" s="1" t="str">
        <f>IF(ISNUMBER(SEARCH("WMS",#REF!)),RIGHT(#REF!,LEN(#REF!)-SEARCH(":",#REF!)),"")</f>
        <v/>
      </c>
      <c r="V101" t="str">
        <f>IF(ISNUMBER(SEARCH("WMS",#REF!)),TRIM(#REF!)&amp;"?","")</f>
        <v/>
      </c>
      <c r="W101" s="21" t="str">
        <f>IF(ISNUMBER(SEARCH("E:\",#REF!)),"\\s-gis01-v\gis1\", "")</f>
        <v/>
      </c>
      <c r="X101" s="2" t="str">
        <f>IF(ISNUMBER(SEARCH("E:\",#REF!)),LEFT(#REF!,SEARCH("@",SUBSTITUTE(#REF!,"\","@",LEN(#REF!)-LEN(SUBSTITUTE(#REF!,"\",""))))),"")</f>
        <v/>
      </c>
      <c r="Y101" s="14" t="str">
        <f>IF(ISNUMBER(SEARCH("E:\",#REF!)),TRIM(RIGHT(SUBSTITUTE(#REF!,"\",REPT(" ",LEN(#REF!))),LEN(#REF!))),"")</f>
        <v/>
      </c>
    </row>
    <row r="102" spans="1:25" x14ac:dyDescent="0.25">
      <c r="A102">
        <v>101</v>
      </c>
      <c r="B102" t="s">
        <v>184</v>
      </c>
      <c r="C102" s="34" t="s">
        <v>306</v>
      </c>
      <c r="D102" s="10" t="s">
        <v>908</v>
      </c>
      <c r="E102" s="10" t="s">
        <v>1014</v>
      </c>
      <c r="F102" s="10" t="s">
        <v>363</v>
      </c>
      <c r="H102" s="10" t="s">
        <v>885</v>
      </c>
      <c r="I102" t="s">
        <v>310</v>
      </c>
      <c r="J102" t="s">
        <v>630</v>
      </c>
      <c r="K102" t="s">
        <v>822</v>
      </c>
      <c r="N102" t="s">
        <v>1040</v>
      </c>
      <c r="O102" t="s">
        <v>882</v>
      </c>
      <c r="Q102" s="2" t="s">
        <v>314</v>
      </c>
      <c r="R102" s="12" t="str">
        <f>IF(ISNUMBER(SEARCH("Datakilder_SQL",#REF!)),"Database",IF(ISNUMBER(SEARCH("WMS",U102)),"WMS",IF(ISNUMBER(SEARCH("WFS",U102)),"WFS","Grafisk fil")))</f>
        <v>Grafisk fil</v>
      </c>
      <c r="S1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2" t="str">
        <f>IF(ISNUMBER(SEARCH("]",#REF!)),TRIM(RIGHT(SUBSTITUTE(#REF!,".",REPT(" ",LEN(#REF!))),LEN(#REF!))),"")&amp;IF(ISNUMBER(SEARCH("ODBC",#REF!)),TRIM(#REF!)&amp;"?","")</f>
        <v/>
      </c>
      <c r="U102" s="1" t="str">
        <f>IF(ISNUMBER(SEARCH("WMS",#REF!)),RIGHT(#REF!,LEN(#REF!)-SEARCH(":",#REF!)),"")</f>
        <v/>
      </c>
      <c r="V102" t="str">
        <f>IF(ISNUMBER(SEARCH("WMS",#REF!)),TRIM(#REF!)&amp;"?","")</f>
        <v/>
      </c>
      <c r="W102" s="21" t="str">
        <f>IF(ISNUMBER(SEARCH("E:\",#REF!)),"\\s-gis01-v\gis1\", "")</f>
        <v/>
      </c>
      <c r="X102" s="2" t="str">
        <f>IF(ISNUMBER(SEARCH("E:\",#REF!)),LEFT(#REF!,SEARCH("@",SUBSTITUTE(#REF!,"\","@",LEN(#REF!)-LEN(SUBSTITUTE(#REF!,"\",""))))),"")</f>
        <v/>
      </c>
      <c r="Y102" s="14" t="str">
        <f>IF(ISNUMBER(SEARCH("E:\",#REF!)),TRIM(RIGHT(SUBSTITUTE(#REF!,"\",REPT(" ",LEN(#REF!))),LEN(#REF!))),"")</f>
        <v/>
      </c>
    </row>
    <row r="103" spans="1:25" x14ac:dyDescent="0.25">
      <c r="A103">
        <v>102</v>
      </c>
      <c r="B103" t="s">
        <v>39</v>
      </c>
      <c r="C103" s="34" t="s">
        <v>306</v>
      </c>
      <c r="D103" s="10" t="s">
        <v>908</v>
      </c>
      <c r="E103" s="10" t="s">
        <v>1014</v>
      </c>
      <c r="F103" s="10" t="s">
        <v>364</v>
      </c>
      <c r="H103" s="10" t="s">
        <v>885</v>
      </c>
      <c r="I103" t="s">
        <v>310</v>
      </c>
      <c r="J103" t="s">
        <v>631</v>
      </c>
      <c r="K103" t="s">
        <v>821</v>
      </c>
      <c r="N103" t="s">
        <v>1040</v>
      </c>
      <c r="O103" t="s">
        <v>882</v>
      </c>
      <c r="Q103" s="2" t="s">
        <v>314</v>
      </c>
      <c r="R103" s="12" t="str">
        <f>IF(ISNUMBER(SEARCH("Datakilder_SQL",#REF!)),"Database",IF(ISNUMBER(SEARCH("WMS",U103)),"WMS",IF(ISNUMBER(SEARCH("WFS",U103)),"WFS","Grafisk fil")))</f>
        <v>Grafisk fil</v>
      </c>
      <c r="S1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3" t="str">
        <f>IF(ISNUMBER(SEARCH("]",#REF!)),TRIM(RIGHT(SUBSTITUTE(#REF!,".",REPT(" ",LEN(#REF!))),LEN(#REF!))),"")&amp;IF(ISNUMBER(SEARCH("ODBC",#REF!)),TRIM(#REF!)&amp;"?","")</f>
        <v/>
      </c>
      <c r="U103" s="1" t="str">
        <f>IF(ISNUMBER(SEARCH("WMS",#REF!)),RIGHT(#REF!,LEN(#REF!)-SEARCH(":",#REF!)),"")</f>
        <v/>
      </c>
      <c r="V103" t="str">
        <f>IF(ISNUMBER(SEARCH("WMS",#REF!)),TRIM(#REF!)&amp;"?","")</f>
        <v/>
      </c>
      <c r="W103" s="21" t="str">
        <f>IF(ISNUMBER(SEARCH("E:\",#REF!)),"\\s-gis01-v\gis1\", "")</f>
        <v/>
      </c>
      <c r="X103" s="2" t="str">
        <f>IF(ISNUMBER(SEARCH("E:\",#REF!)),LEFT(#REF!,SEARCH("@",SUBSTITUTE(#REF!,"\","@",LEN(#REF!)-LEN(SUBSTITUTE(#REF!,"\",""))))),"")</f>
        <v/>
      </c>
      <c r="Y103" s="14" t="str">
        <f>IF(ISNUMBER(SEARCH("E:\",#REF!)),TRIM(RIGHT(SUBSTITUTE(#REF!,"\",REPT(" ",LEN(#REF!))),LEN(#REF!))),"")</f>
        <v/>
      </c>
    </row>
    <row r="104" spans="1:25" x14ac:dyDescent="0.25">
      <c r="A104">
        <v>103</v>
      </c>
      <c r="B104" t="s">
        <v>39</v>
      </c>
      <c r="C104" s="34" t="s">
        <v>306</v>
      </c>
      <c r="D104" s="10" t="s">
        <v>908</v>
      </c>
      <c r="E104" s="10" t="s">
        <v>1014</v>
      </c>
      <c r="F104" s="10" t="s">
        <v>364</v>
      </c>
      <c r="H104" s="10" t="s">
        <v>885</v>
      </c>
      <c r="I104" t="s">
        <v>310</v>
      </c>
      <c r="J104" t="s">
        <v>631</v>
      </c>
      <c r="K104" t="s">
        <v>821</v>
      </c>
      <c r="N104" t="s">
        <v>1040</v>
      </c>
      <c r="O104" t="s">
        <v>882</v>
      </c>
      <c r="Q104" s="2" t="s">
        <v>314</v>
      </c>
      <c r="R104" s="12" t="str">
        <f>IF(ISNUMBER(SEARCH("Datakilder_SQL",#REF!)),"Database",IF(ISNUMBER(SEARCH("WMS",U104)),"WMS",IF(ISNUMBER(SEARCH("WFS",U104)),"WFS","Grafisk fil")))</f>
        <v>Grafisk fil</v>
      </c>
      <c r="S1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4" t="str">
        <f>IF(ISNUMBER(SEARCH("]",#REF!)),TRIM(RIGHT(SUBSTITUTE(#REF!,".",REPT(" ",LEN(#REF!))),LEN(#REF!))),"")&amp;IF(ISNUMBER(SEARCH("ODBC",#REF!)),TRIM(#REF!)&amp;"?","")</f>
        <v/>
      </c>
      <c r="U104" s="1" t="str">
        <f>IF(ISNUMBER(SEARCH("WMS",#REF!)),RIGHT(#REF!,LEN(#REF!)-SEARCH(":",#REF!)),"")</f>
        <v/>
      </c>
      <c r="V104" t="str">
        <f>IF(ISNUMBER(SEARCH("WMS",#REF!)),TRIM(#REF!)&amp;"?","")</f>
        <v/>
      </c>
      <c r="W104" s="21" t="str">
        <f>IF(ISNUMBER(SEARCH("E:\",#REF!)),"\\s-gis01-v\gis1\", "")</f>
        <v/>
      </c>
      <c r="X104" s="2" t="str">
        <f>IF(ISNUMBER(SEARCH("E:\",#REF!)),LEFT(#REF!,SEARCH("@",SUBSTITUTE(#REF!,"\","@",LEN(#REF!)-LEN(SUBSTITUTE(#REF!,"\",""))))),"")</f>
        <v/>
      </c>
      <c r="Y104" s="14" t="str">
        <f>IF(ISNUMBER(SEARCH("E:\",#REF!)),TRIM(RIGHT(SUBSTITUTE(#REF!,"\",REPT(" ",LEN(#REF!))),LEN(#REF!))),"")</f>
        <v/>
      </c>
    </row>
    <row r="105" spans="1:25" x14ac:dyDescent="0.25">
      <c r="A105">
        <v>104</v>
      </c>
      <c r="B105" t="s">
        <v>39</v>
      </c>
      <c r="C105" s="34" t="s">
        <v>306</v>
      </c>
      <c r="D105" s="10" t="s">
        <v>908</v>
      </c>
      <c r="E105" s="10" t="s">
        <v>1014</v>
      </c>
      <c r="F105" s="10" t="s">
        <v>364</v>
      </c>
      <c r="H105" s="10" t="s">
        <v>885</v>
      </c>
      <c r="I105" t="s">
        <v>310</v>
      </c>
      <c r="J105" t="s">
        <v>631</v>
      </c>
      <c r="K105" t="s">
        <v>821</v>
      </c>
      <c r="N105" t="s">
        <v>1040</v>
      </c>
      <c r="O105" t="s">
        <v>882</v>
      </c>
      <c r="Q105" s="2" t="s">
        <v>314</v>
      </c>
      <c r="R105" s="12" t="str">
        <f>IF(ISNUMBER(SEARCH("Datakilder_SQL",#REF!)),"Database",IF(ISNUMBER(SEARCH("WMS",U105)),"WMS",IF(ISNUMBER(SEARCH("WFS",U105)),"WFS","Grafisk fil")))</f>
        <v>Grafisk fil</v>
      </c>
      <c r="S1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5" t="str">
        <f>IF(ISNUMBER(SEARCH("]",#REF!)),TRIM(RIGHT(SUBSTITUTE(#REF!,".",REPT(" ",LEN(#REF!))),LEN(#REF!))),"")&amp;IF(ISNUMBER(SEARCH("ODBC",#REF!)),TRIM(#REF!)&amp;"?","")</f>
        <v/>
      </c>
      <c r="U105" s="1" t="str">
        <f>IF(ISNUMBER(SEARCH("WMS",#REF!)),RIGHT(#REF!,LEN(#REF!)-SEARCH(":",#REF!)),"")</f>
        <v/>
      </c>
      <c r="V105" t="str">
        <f>IF(ISNUMBER(SEARCH("WMS",#REF!)),TRIM(#REF!)&amp;"?","")</f>
        <v/>
      </c>
      <c r="W105" s="21" t="str">
        <f>IF(ISNUMBER(SEARCH("E:\",#REF!)),"\\s-gis01-v\gis1\", "")</f>
        <v/>
      </c>
      <c r="X105" s="2" t="str">
        <f>IF(ISNUMBER(SEARCH("E:\",#REF!)),LEFT(#REF!,SEARCH("@",SUBSTITUTE(#REF!,"\","@",LEN(#REF!)-LEN(SUBSTITUTE(#REF!,"\",""))))),"")</f>
        <v/>
      </c>
      <c r="Y105" s="14" t="str">
        <f>IF(ISNUMBER(SEARCH("E:\",#REF!)),TRIM(RIGHT(SUBSTITUTE(#REF!,"\",REPT(" ",LEN(#REF!))),LEN(#REF!))),"")</f>
        <v/>
      </c>
    </row>
    <row r="106" spans="1:25" x14ac:dyDescent="0.25">
      <c r="A106">
        <v>105</v>
      </c>
      <c r="B106" t="s">
        <v>39</v>
      </c>
      <c r="C106" s="34" t="s">
        <v>306</v>
      </c>
      <c r="D106" s="10" t="s">
        <v>908</v>
      </c>
      <c r="E106" s="10" t="s">
        <v>1014</v>
      </c>
      <c r="F106" s="10" t="s">
        <v>364</v>
      </c>
      <c r="H106" s="10" t="s">
        <v>885</v>
      </c>
      <c r="I106" t="s">
        <v>310</v>
      </c>
      <c r="J106" t="s">
        <v>631</v>
      </c>
      <c r="K106" t="s">
        <v>821</v>
      </c>
      <c r="N106" t="s">
        <v>1040</v>
      </c>
      <c r="O106" t="s">
        <v>882</v>
      </c>
      <c r="Q106" s="2" t="s">
        <v>314</v>
      </c>
      <c r="R106" s="12" t="str">
        <f>IF(ISNUMBER(SEARCH("Datakilder_SQL",#REF!)),"Database",IF(ISNUMBER(SEARCH("WMS",U106)),"WMS",IF(ISNUMBER(SEARCH("WFS",U106)),"WFS","Grafisk fil")))</f>
        <v>Grafisk fil</v>
      </c>
      <c r="S1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6" t="str">
        <f>IF(ISNUMBER(SEARCH("]",#REF!)),TRIM(RIGHT(SUBSTITUTE(#REF!,".",REPT(" ",LEN(#REF!))),LEN(#REF!))),"")&amp;IF(ISNUMBER(SEARCH("ODBC",#REF!)),TRIM(#REF!)&amp;"?","")</f>
        <v/>
      </c>
      <c r="U106" s="1" t="str">
        <f>IF(ISNUMBER(SEARCH("WMS",#REF!)),RIGHT(#REF!,LEN(#REF!)-SEARCH(":",#REF!)),"")</f>
        <v/>
      </c>
      <c r="V106" t="str">
        <f>IF(ISNUMBER(SEARCH("WMS",#REF!)),TRIM(#REF!)&amp;"?","")</f>
        <v/>
      </c>
      <c r="W106" s="21" t="str">
        <f>IF(ISNUMBER(SEARCH("E:\",#REF!)),"\\s-gis01-v\gis1\", "")</f>
        <v/>
      </c>
      <c r="X106" s="2" t="str">
        <f>IF(ISNUMBER(SEARCH("E:\",#REF!)),LEFT(#REF!,SEARCH("@",SUBSTITUTE(#REF!,"\","@",LEN(#REF!)-LEN(SUBSTITUTE(#REF!,"\",""))))),"")</f>
        <v/>
      </c>
      <c r="Y106" s="14" t="str">
        <f>IF(ISNUMBER(SEARCH("E:\",#REF!)),TRIM(RIGHT(SUBSTITUTE(#REF!,"\",REPT(" ",LEN(#REF!))),LEN(#REF!))),"")</f>
        <v/>
      </c>
    </row>
    <row r="107" spans="1:25" x14ac:dyDescent="0.25">
      <c r="A107">
        <v>106</v>
      </c>
      <c r="B107" t="s">
        <v>185</v>
      </c>
      <c r="C107" s="34" t="s">
        <v>306</v>
      </c>
      <c r="D107" s="10" t="s">
        <v>908</v>
      </c>
      <c r="E107" s="10" t="s">
        <v>1015</v>
      </c>
      <c r="F107" s="10" t="s">
        <v>365</v>
      </c>
      <c r="H107" s="10" t="s">
        <v>885</v>
      </c>
      <c r="I107" t="s">
        <v>310</v>
      </c>
      <c r="J107" t="s">
        <v>632</v>
      </c>
      <c r="K107" t="s">
        <v>820</v>
      </c>
      <c r="N107" t="s">
        <v>1040</v>
      </c>
      <c r="O107" t="s">
        <v>882</v>
      </c>
      <c r="Q107" s="2" t="s">
        <v>314</v>
      </c>
      <c r="R107" s="12" t="str">
        <f>IF(ISNUMBER(SEARCH("Datakilder_SQL",#REF!)),"Database",IF(ISNUMBER(SEARCH("WMS",U107)),"WMS",IF(ISNUMBER(SEARCH("WFS",U107)),"WFS","Grafisk fil")))</f>
        <v>Grafisk fil</v>
      </c>
      <c r="S1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7" t="str">
        <f>IF(ISNUMBER(SEARCH("]",#REF!)),TRIM(RIGHT(SUBSTITUTE(#REF!,".",REPT(" ",LEN(#REF!))),LEN(#REF!))),"")&amp;IF(ISNUMBER(SEARCH("ODBC",#REF!)),TRIM(#REF!)&amp;"?","")</f>
        <v/>
      </c>
      <c r="U107" s="1" t="str">
        <f>IF(ISNUMBER(SEARCH("WMS",#REF!)),RIGHT(#REF!,LEN(#REF!)-SEARCH(":",#REF!)),"")</f>
        <v/>
      </c>
      <c r="V107" t="str">
        <f>IF(ISNUMBER(SEARCH("WMS",#REF!)),TRIM(#REF!)&amp;"?","")</f>
        <v/>
      </c>
      <c r="W107" s="21" t="str">
        <f>IF(ISNUMBER(SEARCH("E:\",#REF!)),"\\s-gis01-v\gis1\", "")</f>
        <v/>
      </c>
      <c r="X107" s="2" t="str">
        <f>IF(ISNUMBER(SEARCH("E:\",#REF!)),LEFT(#REF!,SEARCH("@",SUBSTITUTE(#REF!,"\","@",LEN(#REF!)-LEN(SUBSTITUTE(#REF!,"\",""))))),"")</f>
        <v/>
      </c>
      <c r="Y107" s="14" t="str">
        <f>IF(ISNUMBER(SEARCH("E:\",#REF!)),TRIM(RIGHT(SUBSTITUTE(#REF!,"\",REPT(" ",LEN(#REF!))),LEN(#REF!))),"")</f>
        <v/>
      </c>
    </row>
    <row r="108" spans="1:25" x14ac:dyDescent="0.25">
      <c r="A108">
        <v>107</v>
      </c>
      <c r="B108" t="s">
        <v>185</v>
      </c>
      <c r="C108" s="34" t="s">
        <v>306</v>
      </c>
      <c r="D108" s="10" t="s">
        <v>908</v>
      </c>
      <c r="E108" s="10" t="s">
        <v>1015</v>
      </c>
      <c r="F108" s="10" t="s">
        <v>365</v>
      </c>
      <c r="H108" s="10" t="s">
        <v>885</v>
      </c>
      <c r="I108" t="s">
        <v>310</v>
      </c>
      <c r="J108" t="s">
        <v>632</v>
      </c>
      <c r="K108" t="s">
        <v>820</v>
      </c>
      <c r="N108" t="s">
        <v>1040</v>
      </c>
      <c r="O108" t="s">
        <v>882</v>
      </c>
      <c r="Q108" s="2" t="s">
        <v>314</v>
      </c>
      <c r="R108" s="12" t="str">
        <f>IF(ISNUMBER(SEARCH("Datakilder_SQL",#REF!)),"Database",IF(ISNUMBER(SEARCH("WMS",U108)),"WMS",IF(ISNUMBER(SEARCH("WFS",U108)),"WFS","Grafisk fil")))</f>
        <v>Grafisk fil</v>
      </c>
      <c r="S1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8" t="str">
        <f>IF(ISNUMBER(SEARCH("]",#REF!)),TRIM(RIGHT(SUBSTITUTE(#REF!,".",REPT(" ",LEN(#REF!))),LEN(#REF!))),"")&amp;IF(ISNUMBER(SEARCH("ODBC",#REF!)),TRIM(#REF!)&amp;"?","")</f>
        <v/>
      </c>
      <c r="U108" s="1" t="str">
        <f>IF(ISNUMBER(SEARCH("WMS",#REF!)),RIGHT(#REF!,LEN(#REF!)-SEARCH(":",#REF!)),"")</f>
        <v/>
      </c>
      <c r="V108" t="str">
        <f>IF(ISNUMBER(SEARCH("WMS",#REF!)),TRIM(#REF!)&amp;"?","")</f>
        <v/>
      </c>
      <c r="W108" s="21" t="str">
        <f>IF(ISNUMBER(SEARCH("E:\",#REF!)),"\\s-gis01-v\gis1\", "")</f>
        <v/>
      </c>
      <c r="X108" s="2" t="str">
        <f>IF(ISNUMBER(SEARCH("E:\",#REF!)),LEFT(#REF!,SEARCH("@",SUBSTITUTE(#REF!,"\","@",LEN(#REF!)-LEN(SUBSTITUTE(#REF!,"\",""))))),"")</f>
        <v/>
      </c>
      <c r="Y108" s="14" t="str">
        <f>IF(ISNUMBER(SEARCH("E:\",#REF!)),TRIM(RIGHT(SUBSTITUTE(#REF!,"\",REPT(" ",LEN(#REF!))),LEN(#REF!))),"")</f>
        <v/>
      </c>
    </row>
    <row r="109" spans="1:25" x14ac:dyDescent="0.25">
      <c r="A109">
        <v>108</v>
      </c>
      <c r="B109" t="s">
        <v>185</v>
      </c>
      <c r="C109" s="34" t="s">
        <v>306</v>
      </c>
      <c r="D109" s="10" t="s">
        <v>908</v>
      </c>
      <c r="E109" s="10" t="s">
        <v>1015</v>
      </c>
      <c r="F109" s="10" t="s">
        <v>365</v>
      </c>
      <c r="H109" s="10" t="s">
        <v>885</v>
      </c>
      <c r="I109" t="s">
        <v>310</v>
      </c>
      <c r="J109" t="s">
        <v>632</v>
      </c>
      <c r="K109" t="s">
        <v>820</v>
      </c>
      <c r="N109" t="s">
        <v>1040</v>
      </c>
      <c r="O109" t="s">
        <v>882</v>
      </c>
      <c r="Q109" s="2" t="s">
        <v>314</v>
      </c>
      <c r="R109" s="12" t="str">
        <f>IF(ISNUMBER(SEARCH("Datakilder_SQL",#REF!)),"Database",IF(ISNUMBER(SEARCH("WMS",U109)),"WMS",IF(ISNUMBER(SEARCH("WFS",U109)),"WFS","Grafisk fil")))</f>
        <v>Grafisk fil</v>
      </c>
      <c r="S1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09" t="str">
        <f>IF(ISNUMBER(SEARCH("]",#REF!)),TRIM(RIGHT(SUBSTITUTE(#REF!,".",REPT(" ",LEN(#REF!))),LEN(#REF!))),"")&amp;IF(ISNUMBER(SEARCH("ODBC",#REF!)),TRIM(#REF!)&amp;"?","")</f>
        <v/>
      </c>
      <c r="U109" s="1" t="str">
        <f>IF(ISNUMBER(SEARCH("WMS",#REF!)),RIGHT(#REF!,LEN(#REF!)-SEARCH(":",#REF!)),"")</f>
        <v/>
      </c>
      <c r="V109" t="str">
        <f>IF(ISNUMBER(SEARCH("WMS",#REF!)),TRIM(#REF!)&amp;"?","")</f>
        <v/>
      </c>
      <c r="W109" s="21" t="str">
        <f>IF(ISNUMBER(SEARCH("E:\",#REF!)),"\\s-gis01-v\gis1\", "")</f>
        <v/>
      </c>
      <c r="X109" s="2" t="str">
        <f>IF(ISNUMBER(SEARCH("E:\",#REF!)),LEFT(#REF!,SEARCH("@",SUBSTITUTE(#REF!,"\","@",LEN(#REF!)-LEN(SUBSTITUTE(#REF!,"\",""))))),"")</f>
        <v/>
      </c>
      <c r="Y109" s="14" t="str">
        <f>IF(ISNUMBER(SEARCH("E:\",#REF!)),TRIM(RIGHT(SUBSTITUTE(#REF!,"\",REPT(" ",LEN(#REF!))),LEN(#REF!))),"")</f>
        <v/>
      </c>
    </row>
    <row r="110" spans="1:25" x14ac:dyDescent="0.25">
      <c r="A110">
        <v>109</v>
      </c>
      <c r="B110" t="s">
        <v>185</v>
      </c>
      <c r="C110" s="34" t="s">
        <v>306</v>
      </c>
      <c r="D110" s="10" t="s">
        <v>908</v>
      </c>
      <c r="E110" s="10" t="s">
        <v>1015</v>
      </c>
      <c r="F110" s="10" t="s">
        <v>365</v>
      </c>
      <c r="H110" s="10" t="s">
        <v>885</v>
      </c>
      <c r="I110" t="s">
        <v>310</v>
      </c>
      <c r="J110" t="s">
        <v>632</v>
      </c>
      <c r="K110" t="s">
        <v>820</v>
      </c>
      <c r="N110" t="s">
        <v>1040</v>
      </c>
      <c r="O110" t="s">
        <v>882</v>
      </c>
      <c r="Q110" s="2" t="s">
        <v>314</v>
      </c>
      <c r="R110" s="12" t="str">
        <f>IF(ISNUMBER(SEARCH("Datakilder_SQL",#REF!)),"Database",IF(ISNUMBER(SEARCH("WMS",U110)),"WMS",IF(ISNUMBER(SEARCH("WFS",U110)),"WFS","Grafisk fil")))</f>
        <v>Grafisk fil</v>
      </c>
      <c r="S1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0" t="str">
        <f>IF(ISNUMBER(SEARCH("]",#REF!)),TRIM(RIGHT(SUBSTITUTE(#REF!,".",REPT(" ",LEN(#REF!))),LEN(#REF!))),"")&amp;IF(ISNUMBER(SEARCH("ODBC",#REF!)),TRIM(#REF!)&amp;"?","")</f>
        <v/>
      </c>
      <c r="U110" s="1" t="str">
        <f>IF(ISNUMBER(SEARCH("WMS",#REF!)),RIGHT(#REF!,LEN(#REF!)-SEARCH(":",#REF!)),"")</f>
        <v/>
      </c>
      <c r="V110" t="str">
        <f>IF(ISNUMBER(SEARCH("WMS",#REF!)),TRIM(#REF!)&amp;"?","")</f>
        <v/>
      </c>
      <c r="W110" s="21" t="str">
        <f>IF(ISNUMBER(SEARCH("E:\",#REF!)),"\\s-gis01-v\gis1\", "")</f>
        <v/>
      </c>
      <c r="X110" s="2" t="str">
        <f>IF(ISNUMBER(SEARCH("E:\",#REF!)),LEFT(#REF!,SEARCH("@",SUBSTITUTE(#REF!,"\","@",LEN(#REF!)-LEN(SUBSTITUTE(#REF!,"\",""))))),"")</f>
        <v/>
      </c>
      <c r="Y110" s="14" t="str">
        <f>IF(ISNUMBER(SEARCH("E:\",#REF!)),TRIM(RIGHT(SUBSTITUTE(#REF!,"\",REPT(" ",LEN(#REF!))),LEN(#REF!))),"")</f>
        <v/>
      </c>
    </row>
    <row r="111" spans="1:25" x14ac:dyDescent="0.25">
      <c r="A111">
        <v>110</v>
      </c>
      <c r="B111" t="s">
        <v>186</v>
      </c>
      <c r="C111" s="34" t="s">
        <v>306</v>
      </c>
      <c r="D111" s="10" t="s">
        <v>908</v>
      </c>
      <c r="E111" s="10" t="s">
        <v>1016</v>
      </c>
      <c r="F111" s="10" t="s">
        <v>633</v>
      </c>
      <c r="H111" s="10" t="s">
        <v>885</v>
      </c>
      <c r="I111" t="s">
        <v>310</v>
      </c>
      <c r="J111" t="s">
        <v>634</v>
      </c>
      <c r="K111" t="s">
        <v>819</v>
      </c>
      <c r="N111" t="s">
        <v>1040</v>
      </c>
      <c r="O111" t="s">
        <v>882</v>
      </c>
      <c r="Q111" s="2" t="s">
        <v>314</v>
      </c>
      <c r="R111" s="12" t="str">
        <f>IF(ISNUMBER(SEARCH("Datakilder_SQL",#REF!)),"Database",IF(ISNUMBER(SEARCH("WMS",U111)),"WMS",IF(ISNUMBER(SEARCH("WFS",U111)),"WFS","Grafisk fil")))</f>
        <v>Grafisk fil</v>
      </c>
      <c r="S1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1" t="str">
        <f>IF(ISNUMBER(SEARCH("]",#REF!)),TRIM(RIGHT(SUBSTITUTE(#REF!,".",REPT(" ",LEN(#REF!))),LEN(#REF!))),"")&amp;IF(ISNUMBER(SEARCH("ODBC",#REF!)),TRIM(#REF!)&amp;"?","")</f>
        <v/>
      </c>
      <c r="U111" s="1" t="str">
        <f>IF(ISNUMBER(SEARCH("WMS",#REF!)),RIGHT(#REF!,LEN(#REF!)-SEARCH(":",#REF!)),"")</f>
        <v/>
      </c>
      <c r="V111" t="str">
        <f>IF(ISNUMBER(SEARCH("WMS",#REF!)),TRIM(#REF!)&amp;"?","")</f>
        <v/>
      </c>
      <c r="W111" s="21" t="str">
        <f>IF(ISNUMBER(SEARCH("E:\",#REF!)),"\\s-gis01-v\gis1\", "")</f>
        <v/>
      </c>
      <c r="X111" s="2" t="str">
        <f>IF(ISNUMBER(SEARCH("E:\",#REF!)),LEFT(#REF!,SEARCH("@",SUBSTITUTE(#REF!,"\","@",LEN(#REF!)-LEN(SUBSTITUTE(#REF!,"\",""))))),"")</f>
        <v/>
      </c>
      <c r="Y111" s="14" t="str">
        <f>IF(ISNUMBER(SEARCH("E:\",#REF!)),TRIM(RIGHT(SUBSTITUTE(#REF!,"\",REPT(" ",LEN(#REF!))),LEN(#REF!))),"")</f>
        <v/>
      </c>
    </row>
    <row r="112" spans="1:25" x14ac:dyDescent="0.25">
      <c r="A112">
        <v>111</v>
      </c>
      <c r="B112" t="s">
        <v>186</v>
      </c>
      <c r="C112" s="34" t="s">
        <v>306</v>
      </c>
      <c r="D112" s="10" t="s">
        <v>908</v>
      </c>
      <c r="E112" s="10" t="s">
        <v>1016</v>
      </c>
      <c r="F112" s="10" t="str">
        <f t="shared" ref="F112:F118" si="6">$F$111</f>
        <v>Linjeangivelse af højspændings- jord- og luftledninger samt arealangivelse VVM-pligtige tekniske anlæg, planlagte gasledninger, højspændingstrace og transportkorridorer.</v>
      </c>
      <c r="H112" s="10" t="s">
        <v>885</v>
      </c>
      <c r="I112" t="s">
        <v>310</v>
      </c>
      <c r="J112" t="str">
        <f t="shared" ref="J112:J118" si="7">$J$111</f>
        <v>Højspænding, teknisk, anlæg, jordledning, luftledning, VVM, gas, jordlægges, transportkorridor</v>
      </c>
      <c r="K112" t="s">
        <v>819</v>
      </c>
      <c r="N112" t="s">
        <v>1040</v>
      </c>
      <c r="O112" t="s">
        <v>882</v>
      </c>
      <c r="Q112" s="2" t="s">
        <v>314</v>
      </c>
      <c r="R112" s="12" t="str">
        <f>IF(ISNUMBER(SEARCH("Datakilder_SQL",#REF!)),"Database",IF(ISNUMBER(SEARCH("WMS",U112)),"WMS",IF(ISNUMBER(SEARCH("WFS",U112)),"WFS","Grafisk fil")))</f>
        <v>Grafisk fil</v>
      </c>
      <c r="S1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2" t="str">
        <f>IF(ISNUMBER(SEARCH("]",#REF!)),TRIM(RIGHT(SUBSTITUTE(#REF!,".",REPT(" ",LEN(#REF!))),LEN(#REF!))),"")&amp;IF(ISNUMBER(SEARCH("ODBC",#REF!)),TRIM(#REF!)&amp;"?","")</f>
        <v/>
      </c>
      <c r="U112" s="1" t="str">
        <f>IF(ISNUMBER(SEARCH("WMS",#REF!)),RIGHT(#REF!,LEN(#REF!)-SEARCH(":",#REF!)),"")</f>
        <v/>
      </c>
      <c r="V112" t="str">
        <f>IF(ISNUMBER(SEARCH("WMS",#REF!)),TRIM(#REF!)&amp;"?","")</f>
        <v/>
      </c>
      <c r="W112" s="21" t="str">
        <f>IF(ISNUMBER(SEARCH("E:\",#REF!)),"\\s-gis01-v\gis1\", "")</f>
        <v/>
      </c>
      <c r="X112" s="2" t="str">
        <f>IF(ISNUMBER(SEARCH("E:\",#REF!)),LEFT(#REF!,SEARCH("@",SUBSTITUTE(#REF!,"\","@",LEN(#REF!)-LEN(SUBSTITUTE(#REF!,"\",""))))),"")</f>
        <v/>
      </c>
      <c r="Y112" s="14" t="str">
        <f>IF(ISNUMBER(SEARCH("E:\",#REF!)),TRIM(RIGHT(SUBSTITUTE(#REF!,"\",REPT(" ",LEN(#REF!))),LEN(#REF!))),"")</f>
        <v/>
      </c>
    </row>
    <row r="113" spans="1:25" x14ac:dyDescent="0.25">
      <c r="A113">
        <v>112</v>
      </c>
      <c r="B113" t="s">
        <v>186</v>
      </c>
      <c r="C113" s="34" t="s">
        <v>306</v>
      </c>
      <c r="D113" s="10" t="s">
        <v>908</v>
      </c>
      <c r="E113" s="10" t="s">
        <v>1016</v>
      </c>
      <c r="F113" s="10" t="str">
        <f t="shared" si="6"/>
        <v>Linjeangivelse af højspændings- jord- og luftledninger samt arealangivelse VVM-pligtige tekniske anlæg, planlagte gasledninger, højspændingstrace og transportkorridorer.</v>
      </c>
      <c r="H113" s="10" t="s">
        <v>885</v>
      </c>
      <c r="I113" t="s">
        <v>310</v>
      </c>
      <c r="J113" t="str">
        <f t="shared" si="7"/>
        <v>Højspænding, teknisk, anlæg, jordledning, luftledning, VVM, gas, jordlægges, transportkorridor</v>
      </c>
      <c r="K113" t="s">
        <v>819</v>
      </c>
      <c r="N113" t="s">
        <v>1040</v>
      </c>
      <c r="O113" t="s">
        <v>882</v>
      </c>
      <c r="Q113" s="2" t="s">
        <v>314</v>
      </c>
      <c r="R113" s="12" t="str">
        <f>IF(ISNUMBER(SEARCH("Datakilder_SQL",#REF!)),"Database",IF(ISNUMBER(SEARCH("WMS",U113)),"WMS",IF(ISNUMBER(SEARCH("WFS",U113)),"WFS","Grafisk fil")))</f>
        <v>Grafisk fil</v>
      </c>
      <c r="S1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3" t="str">
        <f>IF(ISNUMBER(SEARCH("]",#REF!)),TRIM(RIGHT(SUBSTITUTE(#REF!,".",REPT(" ",LEN(#REF!))),LEN(#REF!))),"")&amp;IF(ISNUMBER(SEARCH("ODBC",#REF!)),TRIM(#REF!)&amp;"?","")</f>
        <v/>
      </c>
      <c r="U113" s="1" t="str">
        <f>IF(ISNUMBER(SEARCH("WMS",#REF!)),RIGHT(#REF!,LEN(#REF!)-SEARCH(":",#REF!)),"")</f>
        <v/>
      </c>
      <c r="V113" t="str">
        <f>IF(ISNUMBER(SEARCH("WMS",#REF!)),TRIM(#REF!)&amp;"?","")</f>
        <v/>
      </c>
      <c r="W113" s="21" t="str">
        <f>IF(ISNUMBER(SEARCH("E:\",#REF!)),"\\s-gis01-v\gis1\", "")</f>
        <v/>
      </c>
      <c r="X113" s="2" t="str">
        <f>IF(ISNUMBER(SEARCH("E:\",#REF!)),LEFT(#REF!,SEARCH("@",SUBSTITUTE(#REF!,"\","@",LEN(#REF!)-LEN(SUBSTITUTE(#REF!,"\",""))))),"")</f>
        <v/>
      </c>
      <c r="Y113" s="14" t="str">
        <f>IF(ISNUMBER(SEARCH("E:\",#REF!)),TRIM(RIGHT(SUBSTITUTE(#REF!,"\",REPT(" ",LEN(#REF!))),LEN(#REF!))),"")</f>
        <v/>
      </c>
    </row>
    <row r="114" spans="1:25" x14ac:dyDescent="0.25">
      <c r="A114">
        <v>113</v>
      </c>
      <c r="B114" t="s">
        <v>186</v>
      </c>
      <c r="C114" s="34" t="s">
        <v>306</v>
      </c>
      <c r="D114" s="10" t="s">
        <v>908</v>
      </c>
      <c r="E114" s="10" t="s">
        <v>1016</v>
      </c>
      <c r="F114" s="10" t="str">
        <f t="shared" si="6"/>
        <v>Linjeangivelse af højspændings- jord- og luftledninger samt arealangivelse VVM-pligtige tekniske anlæg, planlagte gasledninger, højspændingstrace og transportkorridorer.</v>
      </c>
      <c r="H114" s="10" t="s">
        <v>885</v>
      </c>
      <c r="I114" t="s">
        <v>310</v>
      </c>
      <c r="J114" t="str">
        <f t="shared" si="7"/>
        <v>Højspænding, teknisk, anlæg, jordledning, luftledning, VVM, gas, jordlægges, transportkorridor</v>
      </c>
      <c r="K114" t="s">
        <v>819</v>
      </c>
      <c r="N114" t="s">
        <v>1040</v>
      </c>
      <c r="O114" t="s">
        <v>882</v>
      </c>
      <c r="Q114" s="2" t="s">
        <v>314</v>
      </c>
      <c r="R114" s="12" t="str">
        <f>IF(ISNUMBER(SEARCH("Datakilder_SQL",#REF!)),"Database",IF(ISNUMBER(SEARCH("WMS",U114)),"WMS",IF(ISNUMBER(SEARCH("WFS",U114)),"WFS","Grafisk fil")))</f>
        <v>Grafisk fil</v>
      </c>
      <c r="S1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4" t="str">
        <f>IF(ISNUMBER(SEARCH("]",#REF!)),TRIM(RIGHT(SUBSTITUTE(#REF!,".",REPT(" ",LEN(#REF!))),LEN(#REF!))),"")&amp;IF(ISNUMBER(SEARCH("ODBC",#REF!)),TRIM(#REF!)&amp;"?","")</f>
        <v/>
      </c>
      <c r="U114" s="1" t="str">
        <f>IF(ISNUMBER(SEARCH("WMS",#REF!)),RIGHT(#REF!,LEN(#REF!)-SEARCH(":",#REF!)),"")</f>
        <v/>
      </c>
      <c r="V114" t="str">
        <f>IF(ISNUMBER(SEARCH("WMS",#REF!)),TRIM(#REF!)&amp;"?","")</f>
        <v/>
      </c>
      <c r="W114" s="21" t="str">
        <f>IF(ISNUMBER(SEARCH("E:\",#REF!)),"\\s-gis01-v\gis1\", "")</f>
        <v/>
      </c>
      <c r="X114" s="2" t="str">
        <f>IF(ISNUMBER(SEARCH("E:\",#REF!)),LEFT(#REF!,SEARCH("@",SUBSTITUTE(#REF!,"\","@",LEN(#REF!)-LEN(SUBSTITUTE(#REF!,"\",""))))),"")</f>
        <v/>
      </c>
      <c r="Y114" s="14" t="str">
        <f>IF(ISNUMBER(SEARCH("E:\",#REF!)),TRIM(RIGHT(SUBSTITUTE(#REF!,"\",REPT(" ",LEN(#REF!))),LEN(#REF!))),"")</f>
        <v/>
      </c>
    </row>
    <row r="115" spans="1:25" x14ac:dyDescent="0.25">
      <c r="A115">
        <v>114</v>
      </c>
      <c r="B115" t="s">
        <v>186</v>
      </c>
      <c r="C115" s="34" t="s">
        <v>306</v>
      </c>
      <c r="D115" s="10" t="s">
        <v>908</v>
      </c>
      <c r="E115" s="10" t="s">
        <v>1016</v>
      </c>
      <c r="F115" s="10" t="str">
        <f t="shared" si="6"/>
        <v>Linjeangivelse af højspændings- jord- og luftledninger samt arealangivelse VVM-pligtige tekniske anlæg, planlagte gasledninger, højspændingstrace og transportkorridorer.</v>
      </c>
      <c r="H115" s="10" t="s">
        <v>885</v>
      </c>
      <c r="I115" t="s">
        <v>310</v>
      </c>
      <c r="J115" t="str">
        <f t="shared" si="7"/>
        <v>Højspænding, teknisk, anlæg, jordledning, luftledning, VVM, gas, jordlægges, transportkorridor</v>
      </c>
      <c r="K115" t="s">
        <v>819</v>
      </c>
      <c r="N115" t="s">
        <v>1040</v>
      </c>
      <c r="O115" t="s">
        <v>882</v>
      </c>
      <c r="Q115" s="2" t="s">
        <v>314</v>
      </c>
      <c r="R115" s="12" t="str">
        <f>IF(ISNUMBER(SEARCH("Datakilder_SQL",#REF!)),"Database",IF(ISNUMBER(SEARCH("WMS",U115)),"WMS",IF(ISNUMBER(SEARCH("WFS",U115)),"WFS","Grafisk fil")))</f>
        <v>Grafisk fil</v>
      </c>
      <c r="S1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5" t="str">
        <f>IF(ISNUMBER(SEARCH("]",#REF!)),TRIM(RIGHT(SUBSTITUTE(#REF!,".",REPT(" ",LEN(#REF!))),LEN(#REF!))),"")&amp;IF(ISNUMBER(SEARCH("ODBC",#REF!)),TRIM(#REF!)&amp;"?","")</f>
        <v/>
      </c>
      <c r="U115" s="1" t="str">
        <f>IF(ISNUMBER(SEARCH("WMS",#REF!)),RIGHT(#REF!,LEN(#REF!)-SEARCH(":",#REF!)),"")</f>
        <v/>
      </c>
      <c r="V115" t="str">
        <f>IF(ISNUMBER(SEARCH("WMS",#REF!)),TRIM(#REF!)&amp;"?","")</f>
        <v/>
      </c>
      <c r="W115" s="21" t="str">
        <f>IF(ISNUMBER(SEARCH("E:\",#REF!)),"\\s-gis01-v\gis1\", "")</f>
        <v/>
      </c>
      <c r="X115" s="2" t="str">
        <f>IF(ISNUMBER(SEARCH("E:\",#REF!)),LEFT(#REF!,SEARCH("@",SUBSTITUTE(#REF!,"\","@",LEN(#REF!)-LEN(SUBSTITUTE(#REF!,"\",""))))),"")</f>
        <v/>
      </c>
      <c r="Y115" s="14" t="str">
        <f>IF(ISNUMBER(SEARCH("E:\",#REF!)),TRIM(RIGHT(SUBSTITUTE(#REF!,"\",REPT(" ",LEN(#REF!))),LEN(#REF!))),"")</f>
        <v/>
      </c>
    </row>
    <row r="116" spans="1:25" x14ac:dyDescent="0.25">
      <c r="A116">
        <v>115</v>
      </c>
      <c r="B116" t="s">
        <v>186</v>
      </c>
      <c r="C116" s="34" t="s">
        <v>306</v>
      </c>
      <c r="D116" s="10" t="s">
        <v>908</v>
      </c>
      <c r="E116" s="10" t="s">
        <v>1016</v>
      </c>
      <c r="F116" s="10" t="str">
        <f t="shared" si="6"/>
        <v>Linjeangivelse af højspændings- jord- og luftledninger samt arealangivelse VVM-pligtige tekniske anlæg, planlagte gasledninger, højspændingstrace og transportkorridorer.</v>
      </c>
      <c r="H116" s="10" t="s">
        <v>885</v>
      </c>
      <c r="I116" t="s">
        <v>310</v>
      </c>
      <c r="J116" t="str">
        <f t="shared" si="7"/>
        <v>Højspænding, teknisk, anlæg, jordledning, luftledning, VVM, gas, jordlægges, transportkorridor</v>
      </c>
      <c r="K116" t="s">
        <v>819</v>
      </c>
      <c r="N116" t="s">
        <v>1040</v>
      </c>
      <c r="O116" t="s">
        <v>882</v>
      </c>
      <c r="Q116" s="2" t="s">
        <v>314</v>
      </c>
      <c r="R116" s="12" t="str">
        <f>IF(ISNUMBER(SEARCH("Datakilder_SQL",#REF!)),"Database",IF(ISNUMBER(SEARCH("WMS",U116)),"WMS",IF(ISNUMBER(SEARCH("WFS",U116)),"WFS","Grafisk fil")))</f>
        <v>Grafisk fil</v>
      </c>
      <c r="S1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6" t="str">
        <f>IF(ISNUMBER(SEARCH("]",#REF!)),TRIM(RIGHT(SUBSTITUTE(#REF!,".",REPT(" ",LEN(#REF!))),LEN(#REF!))),"")&amp;IF(ISNUMBER(SEARCH("ODBC",#REF!)),TRIM(#REF!)&amp;"?","")</f>
        <v/>
      </c>
      <c r="U116" s="1" t="str">
        <f>IF(ISNUMBER(SEARCH("WMS",#REF!)),RIGHT(#REF!,LEN(#REF!)-SEARCH(":",#REF!)),"")</f>
        <v/>
      </c>
      <c r="V116" t="str">
        <f>IF(ISNUMBER(SEARCH("WMS",#REF!)),TRIM(#REF!)&amp;"?","")</f>
        <v/>
      </c>
      <c r="W116" s="21" t="str">
        <f>IF(ISNUMBER(SEARCH("E:\",#REF!)),"\\s-gis01-v\gis1\", "")</f>
        <v/>
      </c>
      <c r="X116" s="2" t="str">
        <f>IF(ISNUMBER(SEARCH("E:\",#REF!)),LEFT(#REF!,SEARCH("@",SUBSTITUTE(#REF!,"\","@",LEN(#REF!)-LEN(SUBSTITUTE(#REF!,"\",""))))),"")</f>
        <v/>
      </c>
      <c r="Y116" s="14" t="str">
        <f>IF(ISNUMBER(SEARCH("E:\",#REF!)),TRIM(RIGHT(SUBSTITUTE(#REF!,"\",REPT(" ",LEN(#REF!))),LEN(#REF!))),"")</f>
        <v/>
      </c>
    </row>
    <row r="117" spans="1:25" x14ac:dyDescent="0.25">
      <c r="A117">
        <v>116</v>
      </c>
      <c r="B117" t="s">
        <v>186</v>
      </c>
      <c r="C117" s="34" t="s">
        <v>306</v>
      </c>
      <c r="D117" s="10" t="s">
        <v>908</v>
      </c>
      <c r="E117" s="10" t="s">
        <v>1016</v>
      </c>
      <c r="F117" s="10" t="str">
        <f t="shared" si="6"/>
        <v>Linjeangivelse af højspændings- jord- og luftledninger samt arealangivelse VVM-pligtige tekniske anlæg, planlagte gasledninger, højspændingstrace og transportkorridorer.</v>
      </c>
      <c r="H117" s="10" t="s">
        <v>885</v>
      </c>
      <c r="I117" t="s">
        <v>310</v>
      </c>
      <c r="J117" t="str">
        <f t="shared" si="7"/>
        <v>Højspænding, teknisk, anlæg, jordledning, luftledning, VVM, gas, jordlægges, transportkorridor</v>
      </c>
      <c r="K117" t="s">
        <v>819</v>
      </c>
      <c r="N117" t="s">
        <v>1040</v>
      </c>
      <c r="O117" t="s">
        <v>882</v>
      </c>
      <c r="Q117" s="2" t="s">
        <v>314</v>
      </c>
      <c r="R117" s="12" t="str">
        <f>IF(ISNUMBER(SEARCH("Datakilder_SQL",#REF!)),"Database",IF(ISNUMBER(SEARCH("WMS",U117)),"WMS",IF(ISNUMBER(SEARCH("WFS",U117)),"WFS","Grafisk fil")))</f>
        <v>Grafisk fil</v>
      </c>
      <c r="S1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7" t="str">
        <f>IF(ISNUMBER(SEARCH("]",#REF!)),TRIM(RIGHT(SUBSTITUTE(#REF!,".",REPT(" ",LEN(#REF!))),LEN(#REF!))),"")&amp;IF(ISNUMBER(SEARCH("ODBC",#REF!)),TRIM(#REF!)&amp;"?","")</f>
        <v/>
      </c>
      <c r="U117" s="1" t="str">
        <f>IF(ISNUMBER(SEARCH("WMS",#REF!)),RIGHT(#REF!,LEN(#REF!)-SEARCH(":",#REF!)),"")</f>
        <v/>
      </c>
      <c r="V117" t="str">
        <f>IF(ISNUMBER(SEARCH("WMS",#REF!)),TRIM(#REF!)&amp;"?","")</f>
        <v/>
      </c>
      <c r="W117" s="21" t="str">
        <f>IF(ISNUMBER(SEARCH("E:\",#REF!)),"\\s-gis01-v\gis1\", "")</f>
        <v/>
      </c>
      <c r="X117" s="2" t="str">
        <f>IF(ISNUMBER(SEARCH("E:\",#REF!)),LEFT(#REF!,SEARCH("@",SUBSTITUTE(#REF!,"\","@",LEN(#REF!)-LEN(SUBSTITUTE(#REF!,"\",""))))),"")</f>
        <v/>
      </c>
      <c r="Y117" s="14" t="str">
        <f>IF(ISNUMBER(SEARCH("E:\",#REF!)),TRIM(RIGHT(SUBSTITUTE(#REF!,"\",REPT(" ",LEN(#REF!))),LEN(#REF!))),"")</f>
        <v/>
      </c>
    </row>
    <row r="118" spans="1:25" x14ac:dyDescent="0.25">
      <c r="A118">
        <v>117</v>
      </c>
      <c r="B118" t="s">
        <v>186</v>
      </c>
      <c r="C118" s="34" t="s">
        <v>306</v>
      </c>
      <c r="D118" s="10" t="s">
        <v>908</v>
      </c>
      <c r="E118" s="10" t="s">
        <v>1014</v>
      </c>
      <c r="F118" s="10" t="str">
        <f t="shared" si="6"/>
        <v>Linjeangivelse af højspændings- jord- og luftledninger samt arealangivelse VVM-pligtige tekniske anlæg, planlagte gasledninger, højspændingstrace og transportkorridorer.</v>
      </c>
      <c r="H118" s="10" t="s">
        <v>885</v>
      </c>
      <c r="I118" t="s">
        <v>310</v>
      </c>
      <c r="J118" t="str">
        <f t="shared" si="7"/>
        <v>Højspænding, teknisk, anlæg, jordledning, luftledning, VVM, gas, jordlægges, transportkorridor</v>
      </c>
      <c r="K118" t="s">
        <v>819</v>
      </c>
      <c r="N118" t="s">
        <v>1040</v>
      </c>
      <c r="O118" t="s">
        <v>882</v>
      </c>
      <c r="Q118" s="2" t="s">
        <v>314</v>
      </c>
      <c r="R118" s="12" t="str">
        <f>IF(ISNUMBER(SEARCH("Datakilder_SQL",#REF!)),"Database",IF(ISNUMBER(SEARCH("WMS",U118)),"WMS",IF(ISNUMBER(SEARCH("WFS",U118)),"WFS","Grafisk fil")))</f>
        <v>Grafisk fil</v>
      </c>
      <c r="S1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8" t="str">
        <f>IF(ISNUMBER(SEARCH("]",#REF!)),TRIM(RIGHT(SUBSTITUTE(#REF!,".",REPT(" ",LEN(#REF!))),LEN(#REF!))),"")&amp;IF(ISNUMBER(SEARCH("ODBC",#REF!)),TRIM(#REF!)&amp;"?","")</f>
        <v/>
      </c>
      <c r="U118" s="1" t="str">
        <f>IF(ISNUMBER(SEARCH("WMS",#REF!)),RIGHT(#REF!,LEN(#REF!)-SEARCH(":",#REF!)),"")</f>
        <v/>
      </c>
      <c r="V118" t="str">
        <f>IF(ISNUMBER(SEARCH("WMS",#REF!)),TRIM(#REF!)&amp;"?","")</f>
        <v/>
      </c>
      <c r="W118" s="21" t="str">
        <f>IF(ISNUMBER(SEARCH("E:\",#REF!)),"\\s-gis01-v\gis1\", "")</f>
        <v/>
      </c>
      <c r="X118" s="2" t="str">
        <f>IF(ISNUMBER(SEARCH("E:\",#REF!)),LEFT(#REF!,SEARCH("@",SUBSTITUTE(#REF!,"\","@",LEN(#REF!)-LEN(SUBSTITUTE(#REF!,"\",""))))),"")</f>
        <v/>
      </c>
      <c r="Y118" s="14" t="str">
        <f>IF(ISNUMBER(SEARCH("E:\",#REF!)),TRIM(RIGHT(SUBSTITUTE(#REF!,"\",REPT(" ",LEN(#REF!))),LEN(#REF!))),"")</f>
        <v/>
      </c>
    </row>
    <row r="119" spans="1:25" x14ac:dyDescent="0.25">
      <c r="A119">
        <v>118</v>
      </c>
      <c r="B119" t="s">
        <v>221</v>
      </c>
      <c r="C119" s="34" t="s">
        <v>306</v>
      </c>
      <c r="D119" s="10" t="s">
        <v>908</v>
      </c>
      <c r="E119" s="10" t="s">
        <v>1017</v>
      </c>
      <c r="F119" s="10" t="s">
        <v>366</v>
      </c>
      <c r="H119" s="10" t="s">
        <v>885</v>
      </c>
      <c r="I119" t="s">
        <v>310</v>
      </c>
      <c r="J119" t="s">
        <v>635</v>
      </c>
      <c r="K119" t="s">
        <v>818</v>
      </c>
      <c r="N119" t="s">
        <v>1040</v>
      </c>
      <c r="O119" t="s">
        <v>882</v>
      </c>
      <c r="Q119" s="2" t="s">
        <v>314</v>
      </c>
      <c r="R119" s="12" t="str">
        <f>IF(ISNUMBER(SEARCH("Datakilder_SQL",#REF!)),"Database",IF(ISNUMBER(SEARCH("WMS",U119)),"WMS",IF(ISNUMBER(SEARCH("WFS",U119)),"WFS","Grafisk fil")))</f>
        <v>Grafisk fil</v>
      </c>
      <c r="S1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19" t="str">
        <f>IF(ISNUMBER(SEARCH("]",#REF!)),TRIM(RIGHT(SUBSTITUTE(#REF!,".",REPT(" ",LEN(#REF!))),LEN(#REF!))),"")&amp;IF(ISNUMBER(SEARCH("ODBC",#REF!)),TRIM(#REF!)&amp;"?","")</f>
        <v/>
      </c>
      <c r="U119" s="1" t="str">
        <f>IF(ISNUMBER(SEARCH("WMS",#REF!)),RIGHT(#REF!,LEN(#REF!)-SEARCH(":",#REF!)),"")</f>
        <v/>
      </c>
      <c r="V119" t="str">
        <f>IF(ISNUMBER(SEARCH("WMS",#REF!)),TRIM(#REF!)&amp;"?","")</f>
        <v/>
      </c>
      <c r="W119" s="21" t="str">
        <f>IF(ISNUMBER(SEARCH("E:\",#REF!)),"\\s-gis01-v\gis1\", "")</f>
        <v/>
      </c>
      <c r="X119" s="2" t="str">
        <f>IF(ISNUMBER(SEARCH("E:\",#REF!)),LEFT(#REF!,SEARCH("@",SUBSTITUTE(#REF!,"\","@",LEN(#REF!)-LEN(SUBSTITUTE(#REF!,"\",""))))),"")</f>
        <v/>
      </c>
      <c r="Y119" s="14" t="str">
        <f>IF(ISNUMBER(SEARCH("E:\",#REF!)),TRIM(RIGHT(SUBSTITUTE(#REF!,"\",REPT(" ",LEN(#REF!))),LEN(#REF!))),"")</f>
        <v/>
      </c>
    </row>
    <row r="120" spans="1:25" x14ac:dyDescent="0.25">
      <c r="A120">
        <v>119</v>
      </c>
      <c r="B120" t="s">
        <v>221</v>
      </c>
      <c r="C120" s="34" t="s">
        <v>306</v>
      </c>
      <c r="D120" s="10" t="s">
        <v>908</v>
      </c>
      <c r="E120" s="10" t="s">
        <v>1017</v>
      </c>
      <c r="F120" s="10" t="s">
        <v>366</v>
      </c>
      <c r="H120" s="10" t="s">
        <v>885</v>
      </c>
      <c r="I120" t="s">
        <v>310</v>
      </c>
      <c r="J120" t="str">
        <f t="shared" ref="J120:J130" si="8">$J$119</f>
        <v>Sport, idræt, sportshal, stadion, rekreativ, golf, rideskole, ridning, friluft, svømmehal</v>
      </c>
      <c r="K120" t="s">
        <v>818</v>
      </c>
      <c r="N120" t="s">
        <v>1040</v>
      </c>
      <c r="O120" t="s">
        <v>882</v>
      </c>
      <c r="Q120" s="2" t="s">
        <v>314</v>
      </c>
      <c r="R120" s="12" t="str">
        <f>IF(ISNUMBER(SEARCH("Datakilder_SQL",#REF!)),"Database",IF(ISNUMBER(SEARCH("WMS",U120)),"WMS",IF(ISNUMBER(SEARCH("WFS",U120)),"WFS","Grafisk fil")))</f>
        <v>Grafisk fil</v>
      </c>
      <c r="S1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0" t="str">
        <f>IF(ISNUMBER(SEARCH("]",#REF!)),TRIM(RIGHT(SUBSTITUTE(#REF!,".",REPT(" ",LEN(#REF!))),LEN(#REF!))),"")&amp;IF(ISNUMBER(SEARCH("ODBC",#REF!)),TRIM(#REF!)&amp;"?","")</f>
        <v/>
      </c>
      <c r="U120" s="1" t="str">
        <f>IF(ISNUMBER(SEARCH("WMS",#REF!)),RIGHT(#REF!,LEN(#REF!)-SEARCH(":",#REF!)),"")</f>
        <v/>
      </c>
      <c r="V120" t="str">
        <f>IF(ISNUMBER(SEARCH("WMS",#REF!)),TRIM(#REF!)&amp;"?","")</f>
        <v/>
      </c>
      <c r="W120" s="21" t="str">
        <f>IF(ISNUMBER(SEARCH("E:\",#REF!)),"\\s-gis01-v\gis1\", "")</f>
        <v/>
      </c>
      <c r="X120" s="2" t="str">
        <f>IF(ISNUMBER(SEARCH("E:\",#REF!)),LEFT(#REF!,SEARCH("@",SUBSTITUTE(#REF!,"\","@",LEN(#REF!)-LEN(SUBSTITUTE(#REF!,"\",""))))),"")</f>
        <v/>
      </c>
      <c r="Y120" s="14" t="str">
        <f>IF(ISNUMBER(SEARCH("E:\",#REF!)),TRIM(RIGHT(SUBSTITUTE(#REF!,"\",REPT(" ",LEN(#REF!))),LEN(#REF!))),"")</f>
        <v/>
      </c>
    </row>
    <row r="121" spans="1:25" x14ac:dyDescent="0.25">
      <c r="A121">
        <v>120</v>
      </c>
      <c r="B121" t="s">
        <v>221</v>
      </c>
      <c r="C121" s="34" t="s">
        <v>306</v>
      </c>
      <c r="D121" s="10" t="s">
        <v>908</v>
      </c>
      <c r="E121" s="10" t="s">
        <v>1017</v>
      </c>
      <c r="F121" s="10" t="s">
        <v>366</v>
      </c>
      <c r="H121" s="10" t="s">
        <v>885</v>
      </c>
      <c r="I121" t="s">
        <v>310</v>
      </c>
      <c r="J121" t="str">
        <f t="shared" si="8"/>
        <v>Sport, idræt, sportshal, stadion, rekreativ, golf, rideskole, ridning, friluft, svømmehal</v>
      </c>
      <c r="K121" t="s">
        <v>818</v>
      </c>
      <c r="N121" t="s">
        <v>1040</v>
      </c>
      <c r="O121" t="s">
        <v>882</v>
      </c>
      <c r="Q121" s="2" t="s">
        <v>314</v>
      </c>
      <c r="R121" s="12" t="str">
        <f>IF(ISNUMBER(SEARCH("Datakilder_SQL",#REF!)),"Database",IF(ISNUMBER(SEARCH("WMS",U121)),"WMS",IF(ISNUMBER(SEARCH("WFS",U121)),"WFS","Grafisk fil")))</f>
        <v>Grafisk fil</v>
      </c>
      <c r="S1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1" t="str">
        <f>IF(ISNUMBER(SEARCH("]",#REF!)),TRIM(RIGHT(SUBSTITUTE(#REF!,".",REPT(" ",LEN(#REF!))),LEN(#REF!))),"")&amp;IF(ISNUMBER(SEARCH("ODBC",#REF!)),TRIM(#REF!)&amp;"?","")</f>
        <v/>
      </c>
      <c r="U121" s="1" t="str">
        <f>IF(ISNUMBER(SEARCH("WMS",#REF!)),RIGHT(#REF!,LEN(#REF!)-SEARCH(":",#REF!)),"")</f>
        <v/>
      </c>
      <c r="V121" t="str">
        <f>IF(ISNUMBER(SEARCH("WMS",#REF!)),TRIM(#REF!)&amp;"?","")</f>
        <v/>
      </c>
      <c r="W121" s="21" t="str">
        <f>IF(ISNUMBER(SEARCH("E:\",#REF!)),"\\s-gis01-v\gis1\", "")</f>
        <v/>
      </c>
      <c r="X121" s="2" t="str">
        <f>IF(ISNUMBER(SEARCH("E:\",#REF!)),LEFT(#REF!,SEARCH("@",SUBSTITUTE(#REF!,"\","@",LEN(#REF!)-LEN(SUBSTITUTE(#REF!,"\",""))))),"")</f>
        <v/>
      </c>
      <c r="Y121" s="14" t="str">
        <f>IF(ISNUMBER(SEARCH("E:\",#REF!)),TRIM(RIGHT(SUBSTITUTE(#REF!,"\",REPT(" ",LEN(#REF!))),LEN(#REF!))),"")</f>
        <v/>
      </c>
    </row>
    <row r="122" spans="1:25" x14ac:dyDescent="0.25">
      <c r="A122">
        <v>121</v>
      </c>
      <c r="B122" t="s">
        <v>221</v>
      </c>
      <c r="C122" s="34" t="s">
        <v>306</v>
      </c>
      <c r="D122" s="10" t="s">
        <v>908</v>
      </c>
      <c r="E122" s="10" t="s">
        <v>1017</v>
      </c>
      <c r="F122" s="10" t="s">
        <v>366</v>
      </c>
      <c r="H122" s="10" t="s">
        <v>885</v>
      </c>
      <c r="I122" t="s">
        <v>310</v>
      </c>
      <c r="J122" t="str">
        <f t="shared" si="8"/>
        <v>Sport, idræt, sportshal, stadion, rekreativ, golf, rideskole, ridning, friluft, svømmehal</v>
      </c>
      <c r="K122" t="s">
        <v>818</v>
      </c>
      <c r="N122" t="s">
        <v>1040</v>
      </c>
      <c r="O122" t="s">
        <v>882</v>
      </c>
      <c r="Q122" s="2" t="s">
        <v>314</v>
      </c>
      <c r="R122" s="12" t="str">
        <f>IF(ISNUMBER(SEARCH("Datakilder_SQL",#REF!)),"Database",IF(ISNUMBER(SEARCH("WMS",U122)),"WMS",IF(ISNUMBER(SEARCH("WFS",U122)),"WFS","Grafisk fil")))</f>
        <v>Grafisk fil</v>
      </c>
      <c r="S1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2" t="str">
        <f>IF(ISNUMBER(SEARCH("]",#REF!)),TRIM(RIGHT(SUBSTITUTE(#REF!,".",REPT(" ",LEN(#REF!))),LEN(#REF!))),"")&amp;IF(ISNUMBER(SEARCH("ODBC",#REF!)),TRIM(#REF!)&amp;"?","")</f>
        <v/>
      </c>
      <c r="U122" s="1" t="str">
        <f>IF(ISNUMBER(SEARCH("WMS",#REF!)),RIGHT(#REF!,LEN(#REF!)-SEARCH(":",#REF!)),"")</f>
        <v/>
      </c>
      <c r="V122" t="str">
        <f>IF(ISNUMBER(SEARCH("WMS",#REF!)),TRIM(#REF!)&amp;"?","")</f>
        <v/>
      </c>
      <c r="W122" s="21" t="str">
        <f>IF(ISNUMBER(SEARCH("E:\",#REF!)),"\\s-gis01-v\gis1\", "")</f>
        <v/>
      </c>
      <c r="X122" s="2" t="str">
        <f>IF(ISNUMBER(SEARCH("E:\",#REF!)),LEFT(#REF!,SEARCH("@",SUBSTITUTE(#REF!,"\","@",LEN(#REF!)-LEN(SUBSTITUTE(#REF!,"\",""))))),"")</f>
        <v/>
      </c>
      <c r="Y122" s="14" t="str">
        <f>IF(ISNUMBER(SEARCH("E:\",#REF!)),TRIM(RIGHT(SUBSTITUTE(#REF!,"\",REPT(" ",LEN(#REF!))),LEN(#REF!))),"")</f>
        <v/>
      </c>
    </row>
    <row r="123" spans="1:25" x14ac:dyDescent="0.25">
      <c r="A123">
        <v>122</v>
      </c>
      <c r="B123" t="s">
        <v>221</v>
      </c>
      <c r="C123" s="34" t="s">
        <v>306</v>
      </c>
      <c r="D123" s="10" t="s">
        <v>908</v>
      </c>
      <c r="E123" s="10" t="s">
        <v>1017</v>
      </c>
      <c r="F123" s="10" t="s">
        <v>366</v>
      </c>
      <c r="H123" s="10" t="s">
        <v>885</v>
      </c>
      <c r="I123" t="s">
        <v>310</v>
      </c>
      <c r="J123" t="str">
        <f t="shared" si="8"/>
        <v>Sport, idræt, sportshal, stadion, rekreativ, golf, rideskole, ridning, friluft, svømmehal</v>
      </c>
      <c r="K123" t="s">
        <v>818</v>
      </c>
      <c r="N123" t="s">
        <v>1040</v>
      </c>
      <c r="O123" t="s">
        <v>882</v>
      </c>
      <c r="Q123" s="2" t="s">
        <v>314</v>
      </c>
      <c r="R123" s="12" t="str">
        <f>IF(ISNUMBER(SEARCH("Datakilder_SQL",#REF!)),"Database",IF(ISNUMBER(SEARCH("WMS",U123)),"WMS",IF(ISNUMBER(SEARCH("WFS",U123)),"WFS","Grafisk fil")))</f>
        <v>Grafisk fil</v>
      </c>
      <c r="S1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3" t="str">
        <f>IF(ISNUMBER(SEARCH("]",#REF!)),TRIM(RIGHT(SUBSTITUTE(#REF!,".",REPT(" ",LEN(#REF!))),LEN(#REF!))),"")&amp;IF(ISNUMBER(SEARCH("ODBC",#REF!)),TRIM(#REF!)&amp;"?","")</f>
        <v/>
      </c>
      <c r="U123" s="1" t="str">
        <f>IF(ISNUMBER(SEARCH("WMS",#REF!)),RIGHT(#REF!,LEN(#REF!)-SEARCH(":",#REF!)),"")</f>
        <v/>
      </c>
      <c r="V123" t="str">
        <f>IF(ISNUMBER(SEARCH("WMS",#REF!)),TRIM(#REF!)&amp;"?","")</f>
        <v/>
      </c>
      <c r="W123" s="21" t="str">
        <f>IF(ISNUMBER(SEARCH("E:\",#REF!)),"\\s-gis01-v\gis1\", "")</f>
        <v/>
      </c>
      <c r="X123" s="2" t="str">
        <f>IF(ISNUMBER(SEARCH("E:\",#REF!)),LEFT(#REF!,SEARCH("@",SUBSTITUTE(#REF!,"\","@",LEN(#REF!)-LEN(SUBSTITUTE(#REF!,"\",""))))),"")</f>
        <v/>
      </c>
      <c r="Y123" s="14" t="str">
        <f>IF(ISNUMBER(SEARCH("E:\",#REF!)),TRIM(RIGHT(SUBSTITUTE(#REF!,"\",REPT(" ",LEN(#REF!))),LEN(#REF!))),"")</f>
        <v/>
      </c>
    </row>
    <row r="124" spans="1:25" x14ac:dyDescent="0.25">
      <c r="A124">
        <v>123</v>
      </c>
      <c r="B124" t="s">
        <v>221</v>
      </c>
      <c r="C124" s="34" t="s">
        <v>306</v>
      </c>
      <c r="D124" s="10" t="s">
        <v>908</v>
      </c>
      <c r="E124" s="10" t="s">
        <v>1017</v>
      </c>
      <c r="F124" s="10" t="s">
        <v>366</v>
      </c>
      <c r="H124" s="10" t="s">
        <v>885</v>
      </c>
      <c r="I124" t="s">
        <v>310</v>
      </c>
      <c r="J124" t="str">
        <f t="shared" si="8"/>
        <v>Sport, idræt, sportshal, stadion, rekreativ, golf, rideskole, ridning, friluft, svømmehal</v>
      </c>
      <c r="K124" t="s">
        <v>818</v>
      </c>
      <c r="N124" t="s">
        <v>1040</v>
      </c>
      <c r="O124" t="s">
        <v>882</v>
      </c>
      <c r="Q124" s="2" t="s">
        <v>314</v>
      </c>
      <c r="R124" s="12" t="str">
        <f>IF(ISNUMBER(SEARCH("Datakilder_SQL",#REF!)),"Database",IF(ISNUMBER(SEARCH("WMS",U124)),"WMS",IF(ISNUMBER(SEARCH("WFS",U124)),"WFS","Grafisk fil")))</f>
        <v>Grafisk fil</v>
      </c>
      <c r="S1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4" t="str">
        <f>IF(ISNUMBER(SEARCH("]",#REF!)),TRIM(RIGHT(SUBSTITUTE(#REF!,".",REPT(" ",LEN(#REF!))),LEN(#REF!))),"")&amp;IF(ISNUMBER(SEARCH("ODBC",#REF!)),TRIM(#REF!)&amp;"?","")</f>
        <v/>
      </c>
      <c r="U124" s="1" t="str">
        <f>IF(ISNUMBER(SEARCH("WMS",#REF!)),RIGHT(#REF!,LEN(#REF!)-SEARCH(":",#REF!)),"")</f>
        <v/>
      </c>
      <c r="V124" t="str">
        <f>IF(ISNUMBER(SEARCH("WMS",#REF!)),TRIM(#REF!)&amp;"?","")</f>
        <v/>
      </c>
      <c r="W124" s="21" t="str">
        <f>IF(ISNUMBER(SEARCH("E:\",#REF!)),"\\s-gis01-v\gis1\", "")</f>
        <v/>
      </c>
      <c r="X124" s="2" t="str">
        <f>IF(ISNUMBER(SEARCH("E:\",#REF!)),LEFT(#REF!,SEARCH("@",SUBSTITUTE(#REF!,"\","@",LEN(#REF!)-LEN(SUBSTITUTE(#REF!,"\",""))))),"")</f>
        <v/>
      </c>
      <c r="Y124" s="14" t="str">
        <f>IF(ISNUMBER(SEARCH("E:\",#REF!)),TRIM(RIGHT(SUBSTITUTE(#REF!,"\",REPT(" ",LEN(#REF!))),LEN(#REF!))),"")</f>
        <v/>
      </c>
    </row>
    <row r="125" spans="1:25" x14ac:dyDescent="0.25">
      <c r="A125">
        <v>124</v>
      </c>
      <c r="B125" t="s">
        <v>221</v>
      </c>
      <c r="C125" s="34" t="s">
        <v>306</v>
      </c>
      <c r="D125" s="10" t="s">
        <v>908</v>
      </c>
      <c r="E125" s="10" t="s">
        <v>1017</v>
      </c>
      <c r="F125" s="10" t="s">
        <v>366</v>
      </c>
      <c r="H125" s="10" t="s">
        <v>885</v>
      </c>
      <c r="I125" t="s">
        <v>310</v>
      </c>
      <c r="J125" t="str">
        <f t="shared" si="8"/>
        <v>Sport, idræt, sportshal, stadion, rekreativ, golf, rideskole, ridning, friluft, svømmehal</v>
      </c>
      <c r="K125" t="s">
        <v>818</v>
      </c>
      <c r="N125" t="s">
        <v>1040</v>
      </c>
      <c r="O125" t="s">
        <v>882</v>
      </c>
      <c r="Q125" s="2" t="s">
        <v>314</v>
      </c>
      <c r="R125" s="12" t="str">
        <f>IF(ISNUMBER(SEARCH("Datakilder_SQL",#REF!)),"Database",IF(ISNUMBER(SEARCH("WMS",U125)),"WMS",IF(ISNUMBER(SEARCH("WFS",U125)),"WFS","Grafisk fil")))</f>
        <v>Grafisk fil</v>
      </c>
      <c r="S1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5" t="str">
        <f>IF(ISNUMBER(SEARCH("]",#REF!)),TRIM(RIGHT(SUBSTITUTE(#REF!,".",REPT(" ",LEN(#REF!))),LEN(#REF!))),"")&amp;IF(ISNUMBER(SEARCH("ODBC",#REF!)),TRIM(#REF!)&amp;"?","")</f>
        <v/>
      </c>
      <c r="U125" s="1" t="str">
        <f>IF(ISNUMBER(SEARCH("WMS",#REF!)),RIGHT(#REF!,LEN(#REF!)-SEARCH(":",#REF!)),"")</f>
        <v/>
      </c>
      <c r="V125" t="str">
        <f>IF(ISNUMBER(SEARCH("WMS",#REF!)),TRIM(#REF!)&amp;"?","")</f>
        <v/>
      </c>
      <c r="W125" s="21" t="str">
        <f>IF(ISNUMBER(SEARCH("E:\",#REF!)),"\\s-gis01-v\gis1\", "")</f>
        <v/>
      </c>
      <c r="X125" s="2" t="str">
        <f>IF(ISNUMBER(SEARCH("E:\",#REF!)),LEFT(#REF!,SEARCH("@",SUBSTITUTE(#REF!,"\","@",LEN(#REF!)-LEN(SUBSTITUTE(#REF!,"\",""))))),"")</f>
        <v/>
      </c>
      <c r="Y125" s="14" t="str">
        <f>IF(ISNUMBER(SEARCH("E:\",#REF!)),TRIM(RIGHT(SUBSTITUTE(#REF!,"\",REPT(" ",LEN(#REF!))),LEN(#REF!))),"")</f>
        <v/>
      </c>
    </row>
    <row r="126" spans="1:25" x14ac:dyDescent="0.25">
      <c r="A126">
        <v>125</v>
      </c>
      <c r="B126" t="s">
        <v>221</v>
      </c>
      <c r="C126" s="34" t="s">
        <v>306</v>
      </c>
      <c r="D126" s="10" t="s">
        <v>908</v>
      </c>
      <c r="E126" s="10" t="s">
        <v>1017</v>
      </c>
      <c r="F126" s="10" t="s">
        <v>366</v>
      </c>
      <c r="H126" s="10" t="s">
        <v>885</v>
      </c>
      <c r="I126" t="s">
        <v>310</v>
      </c>
      <c r="J126" t="str">
        <f t="shared" si="8"/>
        <v>Sport, idræt, sportshal, stadion, rekreativ, golf, rideskole, ridning, friluft, svømmehal</v>
      </c>
      <c r="K126" t="s">
        <v>818</v>
      </c>
      <c r="N126" t="s">
        <v>1040</v>
      </c>
      <c r="O126" t="s">
        <v>882</v>
      </c>
      <c r="Q126" s="2" t="s">
        <v>314</v>
      </c>
      <c r="R126" s="12" t="str">
        <f>IF(ISNUMBER(SEARCH("Datakilder_SQL",#REF!)),"Database",IF(ISNUMBER(SEARCH("WMS",U126)),"WMS",IF(ISNUMBER(SEARCH("WFS",U126)),"WFS","Grafisk fil")))</f>
        <v>Grafisk fil</v>
      </c>
      <c r="S1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6" t="str">
        <f>IF(ISNUMBER(SEARCH("]",#REF!)),TRIM(RIGHT(SUBSTITUTE(#REF!,".",REPT(" ",LEN(#REF!))),LEN(#REF!))),"")&amp;IF(ISNUMBER(SEARCH("ODBC",#REF!)),TRIM(#REF!)&amp;"?","")</f>
        <v/>
      </c>
      <c r="U126" s="1" t="str">
        <f>IF(ISNUMBER(SEARCH("WMS",#REF!)),RIGHT(#REF!,LEN(#REF!)-SEARCH(":",#REF!)),"")</f>
        <v/>
      </c>
      <c r="V126" t="str">
        <f>IF(ISNUMBER(SEARCH("WMS",#REF!)),TRIM(#REF!)&amp;"?","")</f>
        <v/>
      </c>
      <c r="W126" s="21" t="str">
        <f>IF(ISNUMBER(SEARCH("E:\",#REF!)),"\\s-gis01-v\gis1\", "")</f>
        <v/>
      </c>
      <c r="X126" s="2" t="str">
        <f>IF(ISNUMBER(SEARCH("E:\",#REF!)),LEFT(#REF!,SEARCH("@",SUBSTITUTE(#REF!,"\","@",LEN(#REF!)-LEN(SUBSTITUTE(#REF!,"\",""))))),"")</f>
        <v/>
      </c>
      <c r="Y126" s="14" t="str">
        <f>IF(ISNUMBER(SEARCH("E:\",#REF!)),TRIM(RIGHT(SUBSTITUTE(#REF!,"\",REPT(" ",LEN(#REF!))),LEN(#REF!))),"")</f>
        <v/>
      </c>
    </row>
    <row r="127" spans="1:25" x14ac:dyDescent="0.25">
      <c r="A127">
        <v>126</v>
      </c>
      <c r="B127" t="s">
        <v>221</v>
      </c>
      <c r="C127" s="34" t="s">
        <v>306</v>
      </c>
      <c r="D127" s="10" t="s">
        <v>908</v>
      </c>
      <c r="E127" s="10" t="s">
        <v>1017</v>
      </c>
      <c r="F127" s="10" t="s">
        <v>366</v>
      </c>
      <c r="H127" s="10" t="s">
        <v>885</v>
      </c>
      <c r="I127" t="s">
        <v>310</v>
      </c>
      <c r="J127" t="str">
        <f t="shared" si="8"/>
        <v>Sport, idræt, sportshal, stadion, rekreativ, golf, rideskole, ridning, friluft, svømmehal</v>
      </c>
      <c r="K127" t="s">
        <v>818</v>
      </c>
      <c r="N127" t="s">
        <v>1040</v>
      </c>
      <c r="O127" t="s">
        <v>882</v>
      </c>
      <c r="Q127" s="2" t="s">
        <v>314</v>
      </c>
      <c r="R127" s="12" t="str">
        <f>IF(ISNUMBER(SEARCH("Datakilder_SQL",#REF!)),"Database",IF(ISNUMBER(SEARCH("WMS",U127)),"WMS",IF(ISNUMBER(SEARCH("WFS",U127)),"WFS","Grafisk fil")))</f>
        <v>Grafisk fil</v>
      </c>
      <c r="S1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7" t="str">
        <f>IF(ISNUMBER(SEARCH("]",#REF!)),TRIM(RIGHT(SUBSTITUTE(#REF!,".",REPT(" ",LEN(#REF!))),LEN(#REF!))),"")&amp;IF(ISNUMBER(SEARCH("ODBC",#REF!)),TRIM(#REF!)&amp;"?","")</f>
        <v/>
      </c>
      <c r="U127" s="1" t="str">
        <f>IF(ISNUMBER(SEARCH("WMS",#REF!)),RIGHT(#REF!,LEN(#REF!)-SEARCH(":",#REF!)),"")</f>
        <v/>
      </c>
      <c r="V127" t="str">
        <f>IF(ISNUMBER(SEARCH("WMS",#REF!)),TRIM(#REF!)&amp;"?","")</f>
        <v/>
      </c>
      <c r="W127" s="21" t="str">
        <f>IF(ISNUMBER(SEARCH("E:\",#REF!)),"\\s-gis01-v\gis1\", "")</f>
        <v/>
      </c>
      <c r="X127" s="2" t="str">
        <f>IF(ISNUMBER(SEARCH("E:\",#REF!)),LEFT(#REF!,SEARCH("@",SUBSTITUTE(#REF!,"\","@",LEN(#REF!)-LEN(SUBSTITUTE(#REF!,"\",""))))),"")</f>
        <v/>
      </c>
      <c r="Y127" s="14" t="str">
        <f>IF(ISNUMBER(SEARCH("E:\",#REF!)),TRIM(RIGHT(SUBSTITUTE(#REF!,"\",REPT(" ",LEN(#REF!))),LEN(#REF!))),"")</f>
        <v/>
      </c>
    </row>
    <row r="128" spans="1:25" x14ac:dyDescent="0.25">
      <c r="A128">
        <v>127</v>
      </c>
      <c r="B128" t="s">
        <v>221</v>
      </c>
      <c r="C128" s="34" t="s">
        <v>306</v>
      </c>
      <c r="D128" s="10" t="s">
        <v>908</v>
      </c>
      <c r="E128" s="10" t="s">
        <v>1017</v>
      </c>
      <c r="F128" s="10" t="s">
        <v>366</v>
      </c>
      <c r="H128" s="10" t="s">
        <v>885</v>
      </c>
      <c r="I128" t="s">
        <v>310</v>
      </c>
      <c r="J128" t="str">
        <f t="shared" si="8"/>
        <v>Sport, idræt, sportshal, stadion, rekreativ, golf, rideskole, ridning, friluft, svømmehal</v>
      </c>
      <c r="K128" t="s">
        <v>818</v>
      </c>
      <c r="N128" t="s">
        <v>1040</v>
      </c>
      <c r="O128" t="s">
        <v>882</v>
      </c>
      <c r="Q128" s="2" t="s">
        <v>314</v>
      </c>
      <c r="R128" s="12" t="str">
        <f>IF(ISNUMBER(SEARCH("Datakilder_SQL",#REF!)),"Database",IF(ISNUMBER(SEARCH("WMS",U128)),"WMS",IF(ISNUMBER(SEARCH("WFS",U128)),"WFS","Grafisk fil")))</f>
        <v>Grafisk fil</v>
      </c>
      <c r="S1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8" t="str">
        <f>IF(ISNUMBER(SEARCH("]",#REF!)),TRIM(RIGHT(SUBSTITUTE(#REF!,".",REPT(" ",LEN(#REF!))),LEN(#REF!))),"")&amp;IF(ISNUMBER(SEARCH("ODBC",#REF!)),TRIM(#REF!)&amp;"?","")</f>
        <v/>
      </c>
      <c r="U128" s="1" t="str">
        <f>IF(ISNUMBER(SEARCH("WMS",#REF!)),RIGHT(#REF!,LEN(#REF!)-SEARCH(":",#REF!)),"")</f>
        <v/>
      </c>
      <c r="V128" t="str">
        <f>IF(ISNUMBER(SEARCH("WMS",#REF!)),TRIM(#REF!)&amp;"?","")</f>
        <v/>
      </c>
      <c r="W128" s="21" t="str">
        <f>IF(ISNUMBER(SEARCH("E:\",#REF!)),"\\s-gis01-v\gis1\", "")</f>
        <v/>
      </c>
      <c r="X128" s="2" t="str">
        <f>IF(ISNUMBER(SEARCH("E:\",#REF!)),LEFT(#REF!,SEARCH("@",SUBSTITUTE(#REF!,"\","@",LEN(#REF!)-LEN(SUBSTITUTE(#REF!,"\",""))))),"")</f>
        <v/>
      </c>
      <c r="Y128" s="14" t="str">
        <f>IF(ISNUMBER(SEARCH("E:\",#REF!)),TRIM(RIGHT(SUBSTITUTE(#REF!,"\",REPT(" ",LEN(#REF!))),LEN(#REF!))),"")</f>
        <v/>
      </c>
    </row>
    <row r="129" spans="1:25" x14ac:dyDescent="0.25">
      <c r="A129">
        <v>128</v>
      </c>
      <c r="B129" t="s">
        <v>221</v>
      </c>
      <c r="C129" s="34" t="s">
        <v>306</v>
      </c>
      <c r="D129" s="10" t="s">
        <v>908</v>
      </c>
      <c r="E129" s="10" t="s">
        <v>1017</v>
      </c>
      <c r="F129" s="10" t="s">
        <v>366</v>
      </c>
      <c r="H129" s="10" t="s">
        <v>885</v>
      </c>
      <c r="I129" t="s">
        <v>310</v>
      </c>
      <c r="J129" t="str">
        <f t="shared" si="8"/>
        <v>Sport, idræt, sportshal, stadion, rekreativ, golf, rideskole, ridning, friluft, svømmehal</v>
      </c>
      <c r="K129" t="s">
        <v>818</v>
      </c>
      <c r="N129" t="s">
        <v>1040</v>
      </c>
      <c r="O129" t="s">
        <v>882</v>
      </c>
      <c r="Q129" s="2" t="s">
        <v>314</v>
      </c>
      <c r="R129" s="12" t="str">
        <f>IF(ISNUMBER(SEARCH("Datakilder_SQL",#REF!)),"Database",IF(ISNUMBER(SEARCH("WMS",U129)),"WMS",IF(ISNUMBER(SEARCH("WFS",U129)),"WFS","Grafisk fil")))</f>
        <v>Grafisk fil</v>
      </c>
      <c r="S1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29" t="str">
        <f>IF(ISNUMBER(SEARCH("]",#REF!)),TRIM(RIGHT(SUBSTITUTE(#REF!,".",REPT(" ",LEN(#REF!))),LEN(#REF!))),"")&amp;IF(ISNUMBER(SEARCH("ODBC",#REF!)),TRIM(#REF!)&amp;"?","")</f>
        <v/>
      </c>
      <c r="U129" s="1" t="str">
        <f>IF(ISNUMBER(SEARCH("WMS",#REF!)),RIGHT(#REF!,LEN(#REF!)-SEARCH(":",#REF!)),"")</f>
        <v/>
      </c>
      <c r="V129" t="str">
        <f>IF(ISNUMBER(SEARCH("WMS",#REF!)),TRIM(#REF!)&amp;"?","")</f>
        <v/>
      </c>
      <c r="W129" s="21" t="str">
        <f>IF(ISNUMBER(SEARCH("E:\",#REF!)),"\\s-gis01-v\gis1\", "")</f>
        <v/>
      </c>
      <c r="X129" s="2" t="str">
        <f>IF(ISNUMBER(SEARCH("E:\",#REF!)),LEFT(#REF!,SEARCH("@",SUBSTITUTE(#REF!,"\","@",LEN(#REF!)-LEN(SUBSTITUTE(#REF!,"\",""))))),"")</f>
        <v/>
      </c>
      <c r="Y129" s="14" t="str">
        <f>IF(ISNUMBER(SEARCH("E:\",#REF!)),TRIM(RIGHT(SUBSTITUTE(#REF!,"\",REPT(" ",LEN(#REF!))),LEN(#REF!))),"")</f>
        <v/>
      </c>
    </row>
    <row r="130" spans="1:25" x14ac:dyDescent="0.25">
      <c r="A130">
        <v>129</v>
      </c>
      <c r="B130" t="s">
        <v>221</v>
      </c>
      <c r="C130" s="34" t="s">
        <v>306</v>
      </c>
      <c r="D130" s="10" t="s">
        <v>908</v>
      </c>
      <c r="E130" s="10" t="s">
        <v>1017</v>
      </c>
      <c r="F130" s="10" t="s">
        <v>366</v>
      </c>
      <c r="H130" s="10" t="s">
        <v>885</v>
      </c>
      <c r="I130" t="s">
        <v>310</v>
      </c>
      <c r="J130" t="str">
        <f t="shared" si="8"/>
        <v>Sport, idræt, sportshal, stadion, rekreativ, golf, rideskole, ridning, friluft, svømmehal</v>
      </c>
      <c r="K130" t="s">
        <v>818</v>
      </c>
      <c r="N130" t="s">
        <v>1040</v>
      </c>
      <c r="O130" t="s">
        <v>882</v>
      </c>
      <c r="Q130" s="2" t="s">
        <v>314</v>
      </c>
      <c r="R130" s="12" t="str">
        <f>IF(ISNUMBER(SEARCH("Datakilder_SQL",#REF!)),"Database",IF(ISNUMBER(SEARCH("WMS",U130)),"WMS",IF(ISNUMBER(SEARCH("WFS",U130)),"WFS","Grafisk fil")))</f>
        <v>Grafisk fil</v>
      </c>
      <c r="S1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0" t="str">
        <f>IF(ISNUMBER(SEARCH("]",#REF!)),TRIM(RIGHT(SUBSTITUTE(#REF!,".",REPT(" ",LEN(#REF!))),LEN(#REF!))),"")&amp;IF(ISNUMBER(SEARCH("ODBC",#REF!)),TRIM(#REF!)&amp;"?","")</f>
        <v/>
      </c>
      <c r="U130" s="1" t="str">
        <f>IF(ISNUMBER(SEARCH("WMS",#REF!)),RIGHT(#REF!,LEN(#REF!)-SEARCH(":",#REF!)),"")</f>
        <v/>
      </c>
      <c r="V130" t="str">
        <f>IF(ISNUMBER(SEARCH("WMS",#REF!)),TRIM(#REF!)&amp;"?","")</f>
        <v/>
      </c>
      <c r="W130" s="21" t="str">
        <f>IF(ISNUMBER(SEARCH("E:\",#REF!)),"\\s-gis01-v\gis1\", "")</f>
        <v/>
      </c>
      <c r="X130" s="2" t="str">
        <f>IF(ISNUMBER(SEARCH("E:\",#REF!)),LEFT(#REF!,SEARCH("@",SUBSTITUTE(#REF!,"\","@",LEN(#REF!)-LEN(SUBSTITUTE(#REF!,"\",""))))),"")</f>
        <v/>
      </c>
      <c r="Y130" s="14" t="str">
        <f>IF(ISNUMBER(SEARCH("E:\",#REF!)),TRIM(RIGHT(SUBSTITUTE(#REF!,"\",REPT(" ",LEN(#REF!))),LEN(#REF!))),"")</f>
        <v/>
      </c>
    </row>
    <row r="131" spans="1:25" x14ac:dyDescent="0.25">
      <c r="A131">
        <v>130</v>
      </c>
      <c r="B131" t="s">
        <v>187</v>
      </c>
      <c r="C131" s="34" t="s">
        <v>306</v>
      </c>
      <c r="D131" s="10" t="s">
        <v>908</v>
      </c>
      <c r="E131" s="10" t="s">
        <v>1014</v>
      </c>
      <c r="F131" s="10" t="s">
        <v>368</v>
      </c>
      <c r="H131" s="10" t="s">
        <v>885</v>
      </c>
      <c r="I131" t="s">
        <v>310</v>
      </c>
      <c r="J131" t="s">
        <v>636</v>
      </c>
      <c r="K131" t="s">
        <v>827</v>
      </c>
      <c r="N131" t="s">
        <v>1040</v>
      </c>
      <c r="O131" t="s">
        <v>882</v>
      </c>
      <c r="Q131" s="2" t="s">
        <v>314</v>
      </c>
      <c r="R131" s="12" t="str">
        <f>IF(ISNUMBER(SEARCH("Datakilder_SQL",#REF!)),"Database",IF(ISNUMBER(SEARCH("WMS",U131)),"WMS",IF(ISNUMBER(SEARCH("WFS",U131)),"WFS","Grafisk fil")))</f>
        <v>Grafisk fil</v>
      </c>
      <c r="S1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1" t="str">
        <f>IF(ISNUMBER(SEARCH("]",#REF!)),TRIM(RIGHT(SUBSTITUTE(#REF!,".",REPT(" ",LEN(#REF!))),LEN(#REF!))),"")&amp;IF(ISNUMBER(SEARCH("ODBC",#REF!)),TRIM(#REF!)&amp;"?","")</f>
        <v/>
      </c>
      <c r="U131" s="1" t="str">
        <f>IF(ISNUMBER(SEARCH("WMS",#REF!)),RIGHT(#REF!,LEN(#REF!)-SEARCH(":",#REF!)),"")</f>
        <v/>
      </c>
      <c r="V131" t="str">
        <f>IF(ISNUMBER(SEARCH("WMS",#REF!)),TRIM(#REF!)&amp;"?","")</f>
        <v/>
      </c>
      <c r="W131" s="21" t="str">
        <f>IF(ISNUMBER(SEARCH("E:\",#REF!)),"\\s-gis01-v\gis1\", "")</f>
        <v/>
      </c>
      <c r="X131" s="2" t="str">
        <f>IF(ISNUMBER(SEARCH("E:\",#REF!)),LEFT(#REF!,SEARCH("@",SUBSTITUTE(#REF!,"\","@",LEN(#REF!)-LEN(SUBSTITUTE(#REF!,"\",""))))),"")</f>
        <v/>
      </c>
      <c r="Y131" s="14" t="str">
        <f>IF(ISNUMBER(SEARCH("E:\",#REF!)),TRIM(RIGHT(SUBSTITUTE(#REF!,"\",REPT(" ",LEN(#REF!))),LEN(#REF!))),"")</f>
        <v/>
      </c>
    </row>
    <row r="132" spans="1:25" x14ac:dyDescent="0.25">
      <c r="A132">
        <v>131</v>
      </c>
      <c r="B132" t="s">
        <v>187</v>
      </c>
      <c r="C132" s="34" t="s">
        <v>306</v>
      </c>
      <c r="D132" s="10" t="s">
        <v>908</v>
      </c>
      <c r="E132" s="10" t="s">
        <v>1014</v>
      </c>
      <c r="F132" s="10" t="s">
        <v>368</v>
      </c>
      <c r="H132" s="10" t="s">
        <v>885</v>
      </c>
      <c r="I132" t="s">
        <v>310</v>
      </c>
      <c r="J132" t="s">
        <v>636</v>
      </c>
      <c r="K132" t="s">
        <v>827</v>
      </c>
      <c r="N132" t="s">
        <v>1040</v>
      </c>
      <c r="O132" t="s">
        <v>882</v>
      </c>
      <c r="Q132" s="2" t="s">
        <v>314</v>
      </c>
      <c r="R132" s="12" t="str">
        <f>IF(ISNUMBER(SEARCH("Datakilder_SQL",#REF!)),"Database",IF(ISNUMBER(SEARCH("WMS",U132)),"WMS",IF(ISNUMBER(SEARCH("WFS",U132)),"WFS","Grafisk fil")))</f>
        <v>Grafisk fil</v>
      </c>
      <c r="S1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2" t="str">
        <f>IF(ISNUMBER(SEARCH("]",#REF!)),TRIM(RIGHT(SUBSTITUTE(#REF!,".",REPT(" ",LEN(#REF!))),LEN(#REF!))),"")&amp;IF(ISNUMBER(SEARCH("ODBC",#REF!)),TRIM(#REF!)&amp;"?","")</f>
        <v/>
      </c>
      <c r="U132" s="1" t="str">
        <f>IF(ISNUMBER(SEARCH("WMS",#REF!)),RIGHT(#REF!,LEN(#REF!)-SEARCH(":",#REF!)),"")</f>
        <v/>
      </c>
      <c r="V132" t="str">
        <f>IF(ISNUMBER(SEARCH("WMS",#REF!)),TRIM(#REF!)&amp;"?","")</f>
        <v/>
      </c>
      <c r="W132" s="21" t="str">
        <f>IF(ISNUMBER(SEARCH("E:\",#REF!)),"\\s-gis01-v\gis1\", "")</f>
        <v/>
      </c>
      <c r="X132" s="2" t="str">
        <f>IF(ISNUMBER(SEARCH("E:\",#REF!)),LEFT(#REF!,SEARCH("@",SUBSTITUTE(#REF!,"\","@",LEN(#REF!)-LEN(SUBSTITUTE(#REF!,"\",""))))),"")</f>
        <v/>
      </c>
      <c r="Y132" s="14" t="str">
        <f>IF(ISNUMBER(SEARCH("E:\",#REF!)),TRIM(RIGHT(SUBSTITUTE(#REF!,"\",REPT(" ",LEN(#REF!))),LEN(#REF!))),"")</f>
        <v/>
      </c>
    </row>
    <row r="133" spans="1:25" x14ac:dyDescent="0.25">
      <c r="A133">
        <v>132</v>
      </c>
      <c r="B133" t="s">
        <v>252</v>
      </c>
      <c r="C133" s="34" t="s">
        <v>306</v>
      </c>
      <c r="D133" s="10" t="s">
        <v>908</v>
      </c>
      <c r="E133" s="10" t="s">
        <v>1014</v>
      </c>
      <c r="F133" s="10" t="s">
        <v>367</v>
      </c>
      <c r="H133" s="10" t="s">
        <v>885</v>
      </c>
      <c r="I133" t="s">
        <v>310</v>
      </c>
      <c r="J133" t="s">
        <v>637</v>
      </c>
      <c r="K133" t="s">
        <v>827</v>
      </c>
      <c r="N133" t="s">
        <v>1040</v>
      </c>
      <c r="O133" t="s">
        <v>882</v>
      </c>
      <c r="Q133" s="2" t="s">
        <v>314</v>
      </c>
      <c r="R133" s="12" t="str">
        <f>IF(ISNUMBER(SEARCH("Datakilder_SQL",#REF!)),"Database",IF(ISNUMBER(SEARCH("WMS",U133)),"WMS",IF(ISNUMBER(SEARCH("WFS",U133)),"WFS","Grafisk fil")))</f>
        <v>Grafisk fil</v>
      </c>
      <c r="S1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3" t="str">
        <f>IF(ISNUMBER(SEARCH("]",#REF!)),TRIM(RIGHT(SUBSTITUTE(#REF!,".",REPT(" ",LEN(#REF!))),LEN(#REF!))),"")&amp;IF(ISNUMBER(SEARCH("ODBC",#REF!)),TRIM(#REF!)&amp;"?","")</f>
        <v/>
      </c>
      <c r="U133" s="1" t="str">
        <f>IF(ISNUMBER(SEARCH("WMS",#REF!)),RIGHT(#REF!,LEN(#REF!)-SEARCH(":",#REF!)),"")</f>
        <v/>
      </c>
      <c r="V133" t="str">
        <f>IF(ISNUMBER(SEARCH("WMS",#REF!)),TRIM(#REF!)&amp;"?","")</f>
        <v/>
      </c>
      <c r="W133" s="21" t="str">
        <f>IF(ISNUMBER(SEARCH("E:\",#REF!)),"\\s-gis01-v\gis1\", "")</f>
        <v/>
      </c>
      <c r="X133" s="2" t="str">
        <f>IF(ISNUMBER(SEARCH("E:\",#REF!)),LEFT(#REF!,SEARCH("@",SUBSTITUTE(#REF!,"\","@",LEN(#REF!)-LEN(SUBSTITUTE(#REF!,"\",""))))),"")</f>
        <v/>
      </c>
      <c r="Y133" s="14" t="str">
        <f>IF(ISNUMBER(SEARCH("E:\",#REF!)),TRIM(RIGHT(SUBSTITUTE(#REF!,"\",REPT(" ",LEN(#REF!))),LEN(#REF!))),"")</f>
        <v/>
      </c>
    </row>
    <row r="134" spans="1:25" x14ac:dyDescent="0.25">
      <c r="A134">
        <v>133</v>
      </c>
      <c r="B134" t="s">
        <v>252</v>
      </c>
      <c r="C134" s="34" t="s">
        <v>306</v>
      </c>
      <c r="D134" s="10" t="s">
        <v>908</v>
      </c>
      <c r="E134" s="10" t="s">
        <v>1014</v>
      </c>
      <c r="F134" s="10" t="s">
        <v>367</v>
      </c>
      <c r="H134" s="10" t="s">
        <v>885</v>
      </c>
      <c r="I134" t="s">
        <v>310</v>
      </c>
      <c r="J134" t="s">
        <v>637</v>
      </c>
      <c r="K134" t="s">
        <v>827</v>
      </c>
      <c r="N134" t="s">
        <v>1040</v>
      </c>
      <c r="O134" t="s">
        <v>882</v>
      </c>
      <c r="Q134" s="2" t="s">
        <v>314</v>
      </c>
      <c r="R134" s="12" t="str">
        <f>IF(ISNUMBER(SEARCH("Datakilder_SQL",#REF!)),"Database",IF(ISNUMBER(SEARCH("WMS",U134)),"WMS",IF(ISNUMBER(SEARCH("WFS",U134)),"WFS","Grafisk fil")))</f>
        <v>Grafisk fil</v>
      </c>
      <c r="S1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4" t="str">
        <f>IF(ISNUMBER(SEARCH("]",#REF!)),TRIM(RIGHT(SUBSTITUTE(#REF!,".",REPT(" ",LEN(#REF!))),LEN(#REF!))),"")&amp;IF(ISNUMBER(SEARCH("ODBC",#REF!)),TRIM(#REF!)&amp;"?","")</f>
        <v/>
      </c>
      <c r="U134" s="1" t="str">
        <f>IF(ISNUMBER(SEARCH("WMS",#REF!)),RIGHT(#REF!,LEN(#REF!)-SEARCH(":",#REF!)),"")</f>
        <v/>
      </c>
      <c r="V134" t="str">
        <f>IF(ISNUMBER(SEARCH("WMS",#REF!)),TRIM(#REF!)&amp;"?","")</f>
        <v/>
      </c>
      <c r="W134" s="21" t="str">
        <f>IF(ISNUMBER(SEARCH("E:\",#REF!)),"\\s-gis01-v\gis1\", "")</f>
        <v/>
      </c>
      <c r="X134" s="2" t="str">
        <f>IF(ISNUMBER(SEARCH("E:\",#REF!)),LEFT(#REF!,SEARCH("@",SUBSTITUTE(#REF!,"\","@",LEN(#REF!)-LEN(SUBSTITUTE(#REF!,"\",""))))),"")</f>
        <v/>
      </c>
      <c r="Y134" s="14" t="str">
        <f>IF(ISNUMBER(SEARCH("E:\",#REF!)),TRIM(RIGHT(SUBSTITUTE(#REF!,"\",REPT(" ",LEN(#REF!))),LEN(#REF!))),"")</f>
        <v/>
      </c>
    </row>
    <row r="135" spans="1:25" x14ac:dyDescent="0.25">
      <c r="A135">
        <v>134</v>
      </c>
      <c r="B135" t="s">
        <v>40</v>
      </c>
      <c r="C135" s="34" t="s">
        <v>306</v>
      </c>
      <c r="D135" s="10" t="s">
        <v>908</v>
      </c>
      <c r="E135" s="10" t="s">
        <v>1014</v>
      </c>
      <c r="F135" s="10" t="s">
        <v>369</v>
      </c>
      <c r="H135" s="10" t="s">
        <v>885</v>
      </c>
      <c r="I135" t="s">
        <v>310</v>
      </c>
      <c r="J135" t="s">
        <v>638</v>
      </c>
      <c r="K135" t="s">
        <v>817</v>
      </c>
      <c r="N135" t="s">
        <v>1040</v>
      </c>
      <c r="O135" t="s">
        <v>882</v>
      </c>
      <c r="Q135" s="2" t="s">
        <v>314</v>
      </c>
      <c r="R135" s="12" t="str">
        <f>IF(ISNUMBER(SEARCH("Datakilder_SQL",#REF!)),"Database",IF(ISNUMBER(SEARCH("WMS",U135)),"WMS",IF(ISNUMBER(SEARCH("WFS",U135)),"WFS","Grafisk fil")))</f>
        <v>Grafisk fil</v>
      </c>
      <c r="S1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5" t="str">
        <f>IF(ISNUMBER(SEARCH("]",#REF!)),TRIM(RIGHT(SUBSTITUTE(#REF!,".",REPT(" ",LEN(#REF!))),LEN(#REF!))),"")&amp;IF(ISNUMBER(SEARCH("ODBC",#REF!)),TRIM(#REF!)&amp;"?","")</f>
        <v/>
      </c>
      <c r="U135" s="1" t="str">
        <f>IF(ISNUMBER(SEARCH("WMS",#REF!)),RIGHT(#REF!,LEN(#REF!)-SEARCH(":",#REF!)),"")</f>
        <v/>
      </c>
      <c r="V135" t="str">
        <f>IF(ISNUMBER(SEARCH("WMS",#REF!)),TRIM(#REF!)&amp;"?","")</f>
        <v/>
      </c>
      <c r="W135" s="21" t="str">
        <f>IF(ISNUMBER(SEARCH("E:\",#REF!)),"\\s-gis01-v\gis1\", "")</f>
        <v/>
      </c>
      <c r="X135" s="2" t="str">
        <f>IF(ISNUMBER(SEARCH("E:\",#REF!)),LEFT(#REF!,SEARCH("@",SUBSTITUTE(#REF!,"\","@",LEN(#REF!)-LEN(SUBSTITUTE(#REF!,"\",""))))),"")</f>
        <v/>
      </c>
      <c r="Y135" s="14" t="str">
        <f>IF(ISNUMBER(SEARCH("E:\",#REF!)),TRIM(RIGHT(SUBSTITUTE(#REF!,"\",REPT(" ",LEN(#REF!))),LEN(#REF!))),"")</f>
        <v/>
      </c>
    </row>
    <row r="136" spans="1:25" x14ac:dyDescent="0.25">
      <c r="A136">
        <v>135</v>
      </c>
      <c r="B136" t="s">
        <v>41</v>
      </c>
      <c r="C136" s="34" t="s">
        <v>306</v>
      </c>
      <c r="D136" s="10" t="s">
        <v>908</v>
      </c>
      <c r="E136" s="10" t="s">
        <v>1014</v>
      </c>
      <c r="F136" s="10" t="s">
        <v>370</v>
      </c>
      <c r="H136" s="10" t="s">
        <v>885</v>
      </c>
      <c r="I136" t="s">
        <v>310</v>
      </c>
      <c r="J136" t="s">
        <v>639</v>
      </c>
      <c r="K136" t="s">
        <v>816</v>
      </c>
      <c r="N136" t="s">
        <v>1040</v>
      </c>
      <c r="O136" t="s">
        <v>882</v>
      </c>
      <c r="Q136" s="2" t="s">
        <v>314</v>
      </c>
      <c r="R136" s="12" t="str">
        <f>IF(ISNUMBER(SEARCH("Datakilder_SQL",#REF!)),"Database",IF(ISNUMBER(SEARCH("WMS",U136)),"WMS",IF(ISNUMBER(SEARCH("WFS",U136)),"WFS","Grafisk fil")))</f>
        <v>Grafisk fil</v>
      </c>
      <c r="S1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6" t="str">
        <f>IF(ISNUMBER(SEARCH("]",#REF!)),TRIM(RIGHT(SUBSTITUTE(#REF!,".",REPT(" ",LEN(#REF!))),LEN(#REF!))),"")&amp;IF(ISNUMBER(SEARCH("ODBC",#REF!)),TRIM(#REF!)&amp;"?","")</f>
        <v/>
      </c>
      <c r="U136" s="1" t="str">
        <f>IF(ISNUMBER(SEARCH("WMS",#REF!)),RIGHT(#REF!,LEN(#REF!)-SEARCH(":",#REF!)),"")</f>
        <v/>
      </c>
      <c r="V136" t="str">
        <f>IF(ISNUMBER(SEARCH("WMS",#REF!)),TRIM(#REF!)&amp;"?","")</f>
        <v/>
      </c>
      <c r="W136" s="21" t="str">
        <f>IF(ISNUMBER(SEARCH("E:\",#REF!)),"\\s-gis01-v\gis1\", "")</f>
        <v/>
      </c>
      <c r="X136" s="2" t="str">
        <f>IF(ISNUMBER(SEARCH("E:\",#REF!)),LEFT(#REF!,SEARCH("@",SUBSTITUTE(#REF!,"\","@",LEN(#REF!)-LEN(SUBSTITUTE(#REF!,"\",""))))),"")</f>
        <v/>
      </c>
      <c r="Y136" s="14" t="str">
        <f>IF(ISNUMBER(SEARCH("E:\",#REF!)),TRIM(RIGHT(SUBSTITUTE(#REF!,"\",REPT(" ",LEN(#REF!))),LEN(#REF!))),"")</f>
        <v/>
      </c>
    </row>
    <row r="137" spans="1:25" x14ac:dyDescent="0.25">
      <c r="A137">
        <v>136</v>
      </c>
      <c r="B137" t="s">
        <v>41</v>
      </c>
      <c r="C137" s="34" t="s">
        <v>306</v>
      </c>
      <c r="D137" s="10" t="s">
        <v>908</v>
      </c>
      <c r="E137" s="10" t="s">
        <v>1014</v>
      </c>
      <c r="F137" s="10" t="s">
        <v>370</v>
      </c>
      <c r="H137" s="10" t="s">
        <v>885</v>
      </c>
      <c r="I137" t="s">
        <v>310</v>
      </c>
      <c r="J137" t="s">
        <v>639</v>
      </c>
      <c r="K137" t="s">
        <v>816</v>
      </c>
      <c r="N137" t="s">
        <v>1040</v>
      </c>
      <c r="O137" t="s">
        <v>882</v>
      </c>
      <c r="Q137" s="2" t="s">
        <v>314</v>
      </c>
      <c r="R137" s="12" t="str">
        <f>IF(ISNUMBER(SEARCH("Datakilder_SQL",#REF!)),"Database",IF(ISNUMBER(SEARCH("WMS",U137)),"WMS",IF(ISNUMBER(SEARCH("WFS",U137)),"WFS","Grafisk fil")))</f>
        <v>Grafisk fil</v>
      </c>
      <c r="S1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7" t="str">
        <f>IF(ISNUMBER(SEARCH("]",#REF!)),TRIM(RIGHT(SUBSTITUTE(#REF!,".",REPT(" ",LEN(#REF!))),LEN(#REF!))),"")&amp;IF(ISNUMBER(SEARCH("ODBC",#REF!)),TRIM(#REF!)&amp;"?","")</f>
        <v/>
      </c>
      <c r="U137" s="1" t="str">
        <f>IF(ISNUMBER(SEARCH("WMS",#REF!)),RIGHT(#REF!,LEN(#REF!)-SEARCH(":",#REF!)),"")</f>
        <v/>
      </c>
      <c r="V137" t="str">
        <f>IF(ISNUMBER(SEARCH("WMS",#REF!)),TRIM(#REF!)&amp;"?","")</f>
        <v/>
      </c>
      <c r="W137" s="21" t="str">
        <f>IF(ISNUMBER(SEARCH("E:\",#REF!)),"\\s-gis01-v\gis1\", "")</f>
        <v/>
      </c>
      <c r="X137" s="2" t="str">
        <f>IF(ISNUMBER(SEARCH("E:\",#REF!)),LEFT(#REF!,SEARCH("@",SUBSTITUTE(#REF!,"\","@",LEN(#REF!)-LEN(SUBSTITUTE(#REF!,"\",""))))),"")</f>
        <v/>
      </c>
      <c r="Y137" s="14" t="str">
        <f>IF(ISNUMBER(SEARCH("E:\",#REF!)),TRIM(RIGHT(SUBSTITUTE(#REF!,"\",REPT(" ",LEN(#REF!))),LEN(#REF!))),"")</f>
        <v/>
      </c>
    </row>
    <row r="138" spans="1:25" x14ac:dyDescent="0.25">
      <c r="A138">
        <v>137</v>
      </c>
      <c r="B138" t="s">
        <v>42</v>
      </c>
      <c r="C138" s="34" t="s">
        <v>306</v>
      </c>
      <c r="D138" s="10" t="s">
        <v>908</v>
      </c>
      <c r="E138" s="10" t="s">
        <v>1018</v>
      </c>
      <c r="F138" s="10" t="s">
        <v>828</v>
      </c>
      <c r="H138" s="10" t="s">
        <v>885</v>
      </c>
      <c r="I138" t="s">
        <v>310</v>
      </c>
      <c r="J138" t="s">
        <v>640</v>
      </c>
      <c r="K138" t="s">
        <v>829</v>
      </c>
      <c r="M138" s="10" t="s">
        <v>302</v>
      </c>
      <c r="N138" t="s">
        <v>1040</v>
      </c>
      <c r="O138" t="s">
        <v>882</v>
      </c>
      <c r="Q138" s="2" t="s">
        <v>314</v>
      </c>
      <c r="R138" s="12" t="str">
        <f>IF(ISNUMBER(SEARCH("Datakilder_SQL",#REF!)),"Database",IF(ISNUMBER(SEARCH("WMS",U138)),"WMS",IF(ISNUMBER(SEARCH("WFS",U138)),"WFS","Grafisk fil")))</f>
        <v>Grafisk fil</v>
      </c>
      <c r="S1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8" t="str">
        <f>IF(ISNUMBER(SEARCH("]",#REF!)),TRIM(RIGHT(SUBSTITUTE(#REF!,".",REPT(" ",LEN(#REF!))),LEN(#REF!))),"")&amp;IF(ISNUMBER(SEARCH("ODBC",#REF!)),TRIM(#REF!)&amp;"?","")</f>
        <v/>
      </c>
      <c r="U138" s="1" t="str">
        <f>IF(ISNUMBER(SEARCH("WMS",#REF!)),RIGHT(#REF!,LEN(#REF!)-SEARCH(":",#REF!)),"")</f>
        <v/>
      </c>
      <c r="V138" t="str">
        <f>IF(ISNUMBER(SEARCH("WMS",#REF!)),TRIM(#REF!)&amp;"?","")</f>
        <v/>
      </c>
      <c r="W138" s="21" t="str">
        <f>IF(ISNUMBER(SEARCH("E:\",#REF!)),"\\s-gis01-v\gis1\", "")</f>
        <v/>
      </c>
      <c r="X138" s="2" t="str">
        <f>IF(ISNUMBER(SEARCH("E:\",#REF!)),LEFT(#REF!,SEARCH("@",SUBSTITUTE(#REF!,"\","@",LEN(#REF!)-LEN(SUBSTITUTE(#REF!,"\",""))))),"")</f>
        <v/>
      </c>
      <c r="Y138" s="14" t="str">
        <f>IF(ISNUMBER(SEARCH("E:\",#REF!)),TRIM(RIGHT(SUBSTITUTE(#REF!,"\",REPT(" ",LEN(#REF!))),LEN(#REF!))),"")</f>
        <v/>
      </c>
    </row>
    <row r="139" spans="1:25" x14ac:dyDescent="0.25">
      <c r="A139">
        <v>138</v>
      </c>
      <c r="B139" t="s">
        <v>42</v>
      </c>
      <c r="C139" s="34" t="s">
        <v>306</v>
      </c>
      <c r="D139" s="10" t="s">
        <v>908</v>
      </c>
      <c r="E139" s="10" t="s">
        <v>1018</v>
      </c>
      <c r="F139" s="10" t="s">
        <v>828</v>
      </c>
      <c r="H139" s="10" t="s">
        <v>885</v>
      </c>
      <c r="I139" t="s">
        <v>310</v>
      </c>
      <c r="J139" t="s">
        <v>640</v>
      </c>
      <c r="K139" t="s">
        <v>829</v>
      </c>
      <c r="M139" s="10" t="s">
        <v>302</v>
      </c>
      <c r="N139" t="s">
        <v>1040</v>
      </c>
      <c r="O139" t="s">
        <v>882</v>
      </c>
      <c r="Q139" s="2" t="s">
        <v>314</v>
      </c>
      <c r="R139" s="12" t="str">
        <f>IF(ISNUMBER(SEARCH("Datakilder_SQL",#REF!)),"Database",IF(ISNUMBER(SEARCH("WMS",U139)),"WMS",IF(ISNUMBER(SEARCH("WFS",U139)),"WFS","Grafisk fil")))</f>
        <v>Grafisk fil</v>
      </c>
      <c r="S1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39" t="str">
        <f>IF(ISNUMBER(SEARCH("]",#REF!)),TRIM(RIGHT(SUBSTITUTE(#REF!,".",REPT(" ",LEN(#REF!))),LEN(#REF!))),"")&amp;IF(ISNUMBER(SEARCH("ODBC",#REF!)),TRIM(#REF!)&amp;"?","")</f>
        <v/>
      </c>
      <c r="U139" s="1" t="str">
        <f>IF(ISNUMBER(SEARCH("WMS",#REF!)),RIGHT(#REF!,LEN(#REF!)-SEARCH(":",#REF!)),"")</f>
        <v/>
      </c>
      <c r="V139" t="str">
        <f>IF(ISNUMBER(SEARCH("WMS",#REF!)),TRIM(#REF!)&amp;"?","")</f>
        <v/>
      </c>
      <c r="W139" s="21" t="str">
        <f>IF(ISNUMBER(SEARCH("E:\",#REF!)),"\\s-gis01-v\gis1\", "")</f>
        <v/>
      </c>
      <c r="X139" s="2" t="str">
        <f>IF(ISNUMBER(SEARCH("E:\",#REF!)),LEFT(#REF!,SEARCH("@",SUBSTITUTE(#REF!,"\","@",LEN(#REF!)-LEN(SUBSTITUTE(#REF!,"\",""))))),"")</f>
        <v/>
      </c>
      <c r="Y139" s="14" t="str">
        <f>IF(ISNUMBER(SEARCH("E:\",#REF!)),TRIM(RIGHT(SUBSTITUTE(#REF!,"\",REPT(" ",LEN(#REF!))),LEN(#REF!))),"")</f>
        <v/>
      </c>
    </row>
    <row r="140" spans="1:25" x14ac:dyDescent="0.25">
      <c r="A140">
        <v>139</v>
      </c>
      <c r="B140" t="s">
        <v>42</v>
      </c>
      <c r="C140" s="34" t="s">
        <v>306</v>
      </c>
      <c r="D140" s="10" t="s">
        <v>908</v>
      </c>
      <c r="E140" s="10" t="s">
        <v>1018</v>
      </c>
      <c r="F140" s="10" t="s">
        <v>828</v>
      </c>
      <c r="H140" s="10" t="s">
        <v>885</v>
      </c>
      <c r="I140" t="s">
        <v>310</v>
      </c>
      <c r="J140" t="s">
        <v>640</v>
      </c>
      <c r="K140" t="s">
        <v>829</v>
      </c>
      <c r="M140" s="10" t="s">
        <v>302</v>
      </c>
      <c r="N140" t="s">
        <v>1040</v>
      </c>
      <c r="O140" t="s">
        <v>882</v>
      </c>
      <c r="Q140" s="2" t="s">
        <v>314</v>
      </c>
      <c r="R140" s="12" t="str">
        <f>IF(ISNUMBER(SEARCH("Datakilder_SQL",#REF!)),"Database",IF(ISNUMBER(SEARCH("WMS",U140)),"WMS",IF(ISNUMBER(SEARCH("WFS",U140)),"WFS","Grafisk fil")))</f>
        <v>Grafisk fil</v>
      </c>
      <c r="S1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0" t="str">
        <f>IF(ISNUMBER(SEARCH("]",#REF!)),TRIM(RIGHT(SUBSTITUTE(#REF!,".",REPT(" ",LEN(#REF!))),LEN(#REF!))),"")&amp;IF(ISNUMBER(SEARCH("ODBC",#REF!)),TRIM(#REF!)&amp;"?","")</f>
        <v/>
      </c>
      <c r="U140" s="1" t="str">
        <f>IF(ISNUMBER(SEARCH("WMS",#REF!)),RIGHT(#REF!,LEN(#REF!)-SEARCH(":",#REF!)),"")</f>
        <v/>
      </c>
      <c r="V140" t="str">
        <f>IF(ISNUMBER(SEARCH("WMS",#REF!)),TRIM(#REF!)&amp;"?","")</f>
        <v/>
      </c>
      <c r="W140" s="21" t="str">
        <f>IF(ISNUMBER(SEARCH("E:\",#REF!)),"\\s-gis01-v\gis1\", "")</f>
        <v/>
      </c>
      <c r="X140" s="2" t="str">
        <f>IF(ISNUMBER(SEARCH("E:\",#REF!)),LEFT(#REF!,SEARCH("@",SUBSTITUTE(#REF!,"\","@",LEN(#REF!)-LEN(SUBSTITUTE(#REF!,"\",""))))),"")</f>
        <v/>
      </c>
      <c r="Y140" s="14" t="str">
        <f>IF(ISNUMBER(SEARCH("E:\",#REF!)),TRIM(RIGHT(SUBSTITUTE(#REF!,"\",REPT(" ",LEN(#REF!))),LEN(#REF!))),"")</f>
        <v/>
      </c>
    </row>
    <row r="141" spans="1:25" x14ac:dyDescent="0.25">
      <c r="A141">
        <v>140</v>
      </c>
      <c r="B141" t="s">
        <v>188</v>
      </c>
      <c r="C141" s="34" t="s">
        <v>306</v>
      </c>
      <c r="D141" s="10" t="s">
        <v>908</v>
      </c>
      <c r="E141" s="10" t="s">
        <v>1019</v>
      </c>
      <c r="F141" s="10" t="s">
        <v>371</v>
      </c>
      <c r="H141" s="10" t="s">
        <v>885</v>
      </c>
      <c r="I141" t="s">
        <v>310</v>
      </c>
      <c r="J141" t="s">
        <v>641</v>
      </c>
      <c r="K141" t="s">
        <v>830</v>
      </c>
      <c r="M141" s="10" t="s">
        <v>302</v>
      </c>
      <c r="N141" t="s">
        <v>1040</v>
      </c>
      <c r="O141" t="s">
        <v>882</v>
      </c>
      <c r="Q141" s="2" t="s">
        <v>314</v>
      </c>
      <c r="R141" s="12" t="str">
        <f>IF(ISNUMBER(SEARCH("Datakilder_SQL",#REF!)),"Database",IF(ISNUMBER(SEARCH("WMS",U141)),"WMS",IF(ISNUMBER(SEARCH("WFS",U141)),"WFS","Grafisk fil")))</f>
        <v>Grafisk fil</v>
      </c>
      <c r="S1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1" t="str">
        <f>IF(ISNUMBER(SEARCH("]",#REF!)),TRIM(RIGHT(SUBSTITUTE(#REF!,".",REPT(" ",LEN(#REF!))),LEN(#REF!))),"")&amp;IF(ISNUMBER(SEARCH("ODBC",#REF!)),TRIM(#REF!)&amp;"?","")</f>
        <v/>
      </c>
      <c r="U141" s="1" t="str">
        <f>IF(ISNUMBER(SEARCH("WMS",#REF!)),RIGHT(#REF!,LEN(#REF!)-SEARCH(":",#REF!)),"")</f>
        <v/>
      </c>
      <c r="V141" t="str">
        <f>IF(ISNUMBER(SEARCH("WMS",#REF!)),TRIM(#REF!)&amp;"?","")</f>
        <v/>
      </c>
      <c r="W141" s="21" t="str">
        <f>IF(ISNUMBER(SEARCH("E:\",#REF!)),"\\s-gis01-v\gis1\", "")</f>
        <v/>
      </c>
      <c r="X141" s="2" t="str">
        <f>IF(ISNUMBER(SEARCH("E:\",#REF!)),LEFT(#REF!,SEARCH("@",SUBSTITUTE(#REF!,"\","@",LEN(#REF!)-LEN(SUBSTITUTE(#REF!,"\",""))))),"")</f>
        <v/>
      </c>
      <c r="Y141" s="14" t="str">
        <f>IF(ISNUMBER(SEARCH("E:\",#REF!)),TRIM(RIGHT(SUBSTITUTE(#REF!,"\",REPT(" ",LEN(#REF!))),LEN(#REF!))),"")</f>
        <v/>
      </c>
    </row>
    <row r="142" spans="1:25" x14ac:dyDescent="0.25">
      <c r="A142">
        <v>141</v>
      </c>
      <c r="B142" t="s">
        <v>188</v>
      </c>
      <c r="C142" s="34" t="s">
        <v>306</v>
      </c>
      <c r="D142" s="10" t="s">
        <v>908</v>
      </c>
      <c r="E142" s="10" t="s">
        <v>1019</v>
      </c>
      <c r="F142" s="10" t="s">
        <v>371</v>
      </c>
      <c r="H142" s="10" t="s">
        <v>885</v>
      </c>
      <c r="I142" t="s">
        <v>310</v>
      </c>
      <c r="J142" t="s">
        <v>641</v>
      </c>
      <c r="K142" t="s">
        <v>830</v>
      </c>
      <c r="M142" s="10" t="s">
        <v>302</v>
      </c>
      <c r="N142" t="s">
        <v>1040</v>
      </c>
      <c r="O142" t="s">
        <v>882</v>
      </c>
      <c r="Q142" s="2" t="s">
        <v>314</v>
      </c>
      <c r="R142" s="12" t="str">
        <f>IF(ISNUMBER(SEARCH("Datakilder_SQL",#REF!)),"Database",IF(ISNUMBER(SEARCH("WMS",U142)),"WMS",IF(ISNUMBER(SEARCH("WFS",U142)),"WFS","Grafisk fil")))</f>
        <v>Grafisk fil</v>
      </c>
      <c r="S1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2" t="str">
        <f>IF(ISNUMBER(SEARCH("]",#REF!)),TRIM(RIGHT(SUBSTITUTE(#REF!,".",REPT(" ",LEN(#REF!))),LEN(#REF!))),"")&amp;IF(ISNUMBER(SEARCH("ODBC",#REF!)),TRIM(#REF!)&amp;"?","")</f>
        <v/>
      </c>
      <c r="U142" s="1" t="str">
        <f>IF(ISNUMBER(SEARCH("WMS",#REF!)),RIGHT(#REF!,LEN(#REF!)-SEARCH(":",#REF!)),"")</f>
        <v/>
      </c>
      <c r="V142" t="str">
        <f>IF(ISNUMBER(SEARCH("WMS",#REF!)),TRIM(#REF!)&amp;"?","")</f>
        <v/>
      </c>
      <c r="W142" s="21" t="str">
        <f>IF(ISNUMBER(SEARCH("E:\",#REF!)),"\\s-gis01-v\gis1\", "")</f>
        <v/>
      </c>
      <c r="X142" s="2" t="str">
        <f>IF(ISNUMBER(SEARCH("E:\",#REF!)),LEFT(#REF!,SEARCH("@",SUBSTITUTE(#REF!,"\","@",LEN(#REF!)-LEN(SUBSTITUTE(#REF!,"\",""))))),"")</f>
        <v/>
      </c>
      <c r="Y142" s="14" t="str">
        <f>IF(ISNUMBER(SEARCH("E:\",#REF!)),TRIM(RIGHT(SUBSTITUTE(#REF!,"\",REPT(" ",LEN(#REF!))),LEN(#REF!))),"")</f>
        <v/>
      </c>
    </row>
    <row r="143" spans="1:25" x14ac:dyDescent="0.25">
      <c r="A143">
        <v>142</v>
      </c>
      <c r="B143" t="s">
        <v>188</v>
      </c>
      <c r="C143" s="34" t="s">
        <v>306</v>
      </c>
      <c r="D143" s="10" t="s">
        <v>908</v>
      </c>
      <c r="E143" s="10" t="s">
        <v>1019</v>
      </c>
      <c r="F143" s="10" t="s">
        <v>371</v>
      </c>
      <c r="H143" s="10" t="s">
        <v>885</v>
      </c>
      <c r="I143" t="s">
        <v>310</v>
      </c>
      <c r="J143" t="s">
        <v>641</v>
      </c>
      <c r="K143" t="s">
        <v>830</v>
      </c>
      <c r="M143" s="10" t="s">
        <v>302</v>
      </c>
      <c r="N143" t="s">
        <v>1040</v>
      </c>
      <c r="O143" t="s">
        <v>882</v>
      </c>
      <c r="Q143" s="2" t="s">
        <v>314</v>
      </c>
      <c r="R143" s="12" t="str">
        <f>IF(ISNUMBER(SEARCH("Datakilder_SQL",#REF!)),"Database",IF(ISNUMBER(SEARCH("WMS",U143)),"WMS",IF(ISNUMBER(SEARCH("WFS",U143)),"WFS","Grafisk fil")))</f>
        <v>Grafisk fil</v>
      </c>
      <c r="S1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3" t="str">
        <f>IF(ISNUMBER(SEARCH("]",#REF!)),TRIM(RIGHT(SUBSTITUTE(#REF!,".",REPT(" ",LEN(#REF!))),LEN(#REF!))),"")&amp;IF(ISNUMBER(SEARCH("ODBC",#REF!)),TRIM(#REF!)&amp;"?","")</f>
        <v/>
      </c>
      <c r="U143" s="1" t="str">
        <f>IF(ISNUMBER(SEARCH("WMS",#REF!)),RIGHT(#REF!,LEN(#REF!)-SEARCH(":",#REF!)),"")</f>
        <v/>
      </c>
      <c r="V143" t="str">
        <f>IF(ISNUMBER(SEARCH("WMS",#REF!)),TRIM(#REF!)&amp;"?","")</f>
        <v/>
      </c>
      <c r="W143" s="21" t="str">
        <f>IF(ISNUMBER(SEARCH("E:\",#REF!)),"\\s-gis01-v\gis1\", "")</f>
        <v/>
      </c>
      <c r="X143" s="2" t="str">
        <f>IF(ISNUMBER(SEARCH("E:\",#REF!)),LEFT(#REF!,SEARCH("@",SUBSTITUTE(#REF!,"\","@",LEN(#REF!)-LEN(SUBSTITUTE(#REF!,"\",""))))),"")</f>
        <v/>
      </c>
      <c r="Y143" s="14" t="str">
        <f>IF(ISNUMBER(SEARCH("E:\",#REF!)),TRIM(RIGHT(SUBSTITUTE(#REF!,"\",REPT(" ",LEN(#REF!))),LEN(#REF!))),"")</f>
        <v/>
      </c>
    </row>
    <row r="144" spans="1:25" x14ac:dyDescent="0.25">
      <c r="A144">
        <v>143</v>
      </c>
      <c r="B144" t="s">
        <v>188</v>
      </c>
      <c r="C144" s="34" t="s">
        <v>306</v>
      </c>
      <c r="D144" s="10" t="s">
        <v>908</v>
      </c>
      <c r="E144" s="10" t="s">
        <v>1019</v>
      </c>
      <c r="F144" s="10" t="s">
        <v>371</v>
      </c>
      <c r="H144" s="10" t="s">
        <v>885</v>
      </c>
      <c r="I144" t="s">
        <v>310</v>
      </c>
      <c r="J144" t="s">
        <v>641</v>
      </c>
      <c r="K144" t="s">
        <v>830</v>
      </c>
      <c r="M144" s="10" t="s">
        <v>302</v>
      </c>
      <c r="N144" t="s">
        <v>1040</v>
      </c>
      <c r="O144" t="s">
        <v>882</v>
      </c>
      <c r="Q144" s="2" t="s">
        <v>314</v>
      </c>
      <c r="R144" s="12" t="str">
        <f>IF(ISNUMBER(SEARCH("Datakilder_SQL",#REF!)),"Database",IF(ISNUMBER(SEARCH("WMS",U144)),"WMS",IF(ISNUMBER(SEARCH("WFS",U144)),"WFS","Grafisk fil")))</f>
        <v>Grafisk fil</v>
      </c>
      <c r="S1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4" t="str">
        <f>IF(ISNUMBER(SEARCH("]",#REF!)),TRIM(RIGHT(SUBSTITUTE(#REF!,".",REPT(" ",LEN(#REF!))),LEN(#REF!))),"")&amp;IF(ISNUMBER(SEARCH("ODBC",#REF!)),TRIM(#REF!)&amp;"?","")</f>
        <v/>
      </c>
      <c r="U144" s="1" t="str">
        <f>IF(ISNUMBER(SEARCH("WMS",#REF!)),RIGHT(#REF!,LEN(#REF!)-SEARCH(":",#REF!)),"")</f>
        <v/>
      </c>
      <c r="V144" t="str">
        <f>IF(ISNUMBER(SEARCH("WMS",#REF!)),TRIM(#REF!)&amp;"?","")</f>
        <v/>
      </c>
      <c r="W144" s="21" t="str">
        <f>IF(ISNUMBER(SEARCH("E:\",#REF!)),"\\s-gis01-v\gis1\", "")</f>
        <v/>
      </c>
      <c r="X144" s="2" t="str">
        <f>IF(ISNUMBER(SEARCH("E:\",#REF!)),LEFT(#REF!,SEARCH("@",SUBSTITUTE(#REF!,"\","@",LEN(#REF!)-LEN(SUBSTITUTE(#REF!,"\",""))))),"")</f>
        <v/>
      </c>
      <c r="Y144" s="14" t="str">
        <f>IF(ISNUMBER(SEARCH("E:\",#REF!)),TRIM(RIGHT(SUBSTITUTE(#REF!,"\",REPT(" ",LEN(#REF!))),LEN(#REF!))),"")</f>
        <v/>
      </c>
    </row>
    <row r="145" spans="1:25" x14ac:dyDescent="0.25">
      <c r="A145">
        <v>144</v>
      </c>
      <c r="B145" t="s">
        <v>43</v>
      </c>
      <c r="C145" s="34" t="s">
        <v>306</v>
      </c>
      <c r="D145" s="10" t="s">
        <v>908</v>
      </c>
      <c r="E145" s="10" t="s">
        <v>1014</v>
      </c>
      <c r="F145" s="10" t="s">
        <v>372</v>
      </c>
      <c r="H145" s="10" t="s">
        <v>885</v>
      </c>
      <c r="I145" t="s">
        <v>310</v>
      </c>
      <c r="J145" t="s">
        <v>642</v>
      </c>
      <c r="K145" t="s">
        <v>831</v>
      </c>
      <c r="M145" s="10" t="s">
        <v>302</v>
      </c>
      <c r="N145" t="s">
        <v>1040</v>
      </c>
      <c r="O145" t="s">
        <v>882</v>
      </c>
      <c r="Q145" s="2" t="s">
        <v>314</v>
      </c>
      <c r="R145" s="12" t="str">
        <f>IF(ISNUMBER(SEARCH("Datakilder_SQL",#REF!)),"Database",IF(ISNUMBER(SEARCH("WMS",U145)),"WMS",IF(ISNUMBER(SEARCH("WFS",U145)),"WFS","Grafisk fil")))</f>
        <v>Grafisk fil</v>
      </c>
      <c r="S1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5" t="str">
        <f>IF(ISNUMBER(SEARCH("]",#REF!)),TRIM(RIGHT(SUBSTITUTE(#REF!,".",REPT(" ",LEN(#REF!))),LEN(#REF!))),"")&amp;IF(ISNUMBER(SEARCH("ODBC",#REF!)),TRIM(#REF!)&amp;"?","")</f>
        <v/>
      </c>
      <c r="U145" s="1" t="str">
        <f>IF(ISNUMBER(SEARCH("WMS",#REF!)),RIGHT(#REF!,LEN(#REF!)-SEARCH(":",#REF!)),"")</f>
        <v/>
      </c>
      <c r="V145" t="str">
        <f>IF(ISNUMBER(SEARCH("WMS",#REF!)),TRIM(#REF!)&amp;"?","")</f>
        <v/>
      </c>
      <c r="W145" s="21" t="str">
        <f>IF(ISNUMBER(SEARCH("E:\",#REF!)),"\\s-gis01-v\gis1\", "")</f>
        <v/>
      </c>
      <c r="X145" s="2" t="str">
        <f>IF(ISNUMBER(SEARCH("E:\",#REF!)),LEFT(#REF!,SEARCH("@",SUBSTITUTE(#REF!,"\","@",LEN(#REF!)-LEN(SUBSTITUTE(#REF!,"\",""))))),"")</f>
        <v/>
      </c>
      <c r="Y145" s="14" t="str">
        <f>IF(ISNUMBER(SEARCH("E:\",#REF!)),TRIM(RIGHT(SUBSTITUTE(#REF!,"\",REPT(" ",LEN(#REF!))),LEN(#REF!))),"")</f>
        <v/>
      </c>
    </row>
    <row r="146" spans="1:25" x14ac:dyDescent="0.25">
      <c r="A146">
        <v>145</v>
      </c>
      <c r="B146" t="s">
        <v>43</v>
      </c>
      <c r="C146" s="34" t="s">
        <v>306</v>
      </c>
      <c r="D146" s="10" t="s">
        <v>908</v>
      </c>
      <c r="E146" s="10" t="s">
        <v>1014</v>
      </c>
      <c r="F146" s="10" t="s">
        <v>372</v>
      </c>
      <c r="H146" s="10" t="s">
        <v>885</v>
      </c>
      <c r="I146" t="s">
        <v>310</v>
      </c>
      <c r="J146" t="s">
        <v>642</v>
      </c>
      <c r="K146" t="s">
        <v>831</v>
      </c>
      <c r="M146" s="10" t="s">
        <v>302</v>
      </c>
      <c r="N146" t="s">
        <v>1040</v>
      </c>
      <c r="O146" t="s">
        <v>882</v>
      </c>
      <c r="Q146" s="2" t="s">
        <v>314</v>
      </c>
      <c r="R146" s="12" t="str">
        <f>IF(ISNUMBER(SEARCH("Datakilder_SQL",#REF!)),"Database",IF(ISNUMBER(SEARCH("WMS",U146)),"WMS",IF(ISNUMBER(SEARCH("WFS",U146)),"WFS","Grafisk fil")))</f>
        <v>Grafisk fil</v>
      </c>
      <c r="S1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6" t="str">
        <f>IF(ISNUMBER(SEARCH("]",#REF!)),TRIM(RIGHT(SUBSTITUTE(#REF!,".",REPT(" ",LEN(#REF!))),LEN(#REF!))),"")&amp;IF(ISNUMBER(SEARCH("ODBC",#REF!)),TRIM(#REF!)&amp;"?","")</f>
        <v/>
      </c>
      <c r="U146" s="1" t="str">
        <f>IF(ISNUMBER(SEARCH("WMS",#REF!)),RIGHT(#REF!,LEN(#REF!)-SEARCH(":",#REF!)),"")</f>
        <v/>
      </c>
      <c r="V146" t="str">
        <f>IF(ISNUMBER(SEARCH("WMS",#REF!)),TRIM(#REF!)&amp;"?","")</f>
        <v/>
      </c>
      <c r="W146" s="21" t="str">
        <f>IF(ISNUMBER(SEARCH("E:\",#REF!)),"\\s-gis01-v\gis1\", "")</f>
        <v/>
      </c>
      <c r="X146" s="2" t="str">
        <f>IF(ISNUMBER(SEARCH("E:\",#REF!)),LEFT(#REF!,SEARCH("@",SUBSTITUTE(#REF!,"\","@",LEN(#REF!)-LEN(SUBSTITUTE(#REF!,"\",""))))),"")</f>
        <v/>
      </c>
      <c r="Y146" s="14" t="str">
        <f>IF(ISNUMBER(SEARCH("E:\",#REF!)),TRIM(RIGHT(SUBSTITUTE(#REF!,"\",REPT(" ",LEN(#REF!))),LEN(#REF!))),"")</f>
        <v/>
      </c>
    </row>
    <row r="147" spans="1:25" x14ac:dyDescent="0.25">
      <c r="A147">
        <v>146</v>
      </c>
      <c r="B147" t="s">
        <v>43</v>
      </c>
      <c r="C147" s="34" t="s">
        <v>306</v>
      </c>
      <c r="D147" s="10" t="s">
        <v>908</v>
      </c>
      <c r="E147" s="10" t="s">
        <v>1014</v>
      </c>
      <c r="F147" s="10" t="s">
        <v>372</v>
      </c>
      <c r="H147" s="10" t="s">
        <v>885</v>
      </c>
      <c r="I147" t="s">
        <v>310</v>
      </c>
      <c r="J147" t="s">
        <v>642</v>
      </c>
      <c r="K147" t="s">
        <v>831</v>
      </c>
      <c r="M147" s="10" t="s">
        <v>302</v>
      </c>
      <c r="N147" t="s">
        <v>1040</v>
      </c>
      <c r="O147" t="s">
        <v>882</v>
      </c>
      <c r="Q147" s="2" t="s">
        <v>314</v>
      </c>
      <c r="R147" s="12" t="str">
        <f>IF(ISNUMBER(SEARCH("Datakilder_SQL",#REF!)),"Database",IF(ISNUMBER(SEARCH("WMS",U147)),"WMS",IF(ISNUMBER(SEARCH("WFS",U147)),"WFS","Grafisk fil")))</f>
        <v>Grafisk fil</v>
      </c>
      <c r="S1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7" t="str">
        <f>IF(ISNUMBER(SEARCH("]",#REF!)),TRIM(RIGHT(SUBSTITUTE(#REF!,".",REPT(" ",LEN(#REF!))),LEN(#REF!))),"")&amp;IF(ISNUMBER(SEARCH("ODBC",#REF!)),TRIM(#REF!)&amp;"?","")</f>
        <v/>
      </c>
      <c r="U147" s="1" t="str">
        <f>IF(ISNUMBER(SEARCH("WMS",#REF!)),RIGHT(#REF!,LEN(#REF!)-SEARCH(":",#REF!)),"")</f>
        <v/>
      </c>
      <c r="V147" t="str">
        <f>IF(ISNUMBER(SEARCH("WMS",#REF!)),TRIM(#REF!)&amp;"?","")</f>
        <v/>
      </c>
      <c r="W147" s="21" t="str">
        <f>IF(ISNUMBER(SEARCH("E:\",#REF!)),"\\s-gis01-v\gis1\", "")</f>
        <v/>
      </c>
      <c r="X147" s="2" t="str">
        <f>IF(ISNUMBER(SEARCH("E:\",#REF!)),LEFT(#REF!,SEARCH("@",SUBSTITUTE(#REF!,"\","@",LEN(#REF!)-LEN(SUBSTITUTE(#REF!,"\",""))))),"")</f>
        <v/>
      </c>
      <c r="Y147" s="14" t="str">
        <f>IF(ISNUMBER(SEARCH("E:\",#REF!)),TRIM(RIGHT(SUBSTITUTE(#REF!,"\",REPT(" ",LEN(#REF!))),LEN(#REF!))),"")</f>
        <v/>
      </c>
    </row>
    <row r="148" spans="1:25" x14ac:dyDescent="0.25">
      <c r="A148">
        <v>147</v>
      </c>
      <c r="B148" t="s">
        <v>43</v>
      </c>
      <c r="C148" s="34" t="s">
        <v>306</v>
      </c>
      <c r="D148" s="10" t="s">
        <v>908</v>
      </c>
      <c r="E148" s="10" t="s">
        <v>1014</v>
      </c>
      <c r="F148" s="10" t="s">
        <v>372</v>
      </c>
      <c r="H148" s="10" t="s">
        <v>885</v>
      </c>
      <c r="I148" t="s">
        <v>310</v>
      </c>
      <c r="J148" t="s">
        <v>642</v>
      </c>
      <c r="K148" t="s">
        <v>831</v>
      </c>
      <c r="M148" s="10" t="s">
        <v>302</v>
      </c>
      <c r="N148" t="s">
        <v>1040</v>
      </c>
      <c r="O148" t="s">
        <v>882</v>
      </c>
      <c r="Q148" s="2" t="s">
        <v>314</v>
      </c>
      <c r="R148" s="12" t="str">
        <f>IF(ISNUMBER(SEARCH("Datakilder_SQL",#REF!)),"Database",IF(ISNUMBER(SEARCH("WMS",U148)),"WMS",IF(ISNUMBER(SEARCH("WFS",U148)),"WFS","Grafisk fil")))</f>
        <v>Grafisk fil</v>
      </c>
      <c r="S1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8" t="str">
        <f>IF(ISNUMBER(SEARCH("]",#REF!)),TRIM(RIGHT(SUBSTITUTE(#REF!,".",REPT(" ",LEN(#REF!))),LEN(#REF!))),"")&amp;IF(ISNUMBER(SEARCH("ODBC",#REF!)),TRIM(#REF!)&amp;"?","")</f>
        <v/>
      </c>
      <c r="U148" s="1" t="str">
        <f>IF(ISNUMBER(SEARCH("WMS",#REF!)),RIGHT(#REF!,LEN(#REF!)-SEARCH(":",#REF!)),"")</f>
        <v/>
      </c>
      <c r="V148" t="str">
        <f>IF(ISNUMBER(SEARCH("WMS",#REF!)),TRIM(#REF!)&amp;"?","")</f>
        <v/>
      </c>
      <c r="W148" s="21" t="str">
        <f>IF(ISNUMBER(SEARCH("E:\",#REF!)),"\\s-gis01-v\gis1\", "")</f>
        <v/>
      </c>
      <c r="X148" s="2" t="str">
        <f>IF(ISNUMBER(SEARCH("E:\",#REF!)),LEFT(#REF!,SEARCH("@",SUBSTITUTE(#REF!,"\","@",LEN(#REF!)-LEN(SUBSTITUTE(#REF!,"\",""))))),"")</f>
        <v/>
      </c>
      <c r="Y148" s="14" t="str">
        <f>IF(ISNUMBER(SEARCH("E:\",#REF!)),TRIM(RIGHT(SUBSTITUTE(#REF!,"\",REPT(" ",LEN(#REF!))),LEN(#REF!))),"")</f>
        <v/>
      </c>
    </row>
    <row r="149" spans="1:25" x14ac:dyDescent="0.25">
      <c r="A149">
        <v>148</v>
      </c>
      <c r="B149" t="s">
        <v>43</v>
      </c>
      <c r="C149" s="34" t="s">
        <v>306</v>
      </c>
      <c r="D149" s="10" t="s">
        <v>908</v>
      </c>
      <c r="E149" s="10" t="s">
        <v>1014</v>
      </c>
      <c r="F149" s="10" t="s">
        <v>372</v>
      </c>
      <c r="H149" s="10" t="s">
        <v>885</v>
      </c>
      <c r="I149" t="s">
        <v>310</v>
      </c>
      <c r="J149" t="s">
        <v>642</v>
      </c>
      <c r="K149" t="s">
        <v>831</v>
      </c>
      <c r="M149" s="10" t="s">
        <v>302</v>
      </c>
      <c r="N149" t="s">
        <v>1040</v>
      </c>
      <c r="O149" t="s">
        <v>882</v>
      </c>
      <c r="Q149" s="2" t="s">
        <v>314</v>
      </c>
      <c r="R149" s="12" t="str">
        <f>IF(ISNUMBER(SEARCH("Datakilder_SQL",#REF!)),"Database",IF(ISNUMBER(SEARCH("WMS",U149)),"WMS",IF(ISNUMBER(SEARCH("WFS",U149)),"WFS","Grafisk fil")))</f>
        <v>Grafisk fil</v>
      </c>
      <c r="S1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49" t="str">
        <f>IF(ISNUMBER(SEARCH("]",#REF!)),TRIM(RIGHT(SUBSTITUTE(#REF!,".",REPT(" ",LEN(#REF!))),LEN(#REF!))),"")&amp;IF(ISNUMBER(SEARCH("ODBC",#REF!)),TRIM(#REF!)&amp;"?","")</f>
        <v/>
      </c>
      <c r="U149" s="1" t="str">
        <f>IF(ISNUMBER(SEARCH("WMS",#REF!)),RIGHT(#REF!,LEN(#REF!)-SEARCH(":",#REF!)),"")</f>
        <v/>
      </c>
      <c r="V149" t="str">
        <f>IF(ISNUMBER(SEARCH("WMS",#REF!)),TRIM(#REF!)&amp;"?","")</f>
        <v/>
      </c>
      <c r="W149" s="21" t="str">
        <f>IF(ISNUMBER(SEARCH("E:\",#REF!)),"\\s-gis01-v\gis1\", "")</f>
        <v/>
      </c>
      <c r="X149" s="2" t="str">
        <f>IF(ISNUMBER(SEARCH("E:\",#REF!)),LEFT(#REF!,SEARCH("@",SUBSTITUTE(#REF!,"\","@",LEN(#REF!)-LEN(SUBSTITUTE(#REF!,"\",""))))),"")</f>
        <v/>
      </c>
      <c r="Y149" s="14" t="str">
        <f>IF(ISNUMBER(SEARCH("E:\",#REF!)),TRIM(RIGHT(SUBSTITUTE(#REF!,"\",REPT(" ",LEN(#REF!))),LEN(#REF!))),"")</f>
        <v/>
      </c>
    </row>
    <row r="150" spans="1:25" x14ac:dyDescent="0.25">
      <c r="A150">
        <v>149</v>
      </c>
      <c r="B150" t="s">
        <v>189</v>
      </c>
      <c r="C150" s="34" t="s">
        <v>306</v>
      </c>
      <c r="D150" s="10" t="s">
        <v>908</v>
      </c>
      <c r="E150" s="10" t="s">
        <v>1014</v>
      </c>
      <c r="F150" s="10" t="s">
        <v>373</v>
      </c>
      <c r="H150" s="10" t="s">
        <v>885</v>
      </c>
      <c r="I150" t="s">
        <v>310</v>
      </c>
      <c r="J150" t="s">
        <v>643</v>
      </c>
      <c r="K150" t="s">
        <v>832</v>
      </c>
      <c r="M150" s="10" t="s">
        <v>302</v>
      </c>
      <c r="N150" t="s">
        <v>1040</v>
      </c>
      <c r="O150" t="s">
        <v>882</v>
      </c>
      <c r="Q150" s="2" t="s">
        <v>314</v>
      </c>
      <c r="R150" s="12" t="str">
        <f>IF(ISNUMBER(SEARCH("Datakilder_SQL",#REF!)),"Database",IF(ISNUMBER(SEARCH("WMS",U150)),"WMS",IF(ISNUMBER(SEARCH("WFS",U150)),"WFS","Grafisk fil")))</f>
        <v>Grafisk fil</v>
      </c>
      <c r="S1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0" t="str">
        <f>IF(ISNUMBER(SEARCH("]",#REF!)),TRIM(RIGHT(SUBSTITUTE(#REF!,".",REPT(" ",LEN(#REF!))),LEN(#REF!))),"")&amp;IF(ISNUMBER(SEARCH("ODBC",#REF!)),TRIM(#REF!)&amp;"?","")</f>
        <v/>
      </c>
      <c r="U150" s="1" t="str">
        <f>IF(ISNUMBER(SEARCH("WMS",#REF!)),RIGHT(#REF!,LEN(#REF!)-SEARCH(":",#REF!)),"")</f>
        <v/>
      </c>
      <c r="V150" t="str">
        <f>IF(ISNUMBER(SEARCH("WMS",#REF!)),TRIM(#REF!)&amp;"?","")</f>
        <v/>
      </c>
      <c r="W150" s="21" t="str">
        <f>IF(ISNUMBER(SEARCH("E:\",#REF!)),"\\s-gis01-v\gis1\", "")</f>
        <v/>
      </c>
      <c r="X150" s="2" t="str">
        <f>IF(ISNUMBER(SEARCH("E:\",#REF!)),LEFT(#REF!,SEARCH("@",SUBSTITUTE(#REF!,"\","@",LEN(#REF!)-LEN(SUBSTITUTE(#REF!,"\",""))))),"")</f>
        <v/>
      </c>
      <c r="Y150" s="14" t="str">
        <f>IF(ISNUMBER(SEARCH("E:\",#REF!)),TRIM(RIGHT(SUBSTITUTE(#REF!,"\",REPT(" ",LEN(#REF!))),LEN(#REF!))),"")</f>
        <v/>
      </c>
    </row>
    <row r="151" spans="1:25" x14ac:dyDescent="0.25">
      <c r="A151">
        <v>150</v>
      </c>
      <c r="B151" t="s">
        <v>189</v>
      </c>
      <c r="C151" s="34" t="s">
        <v>306</v>
      </c>
      <c r="D151" s="10" t="s">
        <v>908</v>
      </c>
      <c r="E151" s="10" t="s">
        <v>1014</v>
      </c>
      <c r="F151" s="10" t="s">
        <v>373</v>
      </c>
      <c r="H151" s="10" t="s">
        <v>885</v>
      </c>
      <c r="I151" t="s">
        <v>310</v>
      </c>
      <c r="J151" t="s">
        <v>643</v>
      </c>
      <c r="K151" t="s">
        <v>832</v>
      </c>
      <c r="M151" s="10" t="s">
        <v>302</v>
      </c>
      <c r="N151" t="s">
        <v>1040</v>
      </c>
      <c r="O151" t="s">
        <v>882</v>
      </c>
      <c r="Q151" s="2" t="s">
        <v>314</v>
      </c>
      <c r="R151" s="12" t="str">
        <f>IF(ISNUMBER(SEARCH("Datakilder_SQL",#REF!)),"Database",IF(ISNUMBER(SEARCH("WMS",U151)),"WMS",IF(ISNUMBER(SEARCH("WFS",U151)),"WFS","Grafisk fil")))</f>
        <v>Grafisk fil</v>
      </c>
      <c r="S1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1" t="str">
        <f>IF(ISNUMBER(SEARCH("]",#REF!)),TRIM(RIGHT(SUBSTITUTE(#REF!,".",REPT(" ",LEN(#REF!))),LEN(#REF!))),"")&amp;IF(ISNUMBER(SEARCH("ODBC",#REF!)),TRIM(#REF!)&amp;"?","")</f>
        <v/>
      </c>
      <c r="U151" s="1" t="str">
        <f>IF(ISNUMBER(SEARCH("WMS",#REF!)),RIGHT(#REF!,LEN(#REF!)-SEARCH(":",#REF!)),"")</f>
        <v/>
      </c>
      <c r="V151" t="str">
        <f>IF(ISNUMBER(SEARCH("WMS",#REF!)),TRIM(#REF!)&amp;"?","")</f>
        <v/>
      </c>
      <c r="W151" s="21" t="str">
        <f>IF(ISNUMBER(SEARCH("E:\",#REF!)),"\\s-gis01-v\gis1\", "")</f>
        <v/>
      </c>
      <c r="X151" s="2" t="str">
        <f>IF(ISNUMBER(SEARCH("E:\",#REF!)),LEFT(#REF!,SEARCH("@",SUBSTITUTE(#REF!,"\","@",LEN(#REF!)-LEN(SUBSTITUTE(#REF!,"\",""))))),"")</f>
        <v/>
      </c>
      <c r="Y151" s="14" t="str">
        <f>IF(ISNUMBER(SEARCH("E:\",#REF!)),TRIM(RIGHT(SUBSTITUTE(#REF!,"\",REPT(" ",LEN(#REF!))),LEN(#REF!))),"")</f>
        <v/>
      </c>
    </row>
    <row r="152" spans="1:25" x14ac:dyDescent="0.25">
      <c r="A152">
        <v>151</v>
      </c>
      <c r="B152" t="s">
        <v>190</v>
      </c>
      <c r="C152" s="34" t="s">
        <v>306</v>
      </c>
      <c r="D152" s="10" t="s">
        <v>908</v>
      </c>
      <c r="E152" s="10" t="s">
        <v>1014</v>
      </c>
      <c r="F152" s="10" t="s">
        <v>374</v>
      </c>
      <c r="H152" s="10" t="s">
        <v>885</v>
      </c>
      <c r="I152" t="s">
        <v>310</v>
      </c>
      <c r="J152" t="s">
        <v>644</v>
      </c>
      <c r="K152" t="s">
        <v>833</v>
      </c>
      <c r="M152" s="10" t="s">
        <v>302</v>
      </c>
      <c r="N152" t="s">
        <v>1040</v>
      </c>
      <c r="O152" t="s">
        <v>882</v>
      </c>
      <c r="Q152" s="2" t="s">
        <v>314</v>
      </c>
      <c r="R152" s="12" t="str">
        <f>IF(ISNUMBER(SEARCH("Datakilder_SQL",#REF!)),"Database",IF(ISNUMBER(SEARCH("WMS",U152)),"WMS",IF(ISNUMBER(SEARCH("WFS",U152)),"WFS","Grafisk fil")))</f>
        <v>Grafisk fil</v>
      </c>
      <c r="S1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2" t="str">
        <f>IF(ISNUMBER(SEARCH("]",#REF!)),TRIM(RIGHT(SUBSTITUTE(#REF!,".",REPT(" ",LEN(#REF!))),LEN(#REF!))),"")&amp;IF(ISNUMBER(SEARCH("ODBC",#REF!)),TRIM(#REF!)&amp;"?","")</f>
        <v/>
      </c>
      <c r="U152" s="1" t="str">
        <f>IF(ISNUMBER(SEARCH("WMS",#REF!)),RIGHT(#REF!,LEN(#REF!)-SEARCH(":",#REF!)),"")</f>
        <v/>
      </c>
      <c r="V152" t="str">
        <f>IF(ISNUMBER(SEARCH("WMS",#REF!)),TRIM(#REF!)&amp;"?","")</f>
        <v/>
      </c>
      <c r="W152" s="21" t="str">
        <f>IF(ISNUMBER(SEARCH("E:\",#REF!)),"\\s-gis01-v\gis1\", "")</f>
        <v/>
      </c>
      <c r="X152" s="2" t="str">
        <f>IF(ISNUMBER(SEARCH("E:\",#REF!)),LEFT(#REF!,SEARCH("@",SUBSTITUTE(#REF!,"\","@",LEN(#REF!)-LEN(SUBSTITUTE(#REF!,"\",""))))),"")</f>
        <v/>
      </c>
      <c r="Y152" s="14" t="str">
        <f>IF(ISNUMBER(SEARCH("E:\",#REF!)),TRIM(RIGHT(SUBSTITUTE(#REF!,"\",REPT(" ",LEN(#REF!))),LEN(#REF!))),"")</f>
        <v/>
      </c>
    </row>
    <row r="153" spans="1:25" x14ac:dyDescent="0.25">
      <c r="A153">
        <v>152</v>
      </c>
      <c r="B153" t="s">
        <v>190</v>
      </c>
      <c r="C153" s="34" t="s">
        <v>306</v>
      </c>
      <c r="D153" s="10" t="s">
        <v>908</v>
      </c>
      <c r="E153" s="10" t="s">
        <v>1014</v>
      </c>
      <c r="F153" s="10" t="s">
        <v>374</v>
      </c>
      <c r="H153" s="10" t="s">
        <v>885</v>
      </c>
      <c r="I153" t="s">
        <v>310</v>
      </c>
      <c r="J153" t="s">
        <v>644</v>
      </c>
      <c r="K153" t="s">
        <v>833</v>
      </c>
      <c r="M153" s="10" t="s">
        <v>302</v>
      </c>
      <c r="N153" t="s">
        <v>1040</v>
      </c>
      <c r="O153" t="s">
        <v>882</v>
      </c>
      <c r="Q153" s="2" t="s">
        <v>314</v>
      </c>
      <c r="R153" s="12" t="str">
        <f>IF(ISNUMBER(SEARCH("Datakilder_SQL",#REF!)),"Database",IF(ISNUMBER(SEARCH("WMS",U153)),"WMS",IF(ISNUMBER(SEARCH("WFS",U153)),"WFS","Grafisk fil")))</f>
        <v>Grafisk fil</v>
      </c>
      <c r="S1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3" t="str">
        <f>IF(ISNUMBER(SEARCH("]",#REF!)),TRIM(RIGHT(SUBSTITUTE(#REF!,".",REPT(" ",LEN(#REF!))),LEN(#REF!))),"")&amp;IF(ISNUMBER(SEARCH("ODBC",#REF!)),TRIM(#REF!)&amp;"?","")</f>
        <v/>
      </c>
      <c r="U153" s="1" t="str">
        <f>IF(ISNUMBER(SEARCH("WMS",#REF!)),RIGHT(#REF!,LEN(#REF!)-SEARCH(":",#REF!)),"")</f>
        <v/>
      </c>
      <c r="V153" t="str">
        <f>IF(ISNUMBER(SEARCH("WMS",#REF!)),TRIM(#REF!)&amp;"?","")</f>
        <v/>
      </c>
      <c r="W153" s="21" t="str">
        <f>IF(ISNUMBER(SEARCH("E:\",#REF!)),"\\s-gis01-v\gis1\", "")</f>
        <v/>
      </c>
      <c r="X153" s="2" t="str">
        <f>IF(ISNUMBER(SEARCH("E:\",#REF!)),LEFT(#REF!,SEARCH("@",SUBSTITUTE(#REF!,"\","@",LEN(#REF!)-LEN(SUBSTITUTE(#REF!,"\",""))))),"")</f>
        <v/>
      </c>
      <c r="Y153" s="14" t="str">
        <f>IF(ISNUMBER(SEARCH("E:\",#REF!)),TRIM(RIGHT(SUBSTITUTE(#REF!,"\",REPT(" ",LEN(#REF!))),LEN(#REF!))),"")</f>
        <v/>
      </c>
    </row>
    <row r="154" spans="1:25" x14ac:dyDescent="0.25">
      <c r="A154">
        <v>153</v>
      </c>
      <c r="B154" t="s">
        <v>44</v>
      </c>
      <c r="C154" s="34" t="s">
        <v>306</v>
      </c>
      <c r="D154" s="10" t="s">
        <v>908</v>
      </c>
      <c r="E154" s="10" t="s">
        <v>1014</v>
      </c>
      <c r="F154" s="10" t="s">
        <v>375</v>
      </c>
      <c r="H154" s="10" t="s">
        <v>885</v>
      </c>
      <c r="I154" t="s">
        <v>867</v>
      </c>
      <c r="J154" t="s">
        <v>645</v>
      </c>
      <c r="K154" t="s">
        <v>834</v>
      </c>
      <c r="N154" t="s">
        <v>1040</v>
      </c>
      <c r="O154" t="s">
        <v>882</v>
      </c>
      <c r="Q154" s="2" t="s">
        <v>314</v>
      </c>
      <c r="R154" s="12" t="str">
        <f>IF(ISNUMBER(SEARCH("Datakilder_SQL",#REF!)),"Database",IF(ISNUMBER(SEARCH("WMS",U154)),"WMS",IF(ISNUMBER(SEARCH("WFS",U154)),"WFS","Grafisk fil")))</f>
        <v>Grafisk fil</v>
      </c>
      <c r="S1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4" t="str">
        <f>IF(ISNUMBER(SEARCH("]",#REF!)),TRIM(RIGHT(SUBSTITUTE(#REF!,".",REPT(" ",LEN(#REF!))),LEN(#REF!))),"")&amp;IF(ISNUMBER(SEARCH("ODBC",#REF!)),TRIM(#REF!)&amp;"?","")</f>
        <v/>
      </c>
      <c r="U154" s="1" t="str">
        <f>IF(ISNUMBER(SEARCH("WMS",#REF!)),RIGHT(#REF!,LEN(#REF!)-SEARCH(":",#REF!)),"")</f>
        <v/>
      </c>
      <c r="V154" t="str">
        <f>IF(ISNUMBER(SEARCH("WMS",#REF!)),TRIM(#REF!)&amp;"?","")</f>
        <v/>
      </c>
      <c r="W154" s="21" t="str">
        <f>IF(ISNUMBER(SEARCH("E:\",#REF!)),"\\s-gis01-v\gis1\", "")</f>
        <v/>
      </c>
      <c r="X154" s="2" t="str">
        <f>IF(ISNUMBER(SEARCH("E:\",#REF!)),LEFT(#REF!,SEARCH("@",SUBSTITUTE(#REF!,"\","@",LEN(#REF!)-LEN(SUBSTITUTE(#REF!,"\",""))))),"")</f>
        <v/>
      </c>
      <c r="Y154" s="14" t="str">
        <f>IF(ISNUMBER(SEARCH("E:\",#REF!)),TRIM(RIGHT(SUBSTITUTE(#REF!,"\",REPT(" ",LEN(#REF!))),LEN(#REF!))),"")</f>
        <v/>
      </c>
    </row>
    <row r="155" spans="1:25" x14ac:dyDescent="0.25">
      <c r="A155">
        <v>154</v>
      </c>
      <c r="B155" t="s">
        <v>222</v>
      </c>
      <c r="C155" s="34" t="s">
        <v>306</v>
      </c>
      <c r="D155" s="10" t="s">
        <v>909</v>
      </c>
      <c r="E155" s="10" t="s">
        <v>1020</v>
      </c>
      <c r="F155" s="10" t="s">
        <v>376</v>
      </c>
      <c r="H155" s="10" t="s">
        <v>885</v>
      </c>
      <c r="I155" t="s">
        <v>869</v>
      </c>
      <c r="J155" t="s">
        <v>646</v>
      </c>
      <c r="K155" t="s">
        <v>652</v>
      </c>
      <c r="M155" s="10" t="s">
        <v>302</v>
      </c>
      <c r="N155" t="s">
        <v>1040</v>
      </c>
      <c r="O155" t="s">
        <v>882</v>
      </c>
      <c r="Q155" s="2" t="s">
        <v>314</v>
      </c>
      <c r="R155" s="12" t="str">
        <f>IF(ISNUMBER(SEARCH("Datakilder_SQL",#REF!)),"Database",IF(ISNUMBER(SEARCH("WMS",U155)),"WMS",IF(ISNUMBER(SEARCH("WFS",U155)),"WFS","Grafisk fil")))</f>
        <v>Grafisk fil</v>
      </c>
      <c r="S1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5" t="str">
        <f>IF(ISNUMBER(SEARCH("]",#REF!)),TRIM(RIGHT(SUBSTITUTE(#REF!,".",REPT(" ",LEN(#REF!))),LEN(#REF!))),"")&amp;IF(ISNUMBER(SEARCH("ODBC",#REF!)),TRIM(#REF!)&amp;"?","")</f>
        <v/>
      </c>
      <c r="U155" s="1" t="str">
        <f>IF(ISNUMBER(SEARCH("WMS",#REF!)),RIGHT(#REF!,LEN(#REF!)-SEARCH(":",#REF!)),"")</f>
        <v/>
      </c>
      <c r="V155" t="str">
        <f>IF(ISNUMBER(SEARCH("WMS",#REF!)),TRIM(#REF!)&amp;"?","")</f>
        <v/>
      </c>
      <c r="W155" s="21" t="str">
        <f>IF(ISNUMBER(SEARCH("E:\",#REF!)),"\\s-gis01-v\gis1\", "")</f>
        <v/>
      </c>
      <c r="X155" s="2" t="str">
        <f>IF(ISNUMBER(SEARCH("E:\",#REF!)),LEFT(#REF!,SEARCH("@",SUBSTITUTE(#REF!,"\","@",LEN(#REF!)-LEN(SUBSTITUTE(#REF!,"\",""))))),"")</f>
        <v/>
      </c>
      <c r="Y155" s="14" t="str">
        <f>IF(ISNUMBER(SEARCH("E:\",#REF!)),TRIM(RIGHT(SUBSTITUTE(#REF!,"\",REPT(" ",LEN(#REF!))),LEN(#REF!))),"")</f>
        <v/>
      </c>
    </row>
    <row r="156" spans="1:25" x14ac:dyDescent="0.25">
      <c r="A156">
        <v>155</v>
      </c>
      <c r="B156" t="s">
        <v>223</v>
      </c>
      <c r="C156" s="34" t="s">
        <v>306</v>
      </c>
      <c r="D156" s="10" t="s">
        <v>909</v>
      </c>
      <c r="E156" s="10" t="s">
        <v>1020</v>
      </c>
      <c r="F156" s="10" t="s">
        <v>377</v>
      </c>
      <c r="H156" s="10" t="s">
        <v>885</v>
      </c>
      <c r="I156" t="s">
        <v>869</v>
      </c>
      <c r="J156" t="s">
        <v>646</v>
      </c>
      <c r="K156" t="s">
        <v>652</v>
      </c>
      <c r="M156" s="10" t="s">
        <v>302</v>
      </c>
      <c r="N156" t="s">
        <v>1040</v>
      </c>
      <c r="O156" t="s">
        <v>882</v>
      </c>
      <c r="Q156" s="2" t="s">
        <v>314</v>
      </c>
      <c r="R156" s="12" t="str">
        <f>IF(ISNUMBER(SEARCH("Datakilder_SQL",#REF!)),"Database",IF(ISNUMBER(SEARCH("WMS",U156)),"WMS",IF(ISNUMBER(SEARCH("WFS",U156)),"WFS","Grafisk fil")))</f>
        <v>Grafisk fil</v>
      </c>
      <c r="S1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6" t="str">
        <f>IF(ISNUMBER(SEARCH("]",#REF!)),TRIM(RIGHT(SUBSTITUTE(#REF!,".",REPT(" ",LEN(#REF!))),LEN(#REF!))),"")&amp;IF(ISNUMBER(SEARCH("ODBC",#REF!)),TRIM(#REF!)&amp;"?","")</f>
        <v/>
      </c>
      <c r="U156" s="1" t="str">
        <f>IF(ISNUMBER(SEARCH("WMS",#REF!)),RIGHT(#REF!,LEN(#REF!)-SEARCH(":",#REF!)),"")</f>
        <v/>
      </c>
      <c r="V156" t="str">
        <f>IF(ISNUMBER(SEARCH("WMS",#REF!)),TRIM(#REF!)&amp;"?","")</f>
        <v/>
      </c>
      <c r="W156" s="21" t="str">
        <f>IF(ISNUMBER(SEARCH("E:\",#REF!)),"\\s-gis01-v\gis1\", "")</f>
        <v/>
      </c>
      <c r="X156" s="2" t="str">
        <f>IF(ISNUMBER(SEARCH("E:\",#REF!)),LEFT(#REF!,SEARCH("@",SUBSTITUTE(#REF!,"\","@",LEN(#REF!)-LEN(SUBSTITUTE(#REF!,"\",""))))),"")</f>
        <v/>
      </c>
      <c r="Y156" s="14" t="str">
        <f>IF(ISNUMBER(SEARCH("E:\",#REF!)),TRIM(RIGHT(SUBSTITUTE(#REF!,"\",REPT(" ",LEN(#REF!))),LEN(#REF!))),"")</f>
        <v/>
      </c>
    </row>
    <row r="157" spans="1:25" x14ac:dyDescent="0.25">
      <c r="A157">
        <v>156</v>
      </c>
      <c r="B157" t="s">
        <v>224</v>
      </c>
      <c r="C157" s="34" t="s">
        <v>306</v>
      </c>
      <c r="D157" s="10" t="s">
        <v>909</v>
      </c>
      <c r="E157" s="10" t="s">
        <v>1020</v>
      </c>
      <c r="F157" s="10" t="s">
        <v>378</v>
      </c>
      <c r="H157" s="10" t="s">
        <v>885</v>
      </c>
      <c r="I157" t="s">
        <v>869</v>
      </c>
      <c r="J157" t="s">
        <v>646</v>
      </c>
      <c r="K157" t="s">
        <v>652</v>
      </c>
      <c r="M157" s="10" t="s">
        <v>302</v>
      </c>
      <c r="N157" t="s">
        <v>1040</v>
      </c>
      <c r="O157" t="s">
        <v>882</v>
      </c>
      <c r="Q157" s="2" t="s">
        <v>314</v>
      </c>
      <c r="R157" s="12" t="str">
        <f>IF(ISNUMBER(SEARCH("Datakilder_SQL",#REF!)),"Database",IF(ISNUMBER(SEARCH("WMS",U157)),"WMS",IF(ISNUMBER(SEARCH("WFS",U157)),"WFS","Grafisk fil")))</f>
        <v>Grafisk fil</v>
      </c>
      <c r="S1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7" t="str">
        <f>IF(ISNUMBER(SEARCH("]",#REF!)),TRIM(RIGHT(SUBSTITUTE(#REF!,".",REPT(" ",LEN(#REF!))),LEN(#REF!))),"")&amp;IF(ISNUMBER(SEARCH("ODBC",#REF!)),TRIM(#REF!)&amp;"?","")</f>
        <v/>
      </c>
      <c r="U157" s="1" t="str">
        <f>IF(ISNUMBER(SEARCH("WMS",#REF!)),RIGHT(#REF!,LEN(#REF!)-SEARCH(":",#REF!)),"")</f>
        <v/>
      </c>
      <c r="V157" t="str">
        <f>IF(ISNUMBER(SEARCH("WMS",#REF!)),TRIM(#REF!)&amp;"?","")</f>
        <v/>
      </c>
      <c r="W157" s="21" t="str">
        <f>IF(ISNUMBER(SEARCH("E:\",#REF!)),"\\s-gis01-v\gis1\", "")</f>
        <v/>
      </c>
      <c r="X157" s="2" t="str">
        <f>IF(ISNUMBER(SEARCH("E:\",#REF!)),LEFT(#REF!,SEARCH("@",SUBSTITUTE(#REF!,"\","@",LEN(#REF!)-LEN(SUBSTITUTE(#REF!,"\",""))))),"")</f>
        <v/>
      </c>
      <c r="Y157" s="14" t="str">
        <f>IF(ISNUMBER(SEARCH("E:\",#REF!)),TRIM(RIGHT(SUBSTITUTE(#REF!,"\",REPT(" ",LEN(#REF!))),LEN(#REF!))),"")</f>
        <v/>
      </c>
    </row>
    <row r="158" spans="1:25" x14ac:dyDescent="0.25">
      <c r="A158">
        <v>157</v>
      </c>
      <c r="B158" t="s">
        <v>253</v>
      </c>
      <c r="C158" s="34" t="s">
        <v>306</v>
      </c>
      <c r="D158" s="10" t="s">
        <v>909</v>
      </c>
      <c r="E158" s="10" t="s">
        <v>1020</v>
      </c>
      <c r="F158" s="10" t="s">
        <v>379</v>
      </c>
      <c r="H158" s="10" t="s">
        <v>885</v>
      </c>
      <c r="I158" t="s">
        <v>869</v>
      </c>
      <c r="J158" t="s">
        <v>647</v>
      </c>
      <c r="K158" t="s">
        <v>652</v>
      </c>
      <c r="M158" s="10" t="s">
        <v>302</v>
      </c>
      <c r="N158" t="s">
        <v>1040</v>
      </c>
      <c r="O158" t="s">
        <v>882</v>
      </c>
      <c r="Q158" s="2" t="s">
        <v>314</v>
      </c>
      <c r="R158" s="12" t="str">
        <f>IF(ISNUMBER(SEARCH("Datakilder_SQL",#REF!)),"Database",IF(ISNUMBER(SEARCH("WMS",U158)),"WMS",IF(ISNUMBER(SEARCH("WFS",U158)),"WFS","Grafisk fil")))</f>
        <v>Grafisk fil</v>
      </c>
      <c r="S1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8" t="str">
        <f>IF(ISNUMBER(SEARCH("]",#REF!)),TRIM(RIGHT(SUBSTITUTE(#REF!,".",REPT(" ",LEN(#REF!))),LEN(#REF!))),"")&amp;IF(ISNUMBER(SEARCH("ODBC",#REF!)),TRIM(#REF!)&amp;"?","")</f>
        <v/>
      </c>
      <c r="U158" s="1" t="str">
        <f>IF(ISNUMBER(SEARCH("WMS",#REF!)),RIGHT(#REF!,LEN(#REF!)-SEARCH(":",#REF!)),"")</f>
        <v/>
      </c>
      <c r="V158" t="str">
        <f>IF(ISNUMBER(SEARCH("WMS",#REF!)),TRIM(#REF!)&amp;"?","")</f>
        <v/>
      </c>
      <c r="W158" s="21" t="str">
        <f>IF(ISNUMBER(SEARCH("E:\",#REF!)),"\\s-gis01-v\gis1\", "")</f>
        <v/>
      </c>
      <c r="X158" s="2" t="str">
        <f>IF(ISNUMBER(SEARCH("E:\",#REF!)),LEFT(#REF!,SEARCH("@",SUBSTITUTE(#REF!,"\","@",LEN(#REF!)-LEN(SUBSTITUTE(#REF!,"\",""))))),"")</f>
        <v/>
      </c>
      <c r="Y158" s="14" t="str">
        <f>IF(ISNUMBER(SEARCH("E:\",#REF!)),TRIM(RIGHT(SUBSTITUTE(#REF!,"\",REPT(" ",LEN(#REF!))),LEN(#REF!))),"")</f>
        <v/>
      </c>
    </row>
    <row r="159" spans="1:25" x14ac:dyDescent="0.25">
      <c r="A159">
        <v>158</v>
      </c>
      <c r="B159" t="s">
        <v>254</v>
      </c>
      <c r="C159" s="34" t="s">
        <v>306</v>
      </c>
      <c r="D159" s="10" t="s">
        <v>909</v>
      </c>
      <c r="E159" s="10" t="s">
        <v>1020</v>
      </c>
      <c r="F159" s="10" t="s">
        <v>380</v>
      </c>
      <c r="H159" s="10" t="s">
        <v>885</v>
      </c>
      <c r="I159" t="s">
        <v>869</v>
      </c>
      <c r="J159" t="s">
        <v>648</v>
      </c>
      <c r="K159" t="s">
        <v>652</v>
      </c>
      <c r="M159" s="10" t="s">
        <v>302</v>
      </c>
      <c r="N159" t="s">
        <v>1040</v>
      </c>
      <c r="O159" t="s">
        <v>882</v>
      </c>
      <c r="Q159" s="2" t="s">
        <v>314</v>
      </c>
      <c r="R159" s="12" t="str">
        <f>IF(ISNUMBER(SEARCH("Datakilder_SQL",#REF!)),"Database",IF(ISNUMBER(SEARCH("WMS",U159)),"WMS",IF(ISNUMBER(SEARCH("WFS",U159)),"WFS","Grafisk fil")))</f>
        <v>Grafisk fil</v>
      </c>
      <c r="S1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59" t="str">
        <f>IF(ISNUMBER(SEARCH("]",#REF!)),TRIM(RIGHT(SUBSTITUTE(#REF!,".",REPT(" ",LEN(#REF!))),LEN(#REF!))),"")&amp;IF(ISNUMBER(SEARCH("ODBC",#REF!)),TRIM(#REF!)&amp;"?","")</f>
        <v/>
      </c>
      <c r="U159" s="1" t="str">
        <f>IF(ISNUMBER(SEARCH("WMS",#REF!)),RIGHT(#REF!,LEN(#REF!)-SEARCH(":",#REF!)),"")</f>
        <v/>
      </c>
      <c r="V159" t="str">
        <f>IF(ISNUMBER(SEARCH("WMS",#REF!)),TRIM(#REF!)&amp;"?","")</f>
        <v/>
      </c>
      <c r="W159" s="21" t="str">
        <f>IF(ISNUMBER(SEARCH("E:\",#REF!)),"\\s-gis01-v\gis1\", "")</f>
        <v/>
      </c>
      <c r="X159" s="2" t="str">
        <f>IF(ISNUMBER(SEARCH("E:\",#REF!)),LEFT(#REF!,SEARCH("@",SUBSTITUTE(#REF!,"\","@",LEN(#REF!)-LEN(SUBSTITUTE(#REF!,"\",""))))),"")</f>
        <v/>
      </c>
      <c r="Y159" s="14" t="str">
        <f>IF(ISNUMBER(SEARCH("E:\",#REF!)),TRIM(RIGHT(SUBSTITUTE(#REF!,"\",REPT(" ",LEN(#REF!))),LEN(#REF!))),"")</f>
        <v/>
      </c>
    </row>
    <row r="160" spans="1:25" x14ac:dyDescent="0.25">
      <c r="A160">
        <v>159</v>
      </c>
      <c r="B160" t="s">
        <v>218</v>
      </c>
      <c r="C160" s="34" t="s">
        <v>306</v>
      </c>
      <c r="D160" s="10" t="s">
        <v>909</v>
      </c>
      <c r="E160" s="10" t="s">
        <v>1020</v>
      </c>
      <c r="F160" s="10" t="s">
        <v>410</v>
      </c>
      <c r="H160" s="10" t="s">
        <v>885</v>
      </c>
      <c r="I160" t="s">
        <v>869</v>
      </c>
      <c r="J160" t="s">
        <v>649</v>
      </c>
      <c r="K160" t="s">
        <v>652</v>
      </c>
      <c r="M160" s="10" t="s">
        <v>302</v>
      </c>
      <c r="N160" t="s">
        <v>1040</v>
      </c>
      <c r="O160" t="s">
        <v>882</v>
      </c>
      <c r="Q160" s="2" t="s">
        <v>314</v>
      </c>
      <c r="R160" s="12" t="str">
        <f>IF(ISNUMBER(SEARCH("Datakilder_SQL",#REF!)),"Database",IF(ISNUMBER(SEARCH("WMS",U160)),"WMS",IF(ISNUMBER(SEARCH("WFS",U160)),"WFS","Grafisk fil")))</f>
        <v>Grafisk fil</v>
      </c>
      <c r="S1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0" t="str">
        <f>IF(ISNUMBER(SEARCH("]",#REF!)),TRIM(RIGHT(SUBSTITUTE(#REF!,".",REPT(" ",LEN(#REF!))),LEN(#REF!))),"")&amp;IF(ISNUMBER(SEARCH("ODBC",#REF!)),TRIM(#REF!)&amp;"?","")</f>
        <v/>
      </c>
      <c r="U160" s="1" t="str">
        <f>IF(ISNUMBER(SEARCH("WMS",#REF!)),RIGHT(#REF!,LEN(#REF!)-SEARCH(":",#REF!)),"")</f>
        <v/>
      </c>
      <c r="V160" t="str">
        <f>IF(ISNUMBER(SEARCH("WMS",#REF!)),TRIM(#REF!)&amp;"?","")</f>
        <v/>
      </c>
      <c r="W160" s="21" t="str">
        <f>IF(ISNUMBER(SEARCH("E:\",#REF!)),"\\s-gis01-v\gis1\", "")</f>
        <v/>
      </c>
      <c r="X160" s="2" t="str">
        <f>IF(ISNUMBER(SEARCH("E:\",#REF!)),LEFT(#REF!,SEARCH("@",SUBSTITUTE(#REF!,"\","@",LEN(#REF!)-LEN(SUBSTITUTE(#REF!,"\",""))))),"")</f>
        <v/>
      </c>
      <c r="Y160" s="14" t="str">
        <f>IF(ISNUMBER(SEARCH("E:\",#REF!)),TRIM(RIGHT(SUBSTITUTE(#REF!,"\",REPT(" ",LEN(#REF!))),LEN(#REF!))),"")</f>
        <v/>
      </c>
    </row>
    <row r="161" spans="1:25" x14ac:dyDescent="0.25">
      <c r="A161">
        <v>160</v>
      </c>
      <c r="B161" t="s">
        <v>45</v>
      </c>
      <c r="C161" s="34" t="s">
        <v>306</v>
      </c>
      <c r="D161" s="10" t="s">
        <v>909</v>
      </c>
      <c r="E161" s="10" t="s">
        <v>1020</v>
      </c>
      <c r="F161" s="10" t="s">
        <v>381</v>
      </c>
      <c r="H161" s="10" t="s">
        <v>885</v>
      </c>
      <c r="I161" t="s">
        <v>869</v>
      </c>
      <c r="J161" t="s">
        <v>650</v>
      </c>
      <c r="K161" t="s">
        <v>652</v>
      </c>
      <c r="M161" s="10" t="s">
        <v>302</v>
      </c>
      <c r="N161" t="s">
        <v>1040</v>
      </c>
      <c r="O161" t="s">
        <v>882</v>
      </c>
      <c r="Q161" s="2" t="s">
        <v>314</v>
      </c>
      <c r="R161" s="12" t="str">
        <f>IF(ISNUMBER(SEARCH("Datakilder_SQL",#REF!)),"Database",IF(ISNUMBER(SEARCH("WMS",U161)),"WMS",IF(ISNUMBER(SEARCH("WFS",U161)),"WFS","Grafisk fil")))</f>
        <v>Grafisk fil</v>
      </c>
      <c r="S1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1" t="str">
        <f>IF(ISNUMBER(SEARCH("]",#REF!)),TRIM(RIGHT(SUBSTITUTE(#REF!,".",REPT(" ",LEN(#REF!))),LEN(#REF!))),"")&amp;IF(ISNUMBER(SEARCH("ODBC",#REF!)),TRIM(#REF!)&amp;"?","")</f>
        <v/>
      </c>
      <c r="U161" s="1" t="str">
        <f>IF(ISNUMBER(SEARCH("WMS",#REF!)),RIGHT(#REF!,LEN(#REF!)-SEARCH(":",#REF!)),"")</f>
        <v/>
      </c>
      <c r="V161" t="str">
        <f>IF(ISNUMBER(SEARCH("WMS",#REF!)),TRIM(#REF!)&amp;"?","")</f>
        <v/>
      </c>
      <c r="W161" s="21" t="str">
        <f>IF(ISNUMBER(SEARCH("E:\",#REF!)),"\\s-gis01-v\gis1\", "")</f>
        <v/>
      </c>
      <c r="X161" s="2" t="str">
        <f>IF(ISNUMBER(SEARCH("E:\",#REF!)),LEFT(#REF!,SEARCH("@",SUBSTITUTE(#REF!,"\","@",LEN(#REF!)-LEN(SUBSTITUTE(#REF!,"\",""))))),"")</f>
        <v/>
      </c>
      <c r="Y161" s="14" t="str">
        <f>IF(ISNUMBER(SEARCH("E:\",#REF!)),TRIM(RIGHT(SUBSTITUTE(#REF!,"\",REPT(" ",LEN(#REF!))),LEN(#REF!))),"")</f>
        <v/>
      </c>
    </row>
    <row r="162" spans="1:25" x14ac:dyDescent="0.25">
      <c r="A162">
        <v>161</v>
      </c>
      <c r="B162" t="s">
        <v>291</v>
      </c>
      <c r="C162" s="34" t="s">
        <v>306</v>
      </c>
      <c r="D162" s="10" t="s">
        <v>909</v>
      </c>
      <c r="E162" s="10" t="s">
        <v>1020</v>
      </c>
      <c r="F162" s="10" t="s">
        <v>382</v>
      </c>
      <c r="H162" s="10" t="s">
        <v>885</v>
      </c>
      <c r="I162" t="s">
        <v>869</v>
      </c>
      <c r="J162" t="s">
        <v>651</v>
      </c>
      <c r="K162" t="s">
        <v>652</v>
      </c>
      <c r="M162" s="10" t="s">
        <v>302</v>
      </c>
      <c r="N162" t="s">
        <v>1040</v>
      </c>
      <c r="O162" t="s">
        <v>882</v>
      </c>
      <c r="Q162" s="2" t="s">
        <v>314</v>
      </c>
      <c r="R162" s="12" t="str">
        <f>IF(ISNUMBER(SEARCH("Datakilder_SQL",#REF!)),"Database",IF(ISNUMBER(SEARCH("WMS",U162)),"WMS",IF(ISNUMBER(SEARCH("WFS",U162)),"WFS","Grafisk fil")))</f>
        <v>Grafisk fil</v>
      </c>
      <c r="S1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2" t="str">
        <f>IF(ISNUMBER(SEARCH("]",#REF!)),TRIM(RIGHT(SUBSTITUTE(#REF!,".",REPT(" ",LEN(#REF!))),LEN(#REF!))),"")&amp;IF(ISNUMBER(SEARCH("ODBC",#REF!)),TRIM(#REF!)&amp;"?","")</f>
        <v/>
      </c>
      <c r="U162" s="1" t="str">
        <f>IF(ISNUMBER(SEARCH("WMS",#REF!)),RIGHT(#REF!,LEN(#REF!)-SEARCH(":",#REF!)),"")</f>
        <v/>
      </c>
      <c r="V162" t="str">
        <f>IF(ISNUMBER(SEARCH("WMS",#REF!)),TRIM(#REF!)&amp;"?","")</f>
        <v/>
      </c>
      <c r="W162" s="21" t="str">
        <f>IF(ISNUMBER(SEARCH("E:\",#REF!)),"\\s-gis01-v\gis1\", "")</f>
        <v/>
      </c>
      <c r="X162" s="2" t="str">
        <f>IF(ISNUMBER(SEARCH("E:\",#REF!)),LEFT(#REF!,SEARCH("@",SUBSTITUTE(#REF!,"\","@",LEN(#REF!)-LEN(SUBSTITUTE(#REF!,"\",""))))),"")</f>
        <v/>
      </c>
      <c r="Y162" s="14" t="str">
        <f>IF(ISNUMBER(SEARCH("E:\",#REF!)),TRIM(RIGHT(SUBSTITUTE(#REF!,"\",REPT(" ",LEN(#REF!))),LEN(#REF!))),"")</f>
        <v/>
      </c>
    </row>
    <row r="163" spans="1:25" x14ac:dyDescent="0.25">
      <c r="A163">
        <v>162</v>
      </c>
      <c r="B163" t="s">
        <v>191</v>
      </c>
      <c r="C163" s="34" t="s">
        <v>306</v>
      </c>
      <c r="D163" s="10" t="s">
        <v>909</v>
      </c>
      <c r="E163" s="10" t="s">
        <v>1020</v>
      </c>
      <c r="F163" s="10" t="s">
        <v>383</v>
      </c>
      <c r="H163" s="10" t="s">
        <v>885</v>
      </c>
      <c r="I163" t="s">
        <v>869</v>
      </c>
      <c r="J163" t="s">
        <v>654</v>
      </c>
      <c r="K163" t="s">
        <v>652</v>
      </c>
      <c r="M163" s="10" t="s">
        <v>302</v>
      </c>
      <c r="N163" t="s">
        <v>1040</v>
      </c>
      <c r="O163" t="s">
        <v>882</v>
      </c>
      <c r="Q163" s="2" t="s">
        <v>314</v>
      </c>
      <c r="R163" s="12" t="str">
        <f>IF(ISNUMBER(SEARCH("Datakilder_SQL",#REF!)),"Database",IF(ISNUMBER(SEARCH("WMS",U163)),"WMS",IF(ISNUMBER(SEARCH("WFS",U163)),"WFS","Grafisk fil")))</f>
        <v>Grafisk fil</v>
      </c>
      <c r="S1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3" t="str">
        <f>IF(ISNUMBER(SEARCH("]",#REF!)),TRIM(RIGHT(SUBSTITUTE(#REF!,".",REPT(" ",LEN(#REF!))),LEN(#REF!))),"")&amp;IF(ISNUMBER(SEARCH("ODBC",#REF!)),TRIM(#REF!)&amp;"?","")</f>
        <v/>
      </c>
      <c r="U163" s="1" t="str">
        <f>IF(ISNUMBER(SEARCH("WMS",#REF!)),RIGHT(#REF!,LEN(#REF!)-SEARCH(":",#REF!)),"")</f>
        <v/>
      </c>
      <c r="V163" t="str">
        <f>IF(ISNUMBER(SEARCH("WMS",#REF!)),TRIM(#REF!)&amp;"?","")</f>
        <v/>
      </c>
      <c r="W163" s="21" t="str">
        <f>IF(ISNUMBER(SEARCH("E:\",#REF!)),"\\s-gis01-v\gis1\", "")</f>
        <v/>
      </c>
      <c r="X163" s="2" t="str">
        <f>IF(ISNUMBER(SEARCH("E:\",#REF!)),LEFT(#REF!,SEARCH("@",SUBSTITUTE(#REF!,"\","@",LEN(#REF!)-LEN(SUBSTITUTE(#REF!,"\",""))))),"")</f>
        <v/>
      </c>
      <c r="Y163" s="14" t="str">
        <f>IF(ISNUMBER(SEARCH("E:\",#REF!)),TRIM(RIGHT(SUBSTITUTE(#REF!,"\",REPT(" ",LEN(#REF!))),LEN(#REF!))),"")</f>
        <v/>
      </c>
    </row>
    <row r="164" spans="1:25" x14ac:dyDescent="0.25">
      <c r="A164">
        <v>163</v>
      </c>
      <c r="B164" t="s">
        <v>192</v>
      </c>
      <c r="C164" s="34" t="s">
        <v>306</v>
      </c>
      <c r="D164" s="10" t="s">
        <v>909</v>
      </c>
      <c r="E164" s="10" t="s">
        <v>1020</v>
      </c>
      <c r="F164" s="10" t="s">
        <v>384</v>
      </c>
      <c r="H164" s="10" t="s">
        <v>885</v>
      </c>
      <c r="I164" t="s">
        <v>869</v>
      </c>
      <c r="J164" t="s">
        <v>655</v>
      </c>
      <c r="K164" t="s">
        <v>652</v>
      </c>
      <c r="M164" s="10" t="s">
        <v>302</v>
      </c>
      <c r="N164" t="s">
        <v>1040</v>
      </c>
      <c r="O164" t="s">
        <v>882</v>
      </c>
      <c r="Q164" s="2" t="s">
        <v>314</v>
      </c>
      <c r="R164" s="12" t="str">
        <f>IF(ISNUMBER(SEARCH("Datakilder_SQL",#REF!)),"Database",IF(ISNUMBER(SEARCH("WMS",U164)),"WMS",IF(ISNUMBER(SEARCH("WFS",U164)),"WFS","Grafisk fil")))</f>
        <v>Grafisk fil</v>
      </c>
      <c r="S1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4" t="str">
        <f>IF(ISNUMBER(SEARCH("]",#REF!)),TRIM(RIGHT(SUBSTITUTE(#REF!,".",REPT(" ",LEN(#REF!))),LEN(#REF!))),"")&amp;IF(ISNUMBER(SEARCH("ODBC",#REF!)),TRIM(#REF!)&amp;"?","")</f>
        <v/>
      </c>
      <c r="U164" s="1" t="str">
        <f>IF(ISNUMBER(SEARCH("WMS",#REF!)),RIGHT(#REF!,LEN(#REF!)-SEARCH(":",#REF!)),"")</f>
        <v/>
      </c>
      <c r="V164" t="str">
        <f>IF(ISNUMBER(SEARCH("WMS",#REF!)),TRIM(#REF!)&amp;"?","")</f>
        <v/>
      </c>
      <c r="W164" s="21" t="str">
        <f>IF(ISNUMBER(SEARCH("E:\",#REF!)),"\\s-gis01-v\gis1\", "")</f>
        <v/>
      </c>
      <c r="X164" s="2" t="str">
        <f>IF(ISNUMBER(SEARCH("E:\",#REF!)),LEFT(#REF!,SEARCH("@",SUBSTITUTE(#REF!,"\","@",LEN(#REF!)-LEN(SUBSTITUTE(#REF!,"\",""))))),"")</f>
        <v/>
      </c>
      <c r="Y164" s="14" t="str">
        <f>IF(ISNUMBER(SEARCH("E:\",#REF!)),TRIM(RIGHT(SUBSTITUTE(#REF!,"\",REPT(" ",LEN(#REF!))),LEN(#REF!))),"")</f>
        <v/>
      </c>
    </row>
    <row r="165" spans="1:25" x14ac:dyDescent="0.25">
      <c r="A165">
        <v>164</v>
      </c>
      <c r="B165" t="s">
        <v>46</v>
      </c>
      <c r="C165" s="34" t="s">
        <v>306</v>
      </c>
      <c r="D165" s="10" t="s">
        <v>909</v>
      </c>
      <c r="E165" s="10" t="s">
        <v>1020</v>
      </c>
      <c r="F165" s="10" t="s">
        <v>386</v>
      </c>
      <c r="H165" s="10" t="s">
        <v>885</v>
      </c>
      <c r="I165" t="s">
        <v>869</v>
      </c>
      <c r="J165" t="s">
        <v>656</v>
      </c>
      <c r="K165" t="s">
        <v>652</v>
      </c>
      <c r="M165" s="10" t="s">
        <v>302</v>
      </c>
      <c r="N165" t="s">
        <v>1040</v>
      </c>
      <c r="O165" t="s">
        <v>882</v>
      </c>
      <c r="Q165" s="2" t="s">
        <v>314</v>
      </c>
      <c r="R165" s="12" t="str">
        <f>IF(ISNUMBER(SEARCH("Datakilder_SQL",#REF!)),"Database",IF(ISNUMBER(SEARCH("WMS",U165)),"WMS",IF(ISNUMBER(SEARCH("WFS",U165)),"WFS","Grafisk fil")))</f>
        <v>Grafisk fil</v>
      </c>
      <c r="S1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5" t="str">
        <f>IF(ISNUMBER(SEARCH("]",#REF!)),TRIM(RIGHT(SUBSTITUTE(#REF!,".",REPT(" ",LEN(#REF!))),LEN(#REF!))),"")&amp;IF(ISNUMBER(SEARCH("ODBC",#REF!)),TRIM(#REF!)&amp;"?","")</f>
        <v/>
      </c>
      <c r="U165" s="1" t="str">
        <f>IF(ISNUMBER(SEARCH("WMS",#REF!)),RIGHT(#REF!,LEN(#REF!)-SEARCH(":",#REF!)),"")</f>
        <v/>
      </c>
      <c r="V165" t="str">
        <f>IF(ISNUMBER(SEARCH("WMS",#REF!)),TRIM(#REF!)&amp;"?","")</f>
        <v/>
      </c>
      <c r="W165" s="21" t="str">
        <f>IF(ISNUMBER(SEARCH("E:\",#REF!)),"\\s-gis01-v\gis1\", "")</f>
        <v/>
      </c>
      <c r="X165" s="2" t="str">
        <f>IF(ISNUMBER(SEARCH("E:\",#REF!)),LEFT(#REF!,SEARCH("@",SUBSTITUTE(#REF!,"\","@",LEN(#REF!)-LEN(SUBSTITUTE(#REF!,"\",""))))),"")</f>
        <v/>
      </c>
      <c r="Y165" s="14" t="str">
        <f>IF(ISNUMBER(SEARCH("E:\",#REF!)),TRIM(RIGHT(SUBSTITUTE(#REF!,"\",REPT(" ",LEN(#REF!))),LEN(#REF!))),"")</f>
        <v/>
      </c>
    </row>
    <row r="166" spans="1:25" x14ac:dyDescent="0.25">
      <c r="A166">
        <v>165</v>
      </c>
      <c r="B166" t="s">
        <v>288</v>
      </c>
      <c r="C166" s="34" t="s">
        <v>306</v>
      </c>
      <c r="D166" s="10" t="s">
        <v>909</v>
      </c>
      <c r="E166" s="10" t="s">
        <v>1020</v>
      </c>
      <c r="F166" s="10" t="s">
        <v>385</v>
      </c>
      <c r="H166" s="10" t="s">
        <v>885</v>
      </c>
      <c r="I166" t="s">
        <v>869</v>
      </c>
      <c r="J166" t="s">
        <v>657</v>
      </c>
      <c r="K166" t="s">
        <v>652</v>
      </c>
      <c r="M166" s="10" t="s">
        <v>302</v>
      </c>
      <c r="N166" t="s">
        <v>1040</v>
      </c>
      <c r="O166" t="s">
        <v>882</v>
      </c>
      <c r="Q166" s="2" t="s">
        <v>314</v>
      </c>
      <c r="R166" s="12" t="str">
        <f>IF(ISNUMBER(SEARCH("Datakilder_SQL",#REF!)),"Database",IF(ISNUMBER(SEARCH("WMS",U166)),"WMS",IF(ISNUMBER(SEARCH("WFS",U166)),"WFS","Grafisk fil")))</f>
        <v>Grafisk fil</v>
      </c>
      <c r="S1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6" t="str">
        <f>IF(ISNUMBER(SEARCH("]",#REF!)),TRIM(RIGHT(SUBSTITUTE(#REF!,".",REPT(" ",LEN(#REF!))),LEN(#REF!))),"")&amp;IF(ISNUMBER(SEARCH("ODBC",#REF!)),TRIM(#REF!)&amp;"?","")</f>
        <v/>
      </c>
      <c r="U166" s="1" t="str">
        <f>IF(ISNUMBER(SEARCH("WMS",#REF!)),RIGHT(#REF!,LEN(#REF!)-SEARCH(":",#REF!)),"")</f>
        <v/>
      </c>
      <c r="V166" t="str">
        <f>IF(ISNUMBER(SEARCH("WMS",#REF!)),TRIM(#REF!)&amp;"?","")</f>
        <v/>
      </c>
      <c r="W166" s="21" t="str">
        <f>IF(ISNUMBER(SEARCH("E:\",#REF!)),"\\s-gis01-v\gis1\", "")</f>
        <v/>
      </c>
      <c r="X166" s="2" t="str">
        <f>IF(ISNUMBER(SEARCH("E:\",#REF!)),LEFT(#REF!,SEARCH("@",SUBSTITUTE(#REF!,"\","@",LEN(#REF!)-LEN(SUBSTITUTE(#REF!,"\",""))))),"")</f>
        <v/>
      </c>
      <c r="Y166" s="14" t="str">
        <f>IF(ISNUMBER(SEARCH("E:\",#REF!)),TRIM(RIGHT(SUBSTITUTE(#REF!,"\",REPT(" ",LEN(#REF!))),LEN(#REF!))),"")</f>
        <v/>
      </c>
    </row>
    <row r="167" spans="1:25" x14ac:dyDescent="0.25">
      <c r="A167">
        <v>166</v>
      </c>
      <c r="B167" t="s">
        <v>47</v>
      </c>
      <c r="C167" s="34" t="s">
        <v>306</v>
      </c>
      <c r="D167" s="10" t="s">
        <v>909</v>
      </c>
      <c r="E167" s="10" t="s">
        <v>1020</v>
      </c>
      <c r="F167" s="10" t="s">
        <v>387</v>
      </c>
      <c r="H167" s="10" t="s">
        <v>885</v>
      </c>
      <c r="I167" t="s">
        <v>869</v>
      </c>
      <c r="J167" t="s">
        <v>658</v>
      </c>
      <c r="K167" t="s">
        <v>652</v>
      </c>
      <c r="M167" s="10" t="s">
        <v>302</v>
      </c>
      <c r="N167" t="s">
        <v>1040</v>
      </c>
      <c r="O167" t="s">
        <v>882</v>
      </c>
      <c r="Q167" s="2" t="s">
        <v>314</v>
      </c>
      <c r="R167" s="12" t="str">
        <f>IF(ISNUMBER(SEARCH("Datakilder_SQL",#REF!)),"Database",IF(ISNUMBER(SEARCH("WMS",U167)),"WMS",IF(ISNUMBER(SEARCH("WFS",U167)),"WFS","Grafisk fil")))</f>
        <v>Grafisk fil</v>
      </c>
      <c r="S1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7" t="str">
        <f>IF(ISNUMBER(SEARCH("]",#REF!)),TRIM(RIGHT(SUBSTITUTE(#REF!,".",REPT(" ",LEN(#REF!))),LEN(#REF!))),"")&amp;IF(ISNUMBER(SEARCH("ODBC",#REF!)),TRIM(#REF!)&amp;"?","")</f>
        <v/>
      </c>
      <c r="U167" s="1" t="str">
        <f>IF(ISNUMBER(SEARCH("WMS",#REF!)),RIGHT(#REF!,LEN(#REF!)-SEARCH(":",#REF!)),"")</f>
        <v/>
      </c>
      <c r="V167" t="str">
        <f>IF(ISNUMBER(SEARCH("WMS",#REF!)),TRIM(#REF!)&amp;"?","")</f>
        <v/>
      </c>
      <c r="W167" s="21" t="str">
        <f>IF(ISNUMBER(SEARCH("E:\",#REF!)),"\\s-gis01-v\gis1\", "")</f>
        <v/>
      </c>
      <c r="X167" s="2" t="str">
        <f>IF(ISNUMBER(SEARCH("E:\",#REF!)),LEFT(#REF!,SEARCH("@",SUBSTITUTE(#REF!,"\","@",LEN(#REF!)-LEN(SUBSTITUTE(#REF!,"\",""))))),"")</f>
        <v/>
      </c>
      <c r="Y167" s="14" t="str">
        <f>IF(ISNUMBER(SEARCH("E:\",#REF!)),TRIM(RIGHT(SUBSTITUTE(#REF!,"\",REPT(" ",LEN(#REF!))),LEN(#REF!))),"")</f>
        <v/>
      </c>
    </row>
    <row r="168" spans="1:25" x14ac:dyDescent="0.25">
      <c r="A168">
        <v>167</v>
      </c>
      <c r="B168" t="s">
        <v>48</v>
      </c>
      <c r="C168" s="34" t="s">
        <v>306</v>
      </c>
      <c r="D168" s="10" t="s">
        <v>909</v>
      </c>
      <c r="E168" s="10" t="s">
        <v>1020</v>
      </c>
      <c r="F168" s="10" t="s">
        <v>388</v>
      </c>
      <c r="H168" s="10" t="s">
        <v>885</v>
      </c>
      <c r="I168" t="s">
        <v>869</v>
      </c>
      <c r="J168" t="s">
        <v>659</v>
      </c>
      <c r="K168" t="s">
        <v>652</v>
      </c>
      <c r="M168" s="10" t="s">
        <v>302</v>
      </c>
      <c r="N168" t="s">
        <v>1040</v>
      </c>
      <c r="O168" t="s">
        <v>882</v>
      </c>
      <c r="Q168" s="2" t="s">
        <v>314</v>
      </c>
      <c r="R168" s="12" t="str">
        <f>IF(ISNUMBER(SEARCH("Datakilder_SQL",#REF!)),"Database",IF(ISNUMBER(SEARCH("WMS",U168)),"WMS",IF(ISNUMBER(SEARCH("WFS",U168)),"WFS","Grafisk fil")))</f>
        <v>Grafisk fil</v>
      </c>
      <c r="S1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8" t="str">
        <f>IF(ISNUMBER(SEARCH("]",#REF!)),TRIM(RIGHT(SUBSTITUTE(#REF!,".",REPT(" ",LEN(#REF!))),LEN(#REF!))),"")&amp;IF(ISNUMBER(SEARCH("ODBC",#REF!)),TRIM(#REF!)&amp;"?","")</f>
        <v/>
      </c>
      <c r="U168" s="1" t="str">
        <f>IF(ISNUMBER(SEARCH("WMS",#REF!)),RIGHT(#REF!,LEN(#REF!)-SEARCH(":",#REF!)),"")</f>
        <v/>
      </c>
      <c r="V168" t="str">
        <f>IF(ISNUMBER(SEARCH("WMS",#REF!)),TRIM(#REF!)&amp;"?","")</f>
        <v/>
      </c>
      <c r="W168" s="21" t="str">
        <f>IF(ISNUMBER(SEARCH("E:\",#REF!)),"\\s-gis01-v\gis1\", "")</f>
        <v/>
      </c>
      <c r="X168" s="2" t="str">
        <f>IF(ISNUMBER(SEARCH("E:\",#REF!)),LEFT(#REF!,SEARCH("@",SUBSTITUTE(#REF!,"\","@",LEN(#REF!)-LEN(SUBSTITUTE(#REF!,"\",""))))),"")</f>
        <v/>
      </c>
      <c r="Y168" s="14" t="str">
        <f>IF(ISNUMBER(SEARCH("E:\",#REF!)),TRIM(RIGHT(SUBSTITUTE(#REF!,"\",REPT(" ",LEN(#REF!))),LEN(#REF!))),"")</f>
        <v/>
      </c>
    </row>
    <row r="169" spans="1:25" x14ac:dyDescent="0.25">
      <c r="A169">
        <v>168</v>
      </c>
      <c r="B169" t="s">
        <v>289</v>
      </c>
      <c r="C169" s="34" t="s">
        <v>306</v>
      </c>
      <c r="D169" s="10" t="s">
        <v>909</v>
      </c>
      <c r="E169" s="10" t="s">
        <v>1020</v>
      </c>
      <c r="F169" s="10" t="s">
        <v>661</v>
      </c>
      <c r="H169" s="10" t="s">
        <v>885</v>
      </c>
      <c r="I169" t="s">
        <v>869</v>
      </c>
      <c r="J169" t="s">
        <v>660</v>
      </c>
      <c r="K169" t="s">
        <v>652</v>
      </c>
      <c r="M169" s="10" t="s">
        <v>302</v>
      </c>
      <c r="N169" t="s">
        <v>1040</v>
      </c>
      <c r="O169" t="s">
        <v>882</v>
      </c>
      <c r="Q169" s="2" t="s">
        <v>314</v>
      </c>
      <c r="R169" s="12" t="str">
        <f>IF(ISNUMBER(SEARCH("Datakilder_SQL",#REF!)),"Database",IF(ISNUMBER(SEARCH("WMS",U169)),"WMS",IF(ISNUMBER(SEARCH("WFS",U169)),"WFS","Grafisk fil")))</f>
        <v>Grafisk fil</v>
      </c>
      <c r="S1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69" t="str">
        <f>IF(ISNUMBER(SEARCH("]",#REF!)),TRIM(RIGHT(SUBSTITUTE(#REF!,".",REPT(" ",LEN(#REF!))),LEN(#REF!))),"")&amp;IF(ISNUMBER(SEARCH("ODBC",#REF!)),TRIM(#REF!)&amp;"?","")</f>
        <v/>
      </c>
      <c r="U169" s="1" t="str">
        <f>IF(ISNUMBER(SEARCH("WMS",#REF!)),RIGHT(#REF!,LEN(#REF!)-SEARCH(":",#REF!)),"")</f>
        <v/>
      </c>
      <c r="V169" t="str">
        <f>IF(ISNUMBER(SEARCH("WMS",#REF!)),TRIM(#REF!)&amp;"?","")</f>
        <v/>
      </c>
      <c r="W169" s="21" t="str">
        <f>IF(ISNUMBER(SEARCH("E:\",#REF!)),"\\s-gis01-v\gis1\", "")</f>
        <v/>
      </c>
      <c r="X169" s="2" t="str">
        <f>IF(ISNUMBER(SEARCH("E:\",#REF!)),LEFT(#REF!,SEARCH("@",SUBSTITUTE(#REF!,"\","@",LEN(#REF!)-LEN(SUBSTITUTE(#REF!,"\",""))))),"")</f>
        <v/>
      </c>
      <c r="Y169" s="14" t="str">
        <f>IF(ISNUMBER(SEARCH("E:\",#REF!)),TRIM(RIGHT(SUBSTITUTE(#REF!,"\",REPT(" ",LEN(#REF!))),LEN(#REF!))),"")</f>
        <v/>
      </c>
    </row>
    <row r="170" spans="1:25" x14ac:dyDescent="0.25">
      <c r="A170">
        <v>169</v>
      </c>
      <c r="B170" t="s">
        <v>49</v>
      </c>
      <c r="C170" s="34" t="s">
        <v>306</v>
      </c>
      <c r="D170" s="10" t="s">
        <v>909</v>
      </c>
      <c r="E170" s="10" t="s">
        <v>1020</v>
      </c>
      <c r="F170" s="10" t="s">
        <v>389</v>
      </c>
      <c r="H170" s="10" t="s">
        <v>885</v>
      </c>
      <c r="I170" t="s">
        <v>869</v>
      </c>
      <c r="J170" t="s">
        <v>662</v>
      </c>
      <c r="K170" t="s">
        <v>652</v>
      </c>
      <c r="M170" s="10" t="s">
        <v>302</v>
      </c>
      <c r="N170" t="s">
        <v>1040</v>
      </c>
      <c r="O170" t="s">
        <v>882</v>
      </c>
      <c r="Q170" s="2" t="s">
        <v>314</v>
      </c>
      <c r="R170" s="12" t="str">
        <f>IF(ISNUMBER(SEARCH("Datakilder_SQL",#REF!)),"Database",IF(ISNUMBER(SEARCH("WMS",U170)),"WMS",IF(ISNUMBER(SEARCH("WFS",U170)),"WFS","Grafisk fil")))</f>
        <v>Grafisk fil</v>
      </c>
      <c r="S1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0" t="str">
        <f>IF(ISNUMBER(SEARCH("]",#REF!)),TRIM(RIGHT(SUBSTITUTE(#REF!,".",REPT(" ",LEN(#REF!))),LEN(#REF!))),"")&amp;IF(ISNUMBER(SEARCH("ODBC",#REF!)),TRIM(#REF!)&amp;"?","")</f>
        <v/>
      </c>
      <c r="U170" s="1" t="str">
        <f>IF(ISNUMBER(SEARCH("WMS",#REF!)),RIGHT(#REF!,LEN(#REF!)-SEARCH(":",#REF!)),"")</f>
        <v/>
      </c>
      <c r="V170" t="str">
        <f>IF(ISNUMBER(SEARCH("WMS",#REF!)),TRIM(#REF!)&amp;"?","")</f>
        <v/>
      </c>
      <c r="W170" s="21" t="str">
        <f>IF(ISNUMBER(SEARCH("E:\",#REF!)),"\\s-gis01-v\gis1\", "")</f>
        <v/>
      </c>
      <c r="X170" s="2" t="str">
        <f>IF(ISNUMBER(SEARCH("E:\",#REF!)),LEFT(#REF!,SEARCH("@",SUBSTITUTE(#REF!,"\","@",LEN(#REF!)-LEN(SUBSTITUTE(#REF!,"\",""))))),"")</f>
        <v/>
      </c>
      <c r="Y170" s="14" t="str">
        <f>IF(ISNUMBER(SEARCH("E:\",#REF!)),TRIM(RIGHT(SUBSTITUTE(#REF!,"\",REPT(" ",LEN(#REF!))),LEN(#REF!))),"")</f>
        <v/>
      </c>
    </row>
    <row r="171" spans="1:25" x14ac:dyDescent="0.25">
      <c r="A171">
        <v>170</v>
      </c>
      <c r="B171" t="s">
        <v>50</v>
      </c>
      <c r="C171" s="34" t="s">
        <v>306</v>
      </c>
      <c r="D171" s="10" t="s">
        <v>909</v>
      </c>
      <c r="E171" s="10" t="s">
        <v>1020</v>
      </c>
      <c r="F171" s="10" t="s">
        <v>390</v>
      </c>
      <c r="H171" s="10" t="s">
        <v>885</v>
      </c>
      <c r="I171" t="s">
        <v>869</v>
      </c>
      <c r="J171" t="s">
        <v>663</v>
      </c>
      <c r="K171" t="s">
        <v>652</v>
      </c>
      <c r="M171" s="10" t="s">
        <v>302</v>
      </c>
      <c r="N171" t="s">
        <v>1040</v>
      </c>
      <c r="O171" t="s">
        <v>882</v>
      </c>
      <c r="Q171" s="2" t="s">
        <v>314</v>
      </c>
      <c r="R171" s="12" t="str">
        <f>IF(ISNUMBER(SEARCH("Datakilder_SQL",#REF!)),"Database",IF(ISNUMBER(SEARCH("WMS",U171)),"WMS",IF(ISNUMBER(SEARCH("WFS",U171)),"WFS","Grafisk fil")))</f>
        <v>Grafisk fil</v>
      </c>
      <c r="S1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1" t="str">
        <f>IF(ISNUMBER(SEARCH("]",#REF!)),TRIM(RIGHT(SUBSTITUTE(#REF!,".",REPT(" ",LEN(#REF!))),LEN(#REF!))),"")&amp;IF(ISNUMBER(SEARCH("ODBC",#REF!)),TRIM(#REF!)&amp;"?","")</f>
        <v/>
      </c>
      <c r="U171" s="1" t="str">
        <f>IF(ISNUMBER(SEARCH("WMS",#REF!)),RIGHT(#REF!,LEN(#REF!)-SEARCH(":",#REF!)),"")</f>
        <v/>
      </c>
      <c r="V171" t="str">
        <f>IF(ISNUMBER(SEARCH("WMS",#REF!)),TRIM(#REF!)&amp;"?","")</f>
        <v/>
      </c>
      <c r="W171" s="21" t="str">
        <f>IF(ISNUMBER(SEARCH("E:\",#REF!)),"\\s-gis01-v\gis1\", "")</f>
        <v/>
      </c>
      <c r="X171" s="2" t="str">
        <f>IF(ISNUMBER(SEARCH("E:\",#REF!)),LEFT(#REF!,SEARCH("@",SUBSTITUTE(#REF!,"\","@",LEN(#REF!)-LEN(SUBSTITUTE(#REF!,"\",""))))),"")</f>
        <v/>
      </c>
      <c r="Y171" s="14" t="str">
        <f>IF(ISNUMBER(SEARCH("E:\",#REF!)),TRIM(RIGHT(SUBSTITUTE(#REF!,"\",REPT(" ",LEN(#REF!))),LEN(#REF!))),"")</f>
        <v/>
      </c>
    </row>
    <row r="172" spans="1:25" x14ac:dyDescent="0.25">
      <c r="A172">
        <v>171</v>
      </c>
      <c r="B172" t="s">
        <v>51</v>
      </c>
      <c r="C172" s="34" t="s">
        <v>306</v>
      </c>
      <c r="D172" s="10" t="s">
        <v>909</v>
      </c>
      <c r="E172" s="10" t="s">
        <v>1020</v>
      </c>
      <c r="F172" s="10" t="s">
        <v>392</v>
      </c>
      <c r="H172" s="10" t="s">
        <v>885</v>
      </c>
      <c r="I172" t="s">
        <v>869</v>
      </c>
      <c r="J172" t="s">
        <v>664</v>
      </c>
      <c r="K172" t="s">
        <v>652</v>
      </c>
      <c r="M172" s="10" t="s">
        <v>302</v>
      </c>
      <c r="N172" t="s">
        <v>1040</v>
      </c>
      <c r="O172" t="s">
        <v>882</v>
      </c>
      <c r="Q172" s="2" t="s">
        <v>314</v>
      </c>
      <c r="R172" s="12" t="str">
        <f>IF(ISNUMBER(SEARCH("Datakilder_SQL",#REF!)),"Database",IF(ISNUMBER(SEARCH("WMS",U172)),"WMS",IF(ISNUMBER(SEARCH("WFS",U172)),"WFS","Grafisk fil")))</f>
        <v>Grafisk fil</v>
      </c>
      <c r="S1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2" t="str">
        <f>IF(ISNUMBER(SEARCH("]",#REF!)),TRIM(RIGHT(SUBSTITUTE(#REF!,".",REPT(" ",LEN(#REF!))),LEN(#REF!))),"")&amp;IF(ISNUMBER(SEARCH("ODBC",#REF!)),TRIM(#REF!)&amp;"?","")</f>
        <v/>
      </c>
      <c r="U172" s="1" t="str">
        <f>IF(ISNUMBER(SEARCH("WMS",#REF!)),RIGHT(#REF!,LEN(#REF!)-SEARCH(":",#REF!)),"")</f>
        <v/>
      </c>
      <c r="V172" t="str">
        <f>IF(ISNUMBER(SEARCH("WMS",#REF!)),TRIM(#REF!)&amp;"?","")</f>
        <v/>
      </c>
      <c r="W172" s="21" t="str">
        <f>IF(ISNUMBER(SEARCH("E:\",#REF!)),"\\s-gis01-v\gis1\", "")</f>
        <v/>
      </c>
      <c r="X172" s="2" t="str">
        <f>IF(ISNUMBER(SEARCH("E:\",#REF!)),LEFT(#REF!,SEARCH("@",SUBSTITUTE(#REF!,"\","@",LEN(#REF!)-LEN(SUBSTITUTE(#REF!,"\",""))))),"")</f>
        <v/>
      </c>
      <c r="Y172" s="14" t="str">
        <f>IF(ISNUMBER(SEARCH("E:\",#REF!)),TRIM(RIGHT(SUBSTITUTE(#REF!,"\",REPT(" ",LEN(#REF!))),LEN(#REF!))),"")</f>
        <v/>
      </c>
    </row>
    <row r="173" spans="1:25" x14ac:dyDescent="0.25">
      <c r="A173">
        <v>172</v>
      </c>
      <c r="B173" t="s">
        <v>52</v>
      </c>
      <c r="C173" s="34" t="s">
        <v>306</v>
      </c>
      <c r="D173" s="10" t="s">
        <v>909</v>
      </c>
      <c r="E173" s="10" t="s">
        <v>1020</v>
      </c>
      <c r="F173" s="10" t="s">
        <v>393</v>
      </c>
      <c r="H173" s="10" t="s">
        <v>885</v>
      </c>
      <c r="I173" t="s">
        <v>869</v>
      </c>
      <c r="J173" t="s">
        <v>665</v>
      </c>
      <c r="K173" t="s">
        <v>652</v>
      </c>
      <c r="M173" s="10" t="s">
        <v>302</v>
      </c>
      <c r="N173" t="s">
        <v>1040</v>
      </c>
      <c r="O173" t="s">
        <v>882</v>
      </c>
      <c r="Q173" s="2" t="s">
        <v>314</v>
      </c>
      <c r="R173" s="12" t="str">
        <f>IF(ISNUMBER(SEARCH("Datakilder_SQL",#REF!)),"Database",IF(ISNUMBER(SEARCH("WMS",U173)),"WMS",IF(ISNUMBER(SEARCH("WFS",U173)),"WFS","Grafisk fil")))</f>
        <v>Grafisk fil</v>
      </c>
      <c r="S1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3" t="str">
        <f>IF(ISNUMBER(SEARCH("]",#REF!)),TRIM(RIGHT(SUBSTITUTE(#REF!,".",REPT(" ",LEN(#REF!))),LEN(#REF!))),"")&amp;IF(ISNUMBER(SEARCH("ODBC",#REF!)),TRIM(#REF!)&amp;"?","")</f>
        <v/>
      </c>
      <c r="U173" s="1" t="str">
        <f>IF(ISNUMBER(SEARCH("WMS",#REF!)),RIGHT(#REF!,LEN(#REF!)-SEARCH(":",#REF!)),"")</f>
        <v/>
      </c>
      <c r="V173" t="str">
        <f>IF(ISNUMBER(SEARCH("WMS",#REF!)),TRIM(#REF!)&amp;"?","")</f>
        <v/>
      </c>
      <c r="W173" s="21" t="str">
        <f>IF(ISNUMBER(SEARCH("E:\",#REF!)),"\\s-gis01-v\gis1\", "")</f>
        <v/>
      </c>
      <c r="X173" s="2" t="str">
        <f>IF(ISNUMBER(SEARCH("E:\",#REF!)),LEFT(#REF!,SEARCH("@",SUBSTITUTE(#REF!,"\","@",LEN(#REF!)-LEN(SUBSTITUTE(#REF!,"\",""))))),"")</f>
        <v/>
      </c>
      <c r="Y173" s="14" t="str">
        <f>IF(ISNUMBER(SEARCH("E:\",#REF!)),TRIM(RIGHT(SUBSTITUTE(#REF!,"\",REPT(" ",LEN(#REF!))),LEN(#REF!))),"")</f>
        <v/>
      </c>
    </row>
    <row r="174" spans="1:25" x14ac:dyDescent="0.25">
      <c r="A174">
        <v>173</v>
      </c>
      <c r="B174" t="s">
        <v>53</v>
      </c>
      <c r="C174" s="34" t="s">
        <v>306</v>
      </c>
      <c r="D174" s="10" t="s">
        <v>909</v>
      </c>
      <c r="E174" s="10" t="s">
        <v>1020</v>
      </c>
      <c r="F174" s="10" t="s">
        <v>391</v>
      </c>
      <c r="H174" s="10" t="s">
        <v>885</v>
      </c>
      <c r="I174" t="s">
        <v>869</v>
      </c>
      <c r="J174" t="s">
        <v>666</v>
      </c>
      <c r="K174" t="s">
        <v>652</v>
      </c>
      <c r="M174" s="10" t="s">
        <v>302</v>
      </c>
      <c r="N174" t="s">
        <v>1040</v>
      </c>
      <c r="O174" t="s">
        <v>882</v>
      </c>
      <c r="Q174" s="2" t="s">
        <v>314</v>
      </c>
      <c r="R174" s="12" t="str">
        <f>IF(ISNUMBER(SEARCH("Datakilder_SQL",#REF!)),"Database",IF(ISNUMBER(SEARCH("WMS",U174)),"WMS",IF(ISNUMBER(SEARCH("WFS",U174)),"WFS","Grafisk fil")))</f>
        <v>Grafisk fil</v>
      </c>
      <c r="S1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4" t="str">
        <f>IF(ISNUMBER(SEARCH("]",#REF!)),TRIM(RIGHT(SUBSTITUTE(#REF!,".",REPT(" ",LEN(#REF!))),LEN(#REF!))),"")&amp;IF(ISNUMBER(SEARCH("ODBC",#REF!)),TRIM(#REF!)&amp;"?","")</f>
        <v/>
      </c>
      <c r="U174" s="1" t="str">
        <f>IF(ISNUMBER(SEARCH("WMS",#REF!)),RIGHT(#REF!,LEN(#REF!)-SEARCH(":",#REF!)),"")</f>
        <v/>
      </c>
      <c r="V174" t="str">
        <f>IF(ISNUMBER(SEARCH("WMS",#REF!)),TRIM(#REF!)&amp;"?","")</f>
        <v/>
      </c>
      <c r="W174" s="21" t="str">
        <f>IF(ISNUMBER(SEARCH("E:\",#REF!)),"\\s-gis01-v\gis1\", "")</f>
        <v/>
      </c>
      <c r="X174" s="2" t="str">
        <f>IF(ISNUMBER(SEARCH("E:\",#REF!)),LEFT(#REF!,SEARCH("@",SUBSTITUTE(#REF!,"\","@",LEN(#REF!)-LEN(SUBSTITUTE(#REF!,"\",""))))),"")</f>
        <v/>
      </c>
      <c r="Y174" s="14" t="str">
        <f>IF(ISNUMBER(SEARCH("E:\",#REF!)),TRIM(RIGHT(SUBSTITUTE(#REF!,"\",REPT(" ",LEN(#REF!))),LEN(#REF!))),"")</f>
        <v/>
      </c>
    </row>
    <row r="175" spans="1:25" x14ac:dyDescent="0.25">
      <c r="A175">
        <v>174</v>
      </c>
      <c r="B175" t="s">
        <v>255</v>
      </c>
      <c r="C175" s="34" t="s">
        <v>306</v>
      </c>
      <c r="D175" s="10" t="s">
        <v>909</v>
      </c>
      <c r="E175" s="10" t="s">
        <v>1020</v>
      </c>
      <c r="F175" s="10" t="s">
        <v>394</v>
      </c>
      <c r="H175" s="10" t="s">
        <v>885</v>
      </c>
      <c r="I175" t="s">
        <v>869</v>
      </c>
      <c r="J175" t="s">
        <v>667</v>
      </c>
      <c r="K175" t="s">
        <v>652</v>
      </c>
      <c r="M175" s="10" t="s">
        <v>302</v>
      </c>
      <c r="N175" t="s">
        <v>1040</v>
      </c>
      <c r="O175" t="s">
        <v>882</v>
      </c>
      <c r="Q175" s="2" t="s">
        <v>314</v>
      </c>
      <c r="R175" s="12" t="str">
        <f>IF(ISNUMBER(SEARCH("Datakilder_SQL",#REF!)),"Database",IF(ISNUMBER(SEARCH("WMS",U175)),"WMS",IF(ISNUMBER(SEARCH("WFS",U175)),"WFS","Grafisk fil")))</f>
        <v>Grafisk fil</v>
      </c>
      <c r="S1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5" t="str">
        <f>IF(ISNUMBER(SEARCH("]",#REF!)),TRIM(RIGHT(SUBSTITUTE(#REF!,".",REPT(" ",LEN(#REF!))),LEN(#REF!))),"")&amp;IF(ISNUMBER(SEARCH("ODBC",#REF!)),TRIM(#REF!)&amp;"?","")</f>
        <v/>
      </c>
      <c r="U175" s="1" t="str">
        <f>IF(ISNUMBER(SEARCH("WMS",#REF!)),RIGHT(#REF!,LEN(#REF!)-SEARCH(":",#REF!)),"")</f>
        <v/>
      </c>
      <c r="V175" t="str">
        <f>IF(ISNUMBER(SEARCH("WMS",#REF!)),TRIM(#REF!)&amp;"?","")</f>
        <v/>
      </c>
      <c r="W175" s="21" t="str">
        <f>IF(ISNUMBER(SEARCH("E:\",#REF!)),"\\s-gis01-v\gis1\", "")</f>
        <v/>
      </c>
      <c r="X175" s="2" t="str">
        <f>IF(ISNUMBER(SEARCH("E:\",#REF!)),LEFT(#REF!,SEARCH("@",SUBSTITUTE(#REF!,"\","@",LEN(#REF!)-LEN(SUBSTITUTE(#REF!,"\",""))))),"")</f>
        <v/>
      </c>
      <c r="Y175" s="14" t="str">
        <f>IF(ISNUMBER(SEARCH("E:\",#REF!)),TRIM(RIGHT(SUBSTITUTE(#REF!,"\",REPT(" ",LEN(#REF!))),LEN(#REF!))),"")</f>
        <v/>
      </c>
    </row>
    <row r="176" spans="1:25" x14ac:dyDescent="0.25">
      <c r="A176">
        <v>175</v>
      </c>
      <c r="B176" t="s">
        <v>256</v>
      </c>
      <c r="C176" s="34" t="s">
        <v>306</v>
      </c>
      <c r="D176" s="10" t="s">
        <v>909</v>
      </c>
      <c r="E176" s="10" t="s">
        <v>1020</v>
      </c>
      <c r="F176" s="10" t="s">
        <v>395</v>
      </c>
      <c r="H176" s="10" t="s">
        <v>885</v>
      </c>
      <c r="I176" t="s">
        <v>869</v>
      </c>
      <c r="J176" t="s">
        <v>668</v>
      </c>
      <c r="K176" t="s">
        <v>652</v>
      </c>
      <c r="M176" s="10" t="s">
        <v>302</v>
      </c>
      <c r="N176" t="s">
        <v>1040</v>
      </c>
      <c r="O176" t="s">
        <v>882</v>
      </c>
      <c r="Q176" s="2" t="s">
        <v>314</v>
      </c>
      <c r="R176" s="12" t="str">
        <f>IF(ISNUMBER(SEARCH("Datakilder_SQL",#REF!)),"Database",IF(ISNUMBER(SEARCH("WMS",U176)),"WMS",IF(ISNUMBER(SEARCH("WFS",U176)),"WFS","Grafisk fil")))</f>
        <v>Grafisk fil</v>
      </c>
      <c r="S1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6" t="str">
        <f>IF(ISNUMBER(SEARCH("]",#REF!)),TRIM(RIGHT(SUBSTITUTE(#REF!,".",REPT(" ",LEN(#REF!))),LEN(#REF!))),"")&amp;IF(ISNUMBER(SEARCH("ODBC",#REF!)),TRIM(#REF!)&amp;"?","")</f>
        <v/>
      </c>
      <c r="U176" s="1" t="str">
        <f>IF(ISNUMBER(SEARCH("WMS",#REF!)),RIGHT(#REF!,LEN(#REF!)-SEARCH(":",#REF!)),"")</f>
        <v/>
      </c>
      <c r="V176" t="str">
        <f>IF(ISNUMBER(SEARCH("WMS",#REF!)),TRIM(#REF!)&amp;"?","")</f>
        <v/>
      </c>
      <c r="W176" s="21" t="str">
        <f>IF(ISNUMBER(SEARCH("E:\",#REF!)),"\\s-gis01-v\gis1\", "")</f>
        <v/>
      </c>
      <c r="X176" s="2" t="str">
        <f>IF(ISNUMBER(SEARCH("E:\",#REF!)),LEFT(#REF!,SEARCH("@",SUBSTITUTE(#REF!,"\","@",LEN(#REF!)-LEN(SUBSTITUTE(#REF!,"\",""))))),"")</f>
        <v/>
      </c>
      <c r="Y176" s="14" t="str">
        <f>IF(ISNUMBER(SEARCH("E:\",#REF!)),TRIM(RIGHT(SUBSTITUTE(#REF!,"\",REPT(" ",LEN(#REF!))),LEN(#REF!))),"")</f>
        <v/>
      </c>
    </row>
    <row r="177" spans="1:25" x14ac:dyDescent="0.25">
      <c r="A177">
        <v>176</v>
      </c>
      <c r="B177" t="s">
        <v>257</v>
      </c>
      <c r="C177" s="34" t="s">
        <v>306</v>
      </c>
      <c r="D177" s="10" t="s">
        <v>909</v>
      </c>
      <c r="E177" s="10" t="s">
        <v>1020</v>
      </c>
      <c r="F177" s="10" t="s">
        <v>396</v>
      </c>
      <c r="H177" s="10" t="s">
        <v>885</v>
      </c>
      <c r="I177" t="s">
        <v>869</v>
      </c>
      <c r="J177" t="s">
        <v>670</v>
      </c>
      <c r="K177" t="s">
        <v>652</v>
      </c>
      <c r="M177" s="10" t="s">
        <v>302</v>
      </c>
      <c r="N177" t="s">
        <v>1040</v>
      </c>
      <c r="O177" t="s">
        <v>882</v>
      </c>
      <c r="Q177" s="2" t="s">
        <v>314</v>
      </c>
      <c r="R177" s="12" t="str">
        <f>IF(ISNUMBER(SEARCH("Datakilder_SQL",#REF!)),"Database",IF(ISNUMBER(SEARCH("WMS",U177)),"WMS",IF(ISNUMBER(SEARCH("WFS",U177)),"WFS","Grafisk fil")))</f>
        <v>Grafisk fil</v>
      </c>
      <c r="S1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7" t="str">
        <f>IF(ISNUMBER(SEARCH("]",#REF!)),TRIM(RIGHT(SUBSTITUTE(#REF!,".",REPT(" ",LEN(#REF!))),LEN(#REF!))),"")&amp;IF(ISNUMBER(SEARCH("ODBC",#REF!)),TRIM(#REF!)&amp;"?","")</f>
        <v/>
      </c>
      <c r="U177" s="1" t="str">
        <f>IF(ISNUMBER(SEARCH("WMS",#REF!)),RIGHT(#REF!,LEN(#REF!)-SEARCH(":",#REF!)),"")</f>
        <v/>
      </c>
      <c r="V177" t="str">
        <f>IF(ISNUMBER(SEARCH("WMS",#REF!)),TRIM(#REF!)&amp;"?","")</f>
        <v/>
      </c>
      <c r="W177" s="21" t="str">
        <f>IF(ISNUMBER(SEARCH("E:\",#REF!)),"\\s-gis01-v\gis1\", "")</f>
        <v/>
      </c>
      <c r="X177" s="2" t="str">
        <f>IF(ISNUMBER(SEARCH("E:\",#REF!)),LEFT(#REF!,SEARCH("@",SUBSTITUTE(#REF!,"\","@",LEN(#REF!)-LEN(SUBSTITUTE(#REF!,"\",""))))),"")</f>
        <v/>
      </c>
      <c r="Y177" s="14" t="str">
        <f>IF(ISNUMBER(SEARCH("E:\",#REF!)),TRIM(RIGHT(SUBSTITUTE(#REF!,"\",REPT(" ",LEN(#REF!))),LEN(#REF!))),"")</f>
        <v/>
      </c>
    </row>
    <row r="178" spans="1:25" x14ac:dyDescent="0.25">
      <c r="A178">
        <v>177</v>
      </c>
      <c r="B178" t="s">
        <v>258</v>
      </c>
      <c r="C178" s="34" t="s">
        <v>306</v>
      </c>
      <c r="D178" s="10" t="s">
        <v>909</v>
      </c>
      <c r="E178" s="10" t="s">
        <v>1020</v>
      </c>
      <c r="F178" s="10" t="s">
        <v>397</v>
      </c>
      <c r="H178" s="10" t="s">
        <v>885</v>
      </c>
      <c r="I178" t="s">
        <v>869</v>
      </c>
      <c r="J178" t="s">
        <v>669</v>
      </c>
      <c r="K178" t="s">
        <v>652</v>
      </c>
      <c r="M178" s="10" t="s">
        <v>302</v>
      </c>
      <c r="N178" t="s">
        <v>1040</v>
      </c>
      <c r="O178" t="s">
        <v>882</v>
      </c>
      <c r="Q178" s="2" t="s">
        <v>314</v>
      </c>
      <c r="R178" s="12" t="str">
        <f>IF(ISNUMBER(SEARCH("Datakilder_SQL",#REF!)),"Database",IF(ISNUMBER(SEARCH("WMS",U178)),"WMS",IF(ISNUMBER(SEARCH("WFS",U178)),"WFS","Grafisk fil")))</f>
        <v>Grafisk fil</v>
      </c>
      <c r="S1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8" t="str">
        <f>IF(ISNUMBER(SEARCH("]",#REF!)),TRIM(RIGHT(SUBSTITUTE(#REF!,".",REPT(" ",LEN(#REF!))),LEN(#REF!))),"")&amp;IF(ISNUMBER(SEARCH("ODBC",#REF!)),TRIM(#REF!)&amp;"?","")</f>
        <v/>
      </c>
      <c r="U178" s="1" t="str">
        <f>IF(ISNUMBER(SEARCH("WMS",#REF!)),RIGHT(#REF!,LEN(#REF!)-SEARCH(":",#REF!)),"")</f>
        <v/>
      </c>
      <c r="V178" t="str">
        <f>IF(ISNUMBER(SEARCH("WMS",#REF!)),TRIM(#REF!)&amp;"?","")</f>
        <v/>
      </c>
      <c r="W178" s="21" t="str">
        <f>IF(ISNUMBER(SEARCH("E:\",#REF!)),"\\s-gis01-v\gis1\", "")</f>
        <v/>
      </c>
      <c r="X178" s="2" t="str">
        <f>IF(ISNUMBER(SEARCH("E:\",#REF!)),LEFT(#REF!,SEARCH("@",SUBSTITUTE(#REF!,"\","@",LEN(#REF!)-LEN(SUBSTITUTE(#REF!,"\",""))))),"")</f>
        <v/>
      </c>
      <c r="Y178" s="14" t="str">
        <f>IF(ISNUMBER(SEARCH("E:\",#REF!)),TRIM(RIGHT(SUBSTITUTE(#REF!,"\",REPT(" ",LEN(#REF!))),LEN(#REF!))),"")</f>
        <v/>
      </c>
    </row>
    <row r="179" spans="1:25" x14ac:dyDescent="0.25">
      <c r="A179">
        <v>178</v>
      </c>
      <c r="B179" t="s">
        <v>54</v>
      </c>
      <c r="C179" t="s">
        <v>885</v>
      </c>
      <c r="D179" s="10" t="s">
        <v>910</v>
      </c>
      <c r="E179" s="10"/>
      <c r="F179" s="10" t="s">
        <v>398</v>
      </c>
      <c r="H179" s="10" t="s">
        <v>885</v>
      </c>
      <c r="I179" t="s">
        <v>869</v>
      </c>
      <c r="J179" t="s">
        <v>671</v>
      </c>
      <c r="K179" t="s">
        <v>653</v>
      </c>
      <c r="M179" s="10" t="s">
        <v>302</v>
      </c>
      <c r="N179" t="s">
        <v>1040</v>
      </c>
      <c r="O179" t="s">
        <v>882</v>
      </c>
      <c r="Q179" s="2" t="s">
        <v>314</v>
      </c>
      <c r="R179" s="12" t="str">
        <f>IF(ISNUMBER(SEARCH("Datakilder_SQL",#REF!)),"Database",IF(ISNUMBER(SEARCH("WMS",U179)),"WMS",IF(ISNUMBER(SEARCH("WFS",U179)),"WFS","Grafisk fil")))</f>
        <v>Grafisk fil</v>
      </c>
      <c r="S1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79" t="str">
        <f>IF(ISNUMBER(SEARCH("]",#REF!)),TRIM(RIGHT(SUBSTITUTE(#REF!,".",REPT(" ",LEN(#REF!))),LEN(#REF!))),"")&amp;IF(ISNUMBER(SEARCH("ODBC",#REF!)),TRIM(#REF!)&amp;"?","")</f>
        <v/>
      </c>
      <c r="U179" s="1" t="str">
        <f>IF(ISNUMBER(SEARCH("WMS",#REF!)),RIGHT(#REF!,LEN(#REF!)-SEARCH(":",#REF!)),"")</f>
        <v/>
      </c>
      <c r="V179" t="str">
        <f>IF(ISNUMBER(SEARCH("WMS",#REF!)),TRIM(#REF!)&amp;"?","")</f>
        <v/>
      </c>
      <c r="W179" s="21" t="str">
        <f>IF(ISNUMBER(SEARCH("E:\",#REF!)),"\\s-gis01-v\gis1\", "")</f>
        <v/>
      </c>
      <c r="X179" s="2" t="str">
        <f>IF(ISNUMBER(SEARCH("E:\",#REF!)),LEFT(#REF!,SEARCH("@",SUBSTITUTE(#REF!,"\","@",LEN(#REF!)-LEN(SUBSTITUTE(#REF!,"\",""))))),"")</f>
        <v/>
      </c>
      <c r="Y179" s="14" t="str">
        <f>IF(ISNUMBER(SEARCH("E:\",#REF!)),TRIM(RIGHT(SUBSTITUTE(#REF!,"\",REPT(" ",LEN(#REF!))),LEN(#REF!))),"")</f>
        <v/>
      </c>
    </row>
    <row r="180" spans="1:25" x14ac:dyDescent="0.25">
      <c r="A180">
        <v>179</v>
      </c>
      <c r="B180" t="s">
        <v>55</v>
      </c>
      <c r="C180" t="s">
        <v>885</v>
      </c>
      <c r="D180" s="10" t="s">
        <v>910</v>
      </c>
      <c r="E180" s="10"/>
      <c r="F180" s="10" t="s">
        <v>399</v>
      </c>
      <c r="H180" s="10" t="s">
        <v>885</v>
      </c>
      <c r="I180" t="s">
        <v>869</v>
      </c>
      <c r="J180" t="s">
        <v>672</v>
      </c>
      <c r="K180" t="s">
        <v>653</v>
      </c>
      <c r="M180" s="10" t="s">
        <v>302</v>
      </c>
      <c r="N180" t="s">
        <v>1040</v>
      </c>
      <c r="O180" t="s">
        <v>882</v>
      </c>
      <c r="Q180" s="2" t="s">
        <v>314</v>
      </c>
      <c r="R180" s="12" t="str">
        <f>IF(ISNUMBER(SEARCH("Datakilder_SQL",#REF!)),"Database",IF(ISNUMBER(SEARCH("WMS",U180)),"WMS",IF(ISNUMBER(SEARCH("WFS",U180)),"WFS","Grafisk fil")))</f>
        <v>Grafisk fil</v>
      </c>
      <c r="S1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0" t="str">
        <f>IF(ISNUMBER(SEARCH("]",#REF!)),TRIM(RIGHT(SUBSTITUTE(#REF!,".",REPT(" ",LEN(#REF!))),LEN(#REF!))),"")&amp;IF(ISNUMBER(SEARCH("ODBC",#REF!)),TRIM(#REF!)&amp;"?","")</f>
        <v/>
      </c>
      <c r="U180" s="1" t="str">
        <f>IF(ISNUMBER(SEARCH("WMS",#REF!)),RIGHT(#REF!,LEN(#REF!)-SEARCH(":",#REF!)),"")</f>
        <v/>
      </c>
      <c r="V180" t="str">
        <f>IF(ISNUMBER(SEARCH("WMS",#REF!)),TRIM(#REF!)&amp;"?","")</f>
        <v/>
      </c>
      <c r="W180" s="21" t="str">
        <f>IF(ISNUMBER(SEARCH("E:\",#REF!)),"\\s-gis01-v\gis1\", "")</f>
        <v/>
      </c>
      <c r="X180" s="2" t="str">
        <f>IF(ISNUMBER(SEARCH("E:\",#REF!)),LEFT(#REF!,SEARCH("@",SUBSTITUTE(#REF!,"\","@",LEN(#REF!)-LEN(SUBSTITUTE(#REF!,"\",""))))),"")</f>
        <v/>
      </c>
      <c r="Y180" s="14" t="str">
        <f>IF(ISNUMBER(SEARCH("E:\",#REF!)),TRIM(RIGHT(SUBSTITUTE(#REF!,"\",REPT(" ",LEN(#REF!))),LEN(#REF!))),"")</f>
        <v/>
      </c>
    </row>
    <row r="181" spans="1:25" x14ac:dyDescent="0.25">
      <c r="A181">
        <v>180</v>
      </c>
      <c r="B181" t="s">
        <v>55</v>
      </c>
      <c r="C181" t="s">
        <v>885</v>
      </c>
      <c r="D181" s="10" t="s">
        <v>910</v>
      </c>
      <c r="E181" s="10"/>
      <c r="F181" s="10" t="s">
        <v>399</v>
      </c>
      <c r="H181" s="10" t="s">
        <v>885</v>
      </c>
      <c r="I181" t="s">
        <v>869</v>
      </c>
      <c r="J181" t="s">
        <v>672</v>
      </c>
      <c r="K181" t="s">
        <v>653</v>
      </c>
      <c r="M181" s="10" t="s">
        <v>302</v>
      </c>
      <c r="N181" t="s">
        <v>1040</v>
      </c>
      <c r="O181" t="s">
        <v>882</v>
      </c>
      <c r="Q181" s="2" t="s">
        <v>314</v>
      </c>
      <c r="R181" s="12" t="str">
        <f>IF(ISNUMBER(SEARCH("Datakilder_SQL",#REF!)),"Database",IF(ISNUMBER(SEARCH("WMS",U181)),"WMS",IF(ISNUMBER(SEARCH("WFS",U181)),"WFS","Grafisk fil")))</f>
        <v>Grafisk fil</v>
      </c>
      <c r="S1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1" t="str">
        <f>IF(ISNUMBER(SEARCH("]",#REF!)),TRIM(RIGHT(SUBSTITUTE(#REF!,".",REPT(" ",LEN(#REF!))),LEN(#REF!))),"")&amp;IF(ISNUMBER(SEARCH("ODBC",#REF!)),TRIM(#REF!)&amp;"?","")</f>
        <v/>
      </c>
      <c r="U181" s="1" t="str">
        <f>IF(ISNUMBER(SEARCH("WMS",#REF!)),RIGHT(#REF!,LEN(#REF!)-SEARCH(":",#REF!)),"")</f>
        <v/>
      </c>
      <c r="V181" t="str">
        <f>IF(ISNUMBER(SEARCH("WMS",#REF!)),TRIM(#REF!)&amp;"?","")</f>
        <v/>
      </c>
      <c r="W181" s="21" t="str">
        <f>IF(ISNUMBER(SEARCH("E:\",#REF!)),"\\s-gis01-v\gis1\", "")</f>
        <v/>
      </c>
      <c r="X181" s="2" t="str">
        <f>IF(ISNUMBER(SEARCH("E:\",#REF!)),LEFT(#REF!,SEARCH("@",SUBSTITUTE(#REF!,"\","@",LEN(#REF!)-LEN(SUBSTITUTE(#REF!,"\",""))))),"")</f>
        <v/>
      </c>
      <c r="Y181" s="14" t="str">
        <f>IF(ISNUMBER(SEARCH("E:\",#REF!)),TRIM(RIGHT(SUBSTITUTE(#REF!,"\",REPT(" ",LEN(#REF!))),LEN(#REF!))),"")</f>
        <v/>
      </c>
    </row>
    <row r="182" spans="1:25" x14ac:dyDescent="0.25">
      <c r="A182">
        <v>181</v>
      </c>
      <c r="B182" t="s">
        <v>56</v>
      </c>
      <c r="C182" t="s">
        <v>885</v>
      </c>
      <c r="D182" s="10" t="s">
        <v>910</v>
      </c>
      <c r="E182" s="10"/>
      <c r="F182" s="10" t="s">
        <v>400</v>
      </c>
      <c r="H182" s="10" t="s">
        <v>885</v>
      </c>
      <c r="I182" t="s">
        <v>869</v>
      </c>
      <c r="J182" t="s">
        <v>658</v>
      </c>
      <c r="K182" t="s">
        <v>653</v>
      </c>
      <c r="M182" s="10" t="s">
        <v>302</v>
      </c>
      <c r="N182" t="s">
        <v>1040</v>
      </c>
      <c r="O182" t="s">
        <v>882</v>
      </c>
      <c r="Q182" s="2" t="s">
        <v>314</v>
      </c>
      <c r="R182" s="12" t="str">
        <f>IF(ISNUMBER(SEARCH("Datakilder_SQL",#REF!)),"Database",IF(ISNUMBER(SEARCH("WMS",U182)),"WMS",IF(ISNUMBER(SEARCH("WFS",U182)),"WFS","Grafisk fil")))</f>
        <v>Grafisk fil</v>
      </c>
      <c r="S1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2" t="str">
        <f>IF(ISNUMBER(SEARCH("]",#REF!)),TRIM(RIGHT(SUBSTITUTE(#REF!,".",REPT(" ",LEN(#REF!))),LEN(#REF!))),"")&amp;IF(ISNUMBER(SEARCH("ODBC",#REF!)),TRIM(#REF!)&amp;"?","")</f>
        <v/>
      </c>
      <c r="U182" s="1" t="str">
        <f>IF(ISNUMBER(SEARCH("WMS",#REF!)),RIGHT(#REF!,LEN(#REF!)-SEARCH(":",#REF!)),"")</f>
        <v/>
      </c>
      <c r="V182" t="str">
        <f>IF(ISNUMBER(SEARCH("WMS",#REF!)),TRIM(#REF!)&amp;"?","")</f>
        <v/>
      </c>
      <c r="W182" s="21" t="str">
        <f>IF(ISNUMBER(SEARCH("E:\",#REF!)),"\\s-gis01-v\gis1\", "")</f>
        <v/>
      </c>
      <c r="X182" s="2" t="str">
        <f>IF(ISNUMBER(SEARCH("E:\",#REF!)),LEFT(#REF!,SEARCH("@",SUBSTITUTE(#REF!,"\","@",LEN(#REF!)-LEN(SUBSTITUTE(#REF!,"\",""))))),"")</f>
        <v/>
      </c>
      <c r="Y182" s="14" t="str">
        <f>IF(ISNUMBER(SEARCH("E:\",#REF!)),TRIM(RIGHT(SUBSTITUTE(#REF!,"\",REPT(" ",LEN(#REF!))),LEN(#REF!))),"")</f>
        <v/>
      </c>
    </row>
    <row r="183" spans="1:25" x14ac:dyDescent="0.25">
      <c r="A183">
        <v>182</v>
      </c>
      <c r="B183" t="s">
        <v>57</v>
      </c>
      <c r="C183" t="s">
        <v>885</v>
      </c>
      <c r="D183" s="10" t="s">
        <v>910</v>
      </c>
      <c r="E183" s="10"/>
      <c r="F183" s="10" t="s">
        <v>401</v>
      </c>
      <c r="H183" s="10" t="s">
        <v>885</v>
      </c>
      <c r="I183" t="s">
        <v>869</v>
      </c>
      <c r="J183" t="s">
        <v>673</v>
      </c>
      <c r="K183" t="s">
        <v>653</v>
      </c>
      <c r="M183" s="10" t="s">
        <v>302</v>
      </c>
      <c r="N183" t="s">
        <v>1040</v>
      </c>
      <c r="O183" t="s">
        <v>882</v>
      </c>
      <c r="Q183" s="2" t="s">
        <v>314</v>
      </c>
      <c r="R183" s="12" t="str">
        <f>IF(ISNUMBER(SEARCH("Datakilder_SQL",#REF!)),"Database",IF(ISNUMBER(SEARCH("WMS",U183)),"WMS",IF(ISNUMBER(SEARCH("WFS",U183)),"WFS","Grafisk fil")))</f>
        <v>Grafisk fil</v>
      </c>
      <c r="S1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3" t="str">
        <f>IF(ISNUMBER(SEARCH("]",#REF!)),TRIM(RIGHT(SUBSTITUTE(#REF!,".",REPT(" ",LEN(#REF!))),LEN(#REF!))),"")&amp;IF(ISNUMBER(SEARCH("ODBC",#REF!)),TRIM(#REF!)&amp;"?","")</f>
        <v/>
      </c>
      <c r="U183" s="1" t="str">
        <f>IF(ISNUMBER(SEARCH("WMS",#REF!)),RIGHT(#REF!,LEN(#REF!)-SEARCH(":",#REF!)),"")</f>
        <v/>
      </c>
      <c r="V183" t="str">
        <f>IF(ISNUMBER(SEARCH("WMS",#REF!)),TRIM(#REF!)&amp;"?","")</f>
        <v/>
      </c>
      <c r="W183" s="21" t="str">
        <f>IF(ISNUMBER(SEARCH("E:\",#REF!)),"\\s-gis01-v\gis1\", "")</f>
        <v/>
      </c>
      <c r="X183" s="2" t="str">
        <f>IF(ISNUMBER(SEARCH("E:\",#REF!)),LEFT(#REF!,SEARCH("@",SUBSTITUTE(#REF!,"\","@",LEN(#REF!)-LEN(SUBSTITUTE(#REF!,"\",""))))),"")</f>
        <v/>
      </c>
      <c r="Y183" s="14" t="str">
        <f>IF(ISNUMBER(SEARCH("E:\",#REF!)),TRIM(RIGHT(SUBSTITUTE(#REF!,"\",REPT(" ",LEN(#REF!))),LEN(#REF!))),"")</f>
        <v/>
      </c>
    </row>
    <row r="184" spans="1:25" x14ac:dyDescent="0.25">
      <c r="A184">
        <v>183</v>
      </c>
      <c r="B184" t="s">
        <v>193</v>
      </c>
      <c r="C184" t="s">
        <v>885</v>
      </c>
      <c r="D184" s="10" t="s">
        <v>910</v>
      </c>
      <c r="E184" s="10"/>
      <c r="F184" s="10" t="s">
        <v>402</v>
      </c>
      <c r="H184" s="10" t="s">
        <v>885</v>
      </c>
      <c r="I184" t="s">
        <v>869</v>
      </c>
      <c r="J184" t="s">
        <v>673</v>
      </c>
      <c r="K184" t="s">
        <v>653</v>
      </c>
      <c r="M184" s="10" t="s">
        <v>302</v>
      </c>
      <c r="N184" t="s">
        <v>1040</v>
      </c>
      <c r="O184" t="s">
        <v>882</v>
      </c>
      <c r="Q184" s="2" t="s">
        <v>314</v>
      </c>
      <c r="R184" s="12" t="str">
        <f>IF(ISNUMBER(SEARCH("Datakilder_SQL",#REF!)),"Database",IF(ISNUMBER(SEARCH("WMS",U184)),"WMS",IF(ISNUMBER(SEARCH("WFS",U184)),"WFS","Grafisk fil")))</f>
        <v>Grafisk fil</v>
      </c>
      <c r="S1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4" t="str">
        <f>IF(ISNUMBER(SEARCH("]",#REF!)),TRIM(RIGHT(SUBSTITUTE(#REF!,".",REPT(" ",LEN(#REF!))),LEN(#REF!))),"")&amp;IF(ISNUMBER(SEARCH("ODBC",#REF!)),TRIM(#REF!)&amp;"?","")</f>
        <v/>
      </c>
      <c r="U184" s="1" t="str">
        <f>IF(ISNUMBER(SEARCH("WMS",#REF!)),RIGHT(#REF!,LEN(#REF!)-SEARCH(":",#REF!)),"")</f>
        <v/>
      </c>
      <c r="V184" t="str">
        <f>IF(ISNUMBER(SEARCH("WMS",#REF!)),TRIM(#REF!)&amp;"?","")</f>
        <v/>
      </c>
      <c r="W184" s="21" t="str">
        <f>IF(ISNUMBER(SEARCH("E:\",#REF!)),"\\s-gis01-v\gis1\", "")</f>
        <v/>
      </c>
      <c r="X184" s="2" t="str">
        <f>IF(ISNUMBER(SEARCH("E:\",#REF!)),LEFT(#REF!,SEARCH("@",SUBSTITUTE(#REF!,"\","@",LEN(#REF!)-LEN(SUBSTITUTE(#REF!,"\",""))))),"")</f>
        <v/>
      </c>
      <c r="Y184" s="14" t="str">
        <f>IF(ISNUMBER(SEARCH("E:\",#REF!)),TRIM(RIGHT(SUBSTITUTE(#REF!,"\",REPT(" ",LEN(#REF!))),LEN(#REF!))),"")</f>
        <v/>
      </c>
    </row>
    <row r="185" spans="1:25" x14ac:dyDescent="0.25">
      <c r="A185">
        <v>184</v>
      </c>
      <c r="B185" t="s">
        <v>58</v>
      </c>
      <c r="C185" t="s">
        <v>885</v>
      </c>
      <c r="D185" s="10" t="s">
        <v>910</v>
      </c>
      <c r="E185" s="10"/>
      <c r="F185" s="10" t="s">
        <v>403</v>
      </c>
      <c r="H185" s="10" t="s">
        <v>885</v>
      </c>
      <c r="I185" t="s">
        <v>869</v>
      </c>
      <c r="J185" t="s">
        <v>674</v>
      </c>
      <c r="K185" t="s">
        <v>653</v>
      </c>
      <c r="M185" s="10" t="s">
        <v>302</v>
      </c>
      <c r="N185" t="s">
        <v>1040</v>
      </c>
      <c r="O185" t="s">
        <v>882</v>
      </c>
      <c r="Q185" s="2" t="s">
        <v>314</v>
      </c>
      <c r="R185" s="12" t="str">
        <f>IF(ISNUMBER(SEARCH("Datakilder_SQL",#REF!)),"Database",IF(ISNUMBER(SEARCH("WMS",U185)),"WMS",IF(ISNUMBER(SEARCH("WFS",U185)),"WFS","Grafisk fil")))</f>
        <v>Grafisk fil</v>
      </c>
      <c r="S1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5" t="str">
        <f>IF(ISNUMBER(SEARCH("]",#REF!)),TRIM(RIGHT(SUBSTITUTE(#REF!,".",REPT(" ",LEN(#REF!))),LEN(#REF!))),"")&amp;IF(ISNUMBER(SEARCH("ODBC",#REF!)),TRIM(#REF!)&amp;"?","")</f>
        <v/>
      </c>
      <c r="U185" s="1" t="str">
        <f>IF(ISNUMBER(SEARCH("WMS",#REF!)),RIGHT(#REF!,LEN(#REF!)-SEARCH(":",#REF!)),"")</f>
        <v/>
      </c>
      <c r="V185" t="str">
        <f>IF(ISNUMBER(SEARCH("WMS",#REF!)),TRIM(#REF!)&amp;"?","")</f>
        <v/>
      </c>
      <c r="W185" s="21" t="str">
        <f>IF(ISNUMBER(SEARCH("E:\",#REF!)),"\\s-gis01-v\gis1\", "")</f>
        <v/>
      </c>
      <c r="X185" s="2" t="str">
        <f>IF(ISNUMBER(SEARCH("E:\",#REF!)),LEFT(#REF!,SEARCH("@",SUBSTITUTE(#REF!,"\","@",LEN(#REF!)-LEN(SUBSTITUTE(#REF!,"\",""))))),"")</f>
        <v/>
      </c>
      <c r="Y185" s="14" t="str">
        <f>IF(ISNUMBER(SEARCH("E:\",#REF!)),TRIM(RIGHT(SUBSTITUTE(#REF!,"\",REPT(" ",LEN(#REF!))),LEN(#REF!))),"")</f>
        <v/>
      </c>
    </row>
    <row r="186" spans="1:25" x14ac:dyDescent="0.25">
      <c r="A186">
        <v>185</v>
      </c>
      <c r="B186" t="s">
        <v>59</v>
      </c>
      <c r="C186" t="s">
        <v>885</v>
      </c>
      <c r="D186" s="10" t="s">
        <v>910</v>
      </c>
      <c r="E186" s="10"/>
      <c r="F186" s="10" t="s">
        <v>404</v>
      </c>
      <c r="H186" s="10" t="s">
        <v>885</v>
      </c>
      <c r="I186" t="s">
        <v>869</v>
      </c>
      <c r="J186" t="s">
        <v>675</v>
      </c>
      <c r="K186" t="s">
        <v>653</v>
      </c>
      <c r="M186" s="10" t="s">
        <v>302</v>
      </c>
      <c r="N186" t="s">
        <v>1040</v>
      </c>
      <c r="O186" t="s">
        <v>882</v>
      </c>
      <c r="Q186" s="2" t="s">
        <v>314</v>
      </c>
      <c r="R186" s="12" t="str">
        <f>IF(ISNUMBER(SEARCH("Datakilder_SQL",#REF!)),"Database",IF(ISNUMBER(SEARCH("WMS",U186)),"WMS",IF(ISNUMBER(SEARCH("WFS",U186)),"WFS","Grafisk fil")))</f>
        <v>Grafisk fil</v>
      </c>
      <c r="S18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6" t="str">
        <f>IF(ISNUMBER(SEARCH("]",#REF!)),TRIM(RIGHT(SUBSTITUTE(#REF!,".",REPT(" ",LEN(#REF!))),LEN(#REF!))),"")&amp;IF(ISNUMBER(SEARCH("ODBC",#REF!)),TRIM(#REF!)&amp;"?","")</f>
        <v/>
      </c>
      <c r="U186" s="1" t="str">
        <f>IF(ISNUMBER(SEARCH("WMS",#REF!)),RIGHT(#REF!,LEN(#REF!)-SEARCH(":",#REF!)),"")</f>
        <v/>
      </c>
      <c r="V186" t="str">
        <f>IF(ISNUMBER(SEARCH("WMS",#REF!)),TRIM(#REF!)&amp;"?","")</f>
        <v/>
      </c>
      <c r="W186" s="21" t="str">
        <f>IF(ISNUMBER(SEARCH("E:\",#REF!)),"\\s-gis01-v\gis1\", "")</f>
        <v/>
      </c>
      <c r="X186" s="2" t="str">
        <f>IF(ISNUMBER(SEARCH("E:\",#REF!)),LEFT(#REF!,SEARCH("@",SUBSTITUTE(#REF!,"\","@",LEN(#REF!)-LEN(SUBSTITUTE(#REF!,"\",""))))),"")</f>
        <v/>
      </c>
      <c r="Y186" s="14" t="str">
        <f>IF(ISNUMBER(SEARCH("E:\",#REF!)),TRIM(RIGHT(SUBSTITUTE(#REF!,"\",REPT(" ",LEN(#REF!))),LEN(#REF!))),"")</f>
        <v/>
      </c>
    </row>
    <row r="187" spans="1:25" x14ac:dyDescent="0.25">
      <c r="A187">
        <v>186</v>
      </c>
      <c r="B187" t="s">
        <v>296</v>
      </c>
      <c r="C187" t="s">
        <v>885</v>
      </c>
      <c r="D187" s="10" t="s">
        <v>910</v>
      </c>
      <c r="E187" s="10"/>
      <c r="F187" s="10" t="s">
        <v>405</v>
      </c>
      <c r="H187" s="10" t="s">
        <v>885</v>
      </c>
      <c r="I187" t="s">
        <v>869</v>
      </c>
      <c r="J187" t="s">
        <v>676</v>
      </c>
      <c r="K187" t="s">
        <v>653</v>
      </c>
      <c r="M187" s="10" t="s">
        <v>302</v>
      </c>
      <c r="N187" t="s">
        <v>1040</v>
      </c>
      <c r="O187" t="s">
        <v>882</v>
      </c>
      <c r="Q187" s="2" t="s">
        <v>314</v>
      </c>
      <c r="R187" s="12" t="str">
        <f>IF(ISNUMBER(SEARCH("Datakilder_SQL",#REF!)),"Database",IF(ISNUMBER(SEARCH("WMS",U187)),"WMS",IF(ISNUMBER(SEARCH("WFS",U187)),"WFS","Grafisk fil")))</f>
        <v>Grafisk fil</v>
      </c>
      <c r="S1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7" t="str">
        <f>IF(ISNUMBER(SEARCH("]",#REF!)),TRIM(RIGHT(SUBSTITUTE(#REF!,".",REPT(" ",LEN(#REF!))),LEN(#REF!))),"")&amp;IF(ISNUMBER(SEARCH("ODBC",#REF!)),TRIM(#REF!)&amp;"?","")</f>
        <v/>
      </c>
      <c r="U187" s="1" t="str">
        <f>IF(ISNUMBER(SEARCH("WMS",#REF!)),RIGHT(#REF!,LEN(#REF!)-SEARCH(":",#REF!)),"")</f>
        <v/>
      </c>
      <c r="V187" t="str">
        <f>IF(ISNUMBER(SEARCH("WMS",#REF!)),TRIM(#REF!)&amp;"?","")</f>
        <v/>
      </c>
      <c r="W187" s="21" t="str">
        <f>IF(ISNUMBER(SEARCH("E:\",#REF!)),"\\s-gis01-v\gis1\", "")</f>
        <v/>
      </c>
      <c r="X187" s="2" t="str">
        <f>IF(ISNUMBER(SEARCH("E:\",#REF!)),LEFT(#REF!,SEARCH("@",SUBSTITUTE(#REF!,"\","@",LEN(#REF!)-LEN(SUBSTITUTE(#REF!,"\",""))))),"")</f>
        <v/>
      </c>
      <c r="Y187" s="14" t="str">
        <f>IF(ISNUMBER(SEARCH("E:\",#REF!)),TRIM(RIGHT(SUBSTITUTE(#REF!,"\",REPT(" ",LEN(#REF!))),LEN(#REF!))),"")</f>
        <v/>
      </c>
    </row>
    <row r="188" spans="1:25" x14ac:dyDescent="0.25">
      <c r="A188">
        <v>187</v>
      </c>
      <c r="B188" t="s">
        <v>194</v>
      </c>
      <c r="C188" t="s">
        <v>885</v>
      </c>
      <c r="D188" s="10" t="s">
        <v>910</v>
      </c>
      <c r="E188" s="10"/>
      <c r="F188" s="10" t="s">
        <v>406</v>
      </c>
      <c r="H188" s="10" t="s">
        <v>885</v>
      </c>
      <c r="I188" t="s">
        <v>869</v>
      </c>
      <c r="J188" t="s">
        <v>677</v>
      </c>
      <c r="K188" t="s">
        <v>653</v>
      </c>
      <c r="M188" s="10" t="s">
        <v>302</v>
      </c>
      <c r="N188" t="s">
        <v>1040</v>
      </c>
      <c r="O188" t="s">
        <v>882</v>
      </c>
      <c r="Q188" s="2" t="s">
        <v>314</v>
      </c>
      <c r="R188" s="12" t="str">
        <f>IF(ISNUMBER(SEARCH("Datakilder_SQL",#REF!)),"Database",IF(ISNUMBER(SEARCH("WMS",U188)),"WMS",IF(ISNUMBER(SEARCH("WFS",U188)),"WFS","Grafisk fil")))</f>
        <v>Grafisk fil</v>
      </c>
      <c r="S1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8" t="str">
        <f>IF(ISNUMBER(SEARCH("]",#REF!)),TRIM(RIGHT(SUBSTITUTE(#REF!,".",REPT(" ",LEN(#REF!))),LEN(#REF!))),"")&amp;IF(ISNUMBER(SEARCH("ODBC",#REF!)),TRIM(#REF!)&amp;"?","")</f>
        <v/>
      </c>
      <c r="U188" s="1" t="str">
        <f>IF(ISNUMBER(SEARCH("WMS",#REF!)),RIGHT(#REF!,LEN(#REF!)-SEARCH(":",#REF!)),"")</f>
        <v/>
      </c>
      <c r="V188" t="str">
        <f>IF(ISNUMBER(SEARCH("WMS",#REF!)),TRIM(#REF!)&amp;"?","")</f>
        <v/>
      </c>
      <c r="W188" s="21" t="str">
        <f>IF(ISNUMBER(SEARCH("E:\",#REF!)),"\\s-gis01-v\gis1\", "")</f>
        <v/>
      </c>
      <c r="X188" s="2" t="str">
        <f>IF(ISNUMBER(SEARCH("E:\",#REF!)),LEFT(#REF!,SEARCH("@",SUBSTITUTE(#REF!,"\","@",LEN(#REF!)-LEN(SUBSTITUTE(#REF!,"\",""))))),"")</f>
        <v/>
      </c>
      <c r="Y188" s="14" t="str">
        <f>IF(ISNUMBER(SEARCH("E:\",#REF!)),TRIM(RIGHT(SUBSTITUTE(#REF!,"\",REPT(" ",LEN(#REF!))),LEN(#REF!))),"")</f>
        <v/>
      </c>
    </row>
    <row r="189" spans="1:25" x14ac:dyDescent="0.25">
      <c r="A189">
        <v>188</v>
      </c>
      <c r="B189" t="s">
        <v>259</v>
      </c>
      <c r="C189" t="s">
        <v>885</v>
      </c>
      <c r="D189" s="10" t="s">
        <v>910</v>
      </c>
      <c r="E189" s="10"/>
      <c r="F189" s="10" t="s">
        <v>407</v>
      </c>
      <c r="H189" s="10" t="s">
        <v>885</v>
      </c>
      <c r="I189" t="s">
        <v>869</v>
      </c>
      <c r="J189" t="s">
        <v>678</v>
      </c>
      <c r="K189" t="s">
        <v>653</v>
      </c>
      <c r="M189" s="10" t="s">
        <v>302</v>
      </c>
      <c r="N189" t="s">
        <v>1040</v>
      </c>
      <c r="O189" t="s">
        <v>882</v>
      </c>
      <c r="Q189" s="2" t="s">
        <v>314</v>
      </c>
      <c r="R189" s="12" t="str">
        <f>IF(ISNUMBER(SEARCH("Datakilder_SQL",#REF!)),"Database",IF(ISNUMBER(SEARCH("WMS",U189)),"WMS",IF(ISNUMBER(SEARCH("WFS",U189)),"WFS","Grafisk fil")))</f>
        <v>Grafisk fil</v>
      </c>
      <c r="S1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89" t="str">
        <f>IF(ISNUMBER(SEARCH("]",#REF!)),TRIM(RIGHT(SUBSTITUTE(#REF!,".",REPT(" ",LEN(#REF!))),LEN(#REF!))),"")&amp;IF(ISNUMBER(SEARCH("ODBC",#REF!)),TRIM(#REF!)&amp;"?","")</f>
        <v/>
      </c>
      <c r="U189" s="1" t="str">
        <f>IF(ISNUMBER(SEARCH("WMS",#REF!)),RIGHT(#REF!,LEN(#REF!)-SEARCH(":",#REF!)),"")</f>
        <v/>
      </c>
      <c r="V189" t="str">
        <f>IF(ISNUMBER(SEARCH("WMS",#REF!)),TRIM(#REF!)&amp;"?","")</f>
        <v/>
      </c>
      <c r="W189" s="21" t="str">
        <f>IF(ISNUMBER(SEARCH("E:\",#REF!)),"\\s-gis01-v\gis1\", "")</f>
        <v/>
      </c>
      <c r="X189" s="2" t="str">
        <f>IF(ISNUMBER(SEARCH("E:\",#REF!)),LEFT(#REF!,SEARCH("@",SUBSTITUTE(#REF!,"\","@",LEN(#REF!)-LEN(SUBSTITUTE(#REF!,"\",""))))),"")</f>
        <v/>
      </c>
      <c r="Y189" s="14" t="str">
        <f>IF(ISNUMBER(SEARCH("E:\",#REF!)),TRIM(RIGHT(SUBSTITUTE(#REF!,"\",REPT(" ",LEN(#REF!))),LEN(#REF!))),"")</f>
        <v/>
      </c>
    </row>
    <row r="190" spans="1:25" x14ac:dyDescent="0.25">
      <c r="A190">
        <v>189</v>
      </c>
      <c r="B190" t="s">
        <v>60</v>
      </c>
      <c r="C190" t="s">
        <v>885</v>
      </c>
      <c r="D190" s="10" t="s">
        <v>910</v>
      </c>
      <c r="E190" s="10"/>
      <c r="F190" s="10" t="s">
        <v>408</v>
      </c>
      <c r="H190" s="10" t="s">
        <v>885</v>
      </c>
      <c r="I190" t="s">
        <v>869</v>
      </c>
      <c r="J190" t="s">
        <v>679</v>
      </c>
      <c r="K190" t="s">
        <v>653</v>
      </c>
      <c r="M190" s="10" t="s">
        <v>302</v>
      </c>
      <c r="N190" t="s">
        <v>1040</v>
      </c>
      <c r="O190" t="s">
        <v>882</v>
      </c>
      <c r="Q190" s="2" t="s">
        <v>314</v>
      </c>
      <c r="R190" s="12" t="str">
        <f>IF(ISNUMBER(SEARCH("Datakilder_SQL",#REF!)),"Database",IF(ISNUMBER(SEARCH("WMS",U190)),"WMS",IF(ISNUMBER(SEARCH("WFS",U190)),"WFS","Grafisk fil")))</f>
        <v>Grafisk fil</v>
      </c>
      <c r="S1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0" t="str">
        <f>IF(ISNUMBER(SEARCH("]",#REF!)),TRIM(RIGHT(SUBSTITUTE(#REF!,".",REPT(" ",LEN(#REF!))),LEN(#REF!))),"")&amp;IF(ISNUMBER(SEARCH("ODBC",#REF!)),TRIM(#REF!)&amp;"?","")</f>
        <v/>
      </c>
      <c r="U190" s="1" t="str">
        <f>IF(ISNUMBER(SEARCH("WMS",#REF!)),RIGHT(#REF!,LEN(#REF!)-SEARCH(":",#REF!)),"")</f>
        <v/>
      </c>
      <c r="V190" t="str">
        <f>IF(ISNUMBER(SEARCH("WMS",#REF!)),TRIM(#REF!)&amp;"?","")</f>
        <v/>
      </c>
      <c r="W190" s="21" t="str">
        <f>IF(ISNUMBER(SEARCH("E:\",#REF!)),"\\s-gis01-v\gis1\", "")</f>
        <v/>
      </c>
      <c r="X190" s="2" t="str">
        <f>IF(ISNUMBER(SEARCH("E:\",#REF!)),LEFT(#REF!,SEARCH("@",SUBSTITUTE(#REF!,"\","@",LEN(#REF!)-LEN(SUBSTITUTE(#REF!,"\",""))))),"")</f>
        <v/>
      </c>
      <c r="Y190" s="14" t="str">
        <f>IF(ISNUMBER(SEARCH("E:\",#REF!)),TRIM(RIGHT(SUBSTITUTE(#REF!,"\",REPT(" ",LEN(#REF!))),LEN(#REF!))),"")</f>
        <v/>
      </c>
    </row>
    <row r="191" spans="1:25" x14ac:dyDescent="0.25">
      <c r="A191">
        <v>190</v>
      </c>
      <c r="B191" t="s">
        <v>61</v>
      </c>
      <c r="C191" t="s">
        <v>885</v>
      </c>
      <c r="D191" s="10" t="s">
        <v>910</v>
      </c>
      <c r="E191" s="10"/>
      <c r="F191" s="10" t="s">
        <v>409</v>
      </c>
      <c r="H191" s="10" t="s">
        <v>885</v>
      </c>
      <c r="I191" t="s">
        <v>869</v>
      </c>
      <c r="J191" t="s">
        <v>680</v>
      </c>
      <c r="K191" t="s">
        <v>653</v>
      </c>
      <c r="M191" s="10" t="s">
        <v>302</v>
      </c>
      <c r="N191" t="s">
        <v>1040</v>
      </c>
      <c r="O191" t="s">
        <v>882</v>
      </c>
      <c r="Q191" s="2" t="s">
        <v>314</v>
      </c>
      <c r="R191" s="12" t="str">
        <f>IF(ISNUMBER(SEARCH("Datakilder_SQL",#REF!)),"Database",IF(ISNUMBER(SEARCH("WMS",U191)),"WMS",IF(ISNUMBER(SEARCH("WFS",U191)),"WFS","Grafisk fil")))</f>
        <v>Grafisk fil</v>
      </c>
      <c r="S1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1" t="str">
        <f>IF(ISNUMBER(SEARCH("]",#REF!)),TRIM(RIGHT(SUBSTITUTE(#REF!,".",REPT(" ",LEN(#REF!))),LEN(#REF!))),"")&amp;IF(ISNUMBER(SEARCH("ODBC",#REF!)),TRIM(#REF!)&amp;"?","")</f>
        <v/>
      </c>
      <c r="U191" s="1" t="str">
        <f>IF(ISNUMBER(SEARCH("WMS",#REF!)),RIGHT(#REF!,LEN(#REF!)-SEARCH(":",#REF!)),"")</f>
        <v/>
      </c>
      <c r="V191" t="str">
        <f>IF(ISNUMBER(SEARCH("WMS",#REF!)),TRIM(#REF!)&amp;"?","")</f>
        <v/>
      </c>
      <c r="W191" s="21" t="str">
        <f>IF(ISNUMBER(SEARCH("E:\",#REF!)),"\\s-gis01-v\gis1\", "")</f>
        <v/>
      </c>
      <c r="X191" s="2" t="str">
        <f>IF(ISNUMBER(SEARCH("E:\",#REF!)),LEFT(#REF!,SEARCH("@",SUBSTITUTE(#REF!,"\","@",LEN(#REF!)-LEN(SUBSTITUTE(#REF!,"\",""))))),"")</f>
        <v/>
      </c>
      <c r="Y191" s="14" t="str">
        <f>IF(ISNUMBER(SEARCH("E:\",#REF!)),TRIM(RIGHT(SUBSTITUTE(#REF!,"\",REPT(" ",LEN(#REF!))),LEN(#REF!))),"")</f>
        <v/>
      </c>
    </row>
    <row r="192" spans="1:25" x14ac:dyDescent="0.25">
      <c r="A192">
        <v>191</v>
      </c>
      <c r="B192" t="s">
        <v>62</v>
      </c>
      <c r="C192" s="34" t="s">
        <v>885</v>
      </c>
      <c r="D192" s="10" t="s">
        <v>911</v>
      </c>
      <c r="E192" s="10" t="s">
        <v>1021</v>
      </c>
      <c r="F192" s="10" t="s">
        <v>415</v>
      </c>
      <c r="H192" t="s">
        <v>312</v>
      </c>
      <c r="I192" t="s">
        <v>310</v>
      </c>
      <c r="J192" t="s">
        <v>681</v>
      </c>
      <c r="M192" s="10" t="s">
        <v>870</v>
      </c>
      <c r="N192" t="s">
        <v>1040</v>
      </c>
      <c r="O192" t="s">
        <v>882</v>
      </c>
      <c r="Q192" s="2" t="s">
        <v>314</v>
      </c>
      <c r="R192" s="12" t="str">
        <f>IF(ISNUMBER(SEARCH("Datakilder_SQL",#REF!)),"Database",IF(ISNUMBER(SEARCH("WMS",U192)),"WMS",IF(ISNUMBER(SEARCH("WFS",U192)),"WFS","Grafisk fil")))</f>
        <v>Grafisk fil</v>
      </c>
      <c r="S1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2" t="str">
        <f>IF(ISNUMBER(SEARCH("]",#REF!)),TRIM(RIGHT(SUBSTITUTE(#REF!,".",REPT(" ",LEN(#REF!))),LEN(#REF!))),"")&amp;IF(ISNUMBER(SEARCH("ODBC",#REF!)),TRIM(#REF!)&amp;"?","")</f>
        <v/>
      </c>
      <c r="U192" s="1" t="str">
        <f>IF(ISNUMBER(SEARCH("WMS",#REF!)),RIGHT(#REF!,LEN(#REF!)-SEARCH(":",#REF!)),"")</f>
        <v/>
      </c>
      <c r="V192" t="str">
        <f>IF(ISNUMBER(SEARCH("WMS",#REF!)),TRIM(#REF!)&amp;"?","")</f>
        <v/>
      </c>
      <c r="W192" s="21" t="str">
        <f>IF(ISNUMBER(SEARCH("E:\",#REF!)),"\\s-gis01-v\gis1\", "")</f>
        <v/>
      </c>
      <c r="X192" s="2" t="str">
        <f>IF(ISNUMBER(SEARCH("E:\",#REF!)),LEFT(#REF!,SEARCH("@",SUBSTITUTE(#REF!,"\","@",LEN(#REF!)-LEN(SUBSTITUTE(#REF!,"\",""))))),"")</f>
        <v/>
      </c>
      <c r="Y192" s="14" t="str">
        <f>IF(ISNUMBER(SEARCH("E:\",#REF!)),TRIM(RIGHT(SUBSTITUTE(#REF!,"\",REPT(" ",LEN(#REF!))),LEN(#REF!))),"")</f>
        <v/>
      </c>
    </row>
    <row r="193" spans="1:25" x14ac:dyDescent="0.25">
      <c r="A193">
        <v>192</v>
      </c>
      <c r="B193" t="s">
        <v>62</v>
      </c>
      <c r="C193" s="34" t="s">
        <v>885</v>
      </c>
      <c r="D193" s="10" t="s">
        <v>911</v>
      </c>
      <c r="E193" s="10" t="s">
        <v>1021</v>
      </c>
      <c r="F193" s="10" t="s">
        <v>415</v>
      </c>
      <c r="H193" t="s">
        <v>312</v>
      </c>
      <c r="I193" t="s">
        <v>310</v>
      </c>
      <c r="J193" t="s">
        <v>681</v>
      </c>
      <c r="M193" s="10" t="s">
        <v>870</v>
      </c>
      <c r="N193" t="s">
        <v>1040</v>
      </c>
      <c r="O193" t="s">
        <v>882</v>
      </c>
      <c r="Q193" s="2" t="s">
        <v>314</v>
      </c>
      <c r="R193" s="12" t="str">
        <f>IF(ISNUMBER(SEARCH("Datakilder_SQL",#REF!)),"Database",IF(ISNUMBER(SEARCH("WMS",U193)),"WMS",IF(ISNUMBER(SEARCH("WFS",U193)),"WFS","Grafisk fil")))</f>
        <v>Grafisk fil</v>
      </c>
      <c r="S1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3" t="str">
        <f>IF(ISNUMBER(SEARCH("]",#REF!)),TRIM(RIGHT(SUBSTITUTE(#REF!,".",REPT(" ",LEN(#REF!))),LEN(#REF!))),"")&amp;IF(ISNUMBER(SEARCH("ODBC",#REF!)),TRIM(#REF!)&amp;"?","")</f>
        <v/>
      </c>
      <c r="U193" s="1" t="str">
        <f>IF(ISNUMBER(SEARCH("WMS",#REF!)),RIGHT(#REF!,LEN(#REF!)-SEARCH(":",#REF!)),"")</f>
        <v/>
      </c>
      <c r="V193" t="str">
        <f>IF(ISNUMBER(SEARCH("WMS",#REF!)),TRIM(#REF!)&amp;"?","")</f>
        <v/>
      </c>
      <c r="W193" s="21" t="str">
        <f>IF(ISNUMBER(SEARCH("E:\",#REF!)),"\\s-gis01-v\gis1\", "")</f>
        <v/>
      </c>
      <c r="X193" s="2" t="str">
        <f>IF(ISNUMBER(SEARCH("E:\",#REF!)),LEFT(#REF!,SEARCH("@",SUBSTITUTE(#REF!,"\","@",LEN(#REF!)-LEN(SUBSTITUTE(#REF!,"\",""))))),"")</f>
        <v/>
      </c>
      <c r="Y193" s="14" t="str">
        <f>IF(ISNUMBER(SEARCH("E:\",#REF!)),TRIM(RIGHT(SUBSTITUTE(#REF!,"\",REPT(" ",LEN(#REF!))),LEN(#REF!))),"")</f>
        <v/>
      </c>
    </row>
    <row r="194" spans="1:25" x14ac:dyDescent="0.25">
      <c r="A194">
        <v>193</v>
      </c>
      <c r="B194" t="s">
        <v>63</v>
      </c>
      <c r="C194" t="s">
        <v>306</v>
      </c>
      <c r="D194" s="10" t="s">
        <v>911</v>
      </c>
      <c r="E194" s="10" t="s">
        <v>1021</v>
      </c>
      <c r="F194" s="10" t="s">
        <v>416</v>
      </c>
      <c r="H194" t="s">
        <v>312</v>
      </c>
      <c r="I194" t="s">
        <v>310</v>
      </c>
      <c r="J194" t="s">
        <v>681</v>
      </c>
      <c r="M194" s="10" t="s">
        <v>870</v>
      </c>
      <c r="N194" t="s">
        <v>1040</v>
      </c>
      <c r="O194" t="s">
        <v>882</v>
      </c>
      <c r="Q194" s="2" t="s">
        <v>314</v>
      </c>
      <c r="R194" s="12" t="str">
        <f>IF(ISNUMBER(SEARCH("Datakilder_SQL",#REF!)),"Database",IF(ISNUMBER(SEARCH("WMS",U194)),"WMS",IF(ISNUMBER(SEARCH("WFS",U194)),"WFS","Grafisk fil")))</f>
        <v>Grafisk fil</v>
      </c>
      <c r="S1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4" t="str">
        <f>IF(ISNUMBER(SEARCH("]",#REF!)),TRIM(RIGHT(SUBSTITUTE(#REF!,".",REPT(" ",LEN(#REF!))),LEN(#REF!))),"")&amp;IF(ISNUMBER(SEARCH("ODBC",#REF!)),TRIM(#REF!)&amp;"?","")</f>
        <v/>
      </c>
      <c r="U194" s="1" t="str">
        <f>IF(ISNUMBER(SEARCH("WMS",#REF!)),RIGHT(#REF!,LEN(#REF!)-SEARCH(":",#REF!)),"")</f>
        <v/>
      </c>
      <c r="V194" t="str">
        <f>IF(ISNUMBER(SEARCH("WMS",#REF!)),TRIM(#REF!)&amp;"?","")</f>
        <v/>
      </c>
      <c r="W194" s="21" t="str">
        <f>IF(ISNUMBER(SEARCH("E:\",#REF!)),"\\s-gis01-v\gis1\", "")</f>
        <v/>
      </c>
      <c r="X194" s="2" t="str">
        <f>IF(ISNUMBER(SEARCH("E:\",#REF!)),LEFT(#REF!,SEARCH("@",SUBSTITUTE(#REF!,"\","@",LEN(#REF!)-LEN(SUBSTITUTE(#REF!,"\",""))))),"")</f>
        <v/>
      </c>
      <c r="Y194" s="14" t="str">
        <f>IF(ISNUMBER(SEARCH("E:\",#REF!)),TRIM(RIGHT(SUBSTITUTE(#REF!,"\",REPT(" ",LEN(#REF!))),LEN(#REF!))),"")</f>
        <v/>
      </c>
    </row>
    <row r="195" spans="1:25" x14ac:dyDescent="0.25">
      <c r="A195">
        <v>194</v>
      </c>
      <c r="B195" t="s">
        <v>63</v>
      </c>
      <c r="C195" t="s">
        <v>306</v>
      </c>
      <c r="D195" s="10" t="s">
        <v>911</v>
      </c>
      <c r="E195" s="10" t="s">
        <v>1021</v>
      </c>
      <c r="F195" s="10" t="s">
        <v>416</v>
      </c>
      <c r="H195" t="s">
        <v>312</v>
      </c>
      <c r="I195" t="s">
        <v>310</v>
      </c>
      <c r="J195" t="s">
        <v>681</v>
      </c>
      <c r="M195" s="10" t="s">
        <v>870</v>
      </c>
      <c r="N195" t="s">
        <v>1040</v>
      </c>
      <c r="O195" t="s">
        <v>882</v>
      </c>
      <c r="Q195" s="2" t="s">
        <v>314</v>
      </c>
      <c r="R195" s="12" t="str">
        <f>IF(ISNUMBER(SEARCH("Datakilder_SQL",#REF!)),"Database",IF(ISNUMBER(SEARCH("WMS",U195)),"WMS",IF(ISNUMBER(SEARCH("WFS",U195)),"WFS","Grafisk fil")))</f>
        <v>Grafisk fil</v>
      </c>
      <c r="S1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5" t="str">
        <f>IF(ISNUMBER(SEARCH("]",#REF!)),TRIM(RIGHT(SUBSTITUTE(#REF!,".",REPT(" ",LEN(#REF!))),LEN(#REF!))),"")&amp;IF(ISNUMBER(SEARCH("ODBC",#REF!)),TRIM(#REF!)&amp;"?","")</f>
        <v/>
      </c>
      <c r="U195" s="1" t="str">
        <f>IF(ISNUMBER(SEARCH("WMS",#REF!)),RIGHT(#REF!,LEN(#REF!)-SEARCH(":",#REF!)),"")</f>
        <v/>
      </c>
      <c r="V195" t="str">
        <f>IF(ISNUMBER(SEARCH("WMS",#REF!)),TRIM(#REF!)&amp;"?","")</f>
        <v/>
      </c>
      <c r="W195" s="21" t="str">
        <f>IF(ISNUMBER(SEARCH("E:\",#REF!)),"\\s-gis01-v\gis1\", "")</f>
        <v/>
      </c>
      <c r="X195" s="2" t="str">
        <f>IF(ISNUMBER(SEARCH("E:\",#REF!)),LEFT(#REF!,SEARCH("@",SUBSTITUTE(#REF!,"\","@",LEN(#REF!)-LEN(SUBSTITUTE(#REF!,"\",""))))),"")</f>
        <v/>
      </c>
      <c r="Y195" s="14" t="str">
        <f>IF(ISNUMBER(SEARCH("E:\",#REF!)),TRIM(RIGHT(SUBSTITUTE(#REF!,"\",REPT(" ",LEN(#REF!))),LEN(#REF!))),"")</f>
        <v/>
      </c>
    </row>
    <row r="196" spans="1:25" x14ac:dyDescent="0.25">
      <c r="A196">
        <v>195</v>
      </c>
      <c r="B196" t="s">
        <v>64</v>
      </c>
      <c r="C196" s="34" t="s">
        <v>885</v>
      </c>
      <c r="D196" s="10" t="s">
        <v>911</v>
      </c>
      <c r="E196" s="10" t="s">
        <v>1021</v>
      </c>
      <c r="F196" s="10" t="s">
        <v>417</v>
      </c>
      <c r="H196" t="s">
        <v>306</v>
      </c>
      <c r="I196" t="s">
        <v>310</v>
      </c>
      <c r="J196" t="s">
        <v>682</v>
      </c>
      <c r="M196" s="10" t="s">
        <v>870</v>
      </c>
      <c r="N196" t="s">
        <v>1040</v>
      </c>
      <c r="O196" t="s">
        <v>882</v>
      </c>
      <c r="Q196" s="2" t="s">
        <v>314</v>
      </c>
      <c r="R196" s="12" t="str">
        <f>IF(ISNUMBER(SEARCH("Datakilder_SQL",#REF!)),"Database",IF(ISNUMBER(SEARCH("WMS",U196)),"WMS",IF(ISNUMBER(SEARCH("WFS",U196)),"WFS","Grafisk fil")))</f>
        <v>Grafisk fil</v>
      </c>
      <c r="S1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6" t="str">
        <f>IF(ISNUMBER(SEARCH("]",#REF!)),TRIM(RIGHT(SUBSTITUTE(#REF!,".",REPT(" ",LEN(#REF!))),LEN(#REF!))),"")&amp;IF(ISNUMBER(SEARCH("ODBC",#REF!)),TRIM(#REF!)&amp;"?","")</f>
        <v/>
      </c>
      <c r="U196" s="1" t="str">
        <f>IF(ISNUMBER(SEARCH("WMS",#REF!)),RIGHT(#REF!,LEN(#REF!)-SEARCH(":",#REF!)),"")</f>
        <v/>
      </c>
      <c r="V196" t="str">
        <f>IF(ISNUMBER(SEARCH("WMS",#REF!)),TRIM(#REF!)&amp;"?","")</f>
        <v/>
      </c>
      <c r="W196" s="21" t="str">
        <f>IF(ISNUMBER(SEARCH("E:\",#REF!)),"\\s-gis01-v\gis1\", "")</f>
        <v/>
      </c>
      <c r="X196" s="2" t="str">
        <f>IF(ISNUMBER(SEARCH("E:\",#REF!)),LEFT(#REF!,SEARCH("@",SUBSTITUTE(#REF!,"\","@",LEN(#REF!)-LEN(SUBSTITUTE(#REF!,"\",""))))),"")</f>
        <v/>
      </c>
      <c r="Y196" s="14" t="str">
        <f>IF(ISNUMBER(SEARCH("E:\",#REF!)),TRIM(RIGHT(SUBSTITUTE(#REF!,"\",REPT(" ",LEN(#REF!))),LEN(#REF!))),"")</f>
        <v/>
      </c>
    </row>
    <row r="197" spans="1:25" x14ac:dyDescent="0.25">
      <c r="A197">
        <v>196</v>
      </c>
      <c r="B197" t="s">
        <v>65</v>
      </c>
      <c r="C197" t="s">
        <v>306</v>
      </c>
      <c r="D197" s="10" t="s">
        <v>911</v>
      </c>
      <c r="E197" s="10" t="s">
        <v>1021</v>
      </c>
      <c r="F197" s="10" t="s">
        <v>418</v>
      </c>
      <c r="H197" s="10" t="s">
        <v>885</v>
      </c>
      <c r="I197" t="s">
        <v>310</v>
      </c>
      <c r="J197" t="s">
        <v>682</v>
      </c>
      <c r="M197" s="10" t="s">
        <v>870</v>
      </c>
      <c r="N197" t="s">
        <v>1040</v>
      </c>
      <c r="O197" t="s">
        <v>882</v>
      </c>
      <c r="Q197" s="2" t="s">
        <v>314</v>
      </c>
      <c r="R197" s="12" t="str">
        <f>IF(ISNUMBER(SEARCH("Datakilder_SQL",#REF!)),"Database",IF(ISNUMBER(SEARCH("WMS",U197)),"WMS",IF(ISNUMBER(SEARCH("WFS",U197)),"WFS","Grafisk fil")))</f>
        <v>Grafisk fil</v>
      </c>
      <c r="S1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7" t="str">
        <f>IF(ISNUMBER(SEARCH("]",#REF!)),TRIM(RIGHT(SUBSTITUTE(#REF!,".",REPT(" ",LEN(#REF!))),LEN(#REF!))),"")&amp;IF(ISNUMBER(SEARCH("ODBC",#REF!)),TRIM(#REF!)&amp;"?","")</f>
        <v/>
      </c>
      <c r="U197" s="1" t="str">
        <f>IF(ISNUMBER(SEARCH("WMS",#REF!)),RIGHT(#REF!,LEN(#REF!)-SEARCH(":",#REF!)),"")</f>
        <v/>
      </c>
      <c r="V197" t="str">
        <f>IF(ISNUMBER(SEARCH("WMS",#REF!)),TRIM(#REF!)&amp;"?","")</f>
        <v/>
      </c>
      <c r="W197" s="21" t="str">
        <f>IF(ISNUMBER(SEARCH("E:\",#REF!)),"\\s-gis01-v\gis1\", "")</f>
        <v/>
      </c>
      <c r="X197" s="2" t="str">
        <f>IF(ISNUMBER(SEARCH("E:\",#REF!)),LEFT(#REF!,SEARCH("@",SUBSTITUTE(#REF!,"\","@",LEN(#REF!)-LEN(SUBSTITUTE(#REF!,"\",""))))),"")</f>
        <v/>
      </c>
      <c r="Y197" s="14" t="str">
        <f>IF(ISNUMBER(SEARCH("E:\",#REF!)),TRIM(RIGHT(SUBSTITUTE(#REF!,"\",REPT(" ",LEN(#REF!))),LEN(#REF!))),"")</f>
        <v/>
      </c>
    </row>
    <row r="198" spans="1:25" x14ac:dyDescent="0.25">
      <c r="A198">
        <v>197</v>
      </c>
      <c r="B198" t="s">
        <v>225</v>
      </c>
      <c r="C198" s="34" t="s">
        <v>885</v>
      </c>
      <c r="D198" s="10" t="s">
        <v>911</v>
      </c>
      <c r="E198" s="10" t="s">
        <v>1021</v>
      </c>
      <c r="F198" s="10" t="s">
        <v>419</v>
      </c>
      <c r="H198" s="10" t="s">
        <v>885</v>
      </c>
      <c r="I198" t="s">
        <v>310</v>
      </c>
      <c r="J198" t="s">
        <v>683</v>
      </c>
      <c r="M198" s="10" t="s">
        <v>870</v>
      </c>
      <c r="N198" t="s">
        <v>1040</v>
      </c>
      <c r="O198" t="s">
        <v>882</v>
      </c>
      <c r="Q198" s="2" t="s">
        <v>314</v>
      </c>
      <c r="R198" s="12" t="str">
        <f>IF(ISNUMBER(SEARCH("Datakilder_SQL",#REF!)),"Database",IF(ISNUMBER(SEARCH("WMS",U198)),"WMS",IF(ISNUMBER(SEARCH("WFS",U198)),"WFS","Grafisk fil")))</f>
        <v>Grafisk fil</v>
      </c>
      <c r="S1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8" t="str">
        <f>IF(ISNUMBER(SEARCH("]",#REF!)),TRIM(RIGHT(SUBSTITUTE(#REF!,".",REPT(" ",LEN(#REF!))),LEN(#REF!))),"")&amp;IF(ISNUMBER(SEARCH("ODBC",#REF!)),TRIM(#REF!)&amp;"?","")</f>
        <v/>
      </c>
      <c r="U198" s="1" t="str">
        <f>IF(ISNUMBER(SEARCH("WMS",#REF!)),RIGHT(#REF!,LEN(#REF!)-SEARCH(":",#REF!)),"")</f>
        <v/>
      </c>
      <c r="V198" t="str">
        <f>IF(ISNUMBER(SEARCH("WMS",#REF!)),TRIM(#REF!)&amp;"?","")</f>
        <v/>
      </c>
      <c r="W198" s="21" t="str">
        <f>IF(ISNUMBER(SEARCH("E:\",#REF!)),"\\s-gis01-v\gis1\", "")</f>
        <v/>
      </c>
      <c r="X198" s="2" t="str">
        <f>IF(ISNUMBER(SEARCH("E:\",#REF!)),LEFT(#REF!,SEARCH("@",SUBSTITUTE(#REF!,"\","@",LEN(#REF!)-LEN(SUBSTITUTE(#REF!,"\",""))))),"")</f>
        <v/>
      </c>
      <c r="Y198" s="14" t="str">
        <f>IF(ISNUMBER(SEARCH("E:\",#REF!)),TRIM(RIGHT(SUBSTITUTE(#REF!,"\",REPT(" ",LEN(#REF!))),LEN(#REF!))),"")</f>
        <v/>
      </c>
    </row>
    <row r="199" spans="1:25" x14ac:dyDescent="0.25">
      <c r="A199">
        <v>198</v>
      </c>
      <c r="B199" t="s">
        <v>226</v>
      </c>
      <c r="C199" s="34" t="s">
        <v>885</v>
      </c>
      <c r="D199" s="10" t="s">
        <v>911</v>
      </c>
      <c r="E199" s="10" t="s">
        <v>1021</v>
      </c>
      <c r="F199" s="10" t="s">
        <v>420</v>
      </c>
      <c r="H199" s="10" t="s">
        <v>885</v>
      </c>
      <c r="I199" t="s">
        <v>310</v>
      </c>
      <c r="J199" t="s">
        <v>683</v>
      </c>
      <c r="M199" s="10" t="s">
        <v>870</v>
      </c>
      <c r="N199" t="s">
        <v>1040</v>
      </c>
      <c r="O199" t="s">
        <v>882</v>
      </c>
      <c r="Q199" s="2" t="s">
        <v>314</v>
      </c>
      <c r="R199" s="12" t="str">
        <f>IF(ISNUMBER(SEARCH("Datakilder_SQL",#REF!)),"Database",IF(ISNUMBER(SEARCH("WMS",U199)),"WMS",IF(ISNUMBER(SEARCH("WFS",U199)),"WFS","Grafisk fil")))</f>
        <v>Grafisk fil</v>
      </c>
      <c r="S1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199" t="str">
        <f>IF(ISNUMBER(SEARCH("]",#REF!)),TRIM(RIGHT(SUBSTITUTE(#REF!,".",REPT(" ",LEN(#REF!))),LEN(#REF!))),"")&amp;IF(ISNUMBER(SEARCH("ODBC",#REF!)),TRIM(#REF!)&amp;"?","")</f>
        <v/>
      </c>
      <c r="U199" s="1" t="str">
        <f>IF(ISNUMBER(SEARCH("WMS",#REF!)),RIGHT(#REF!,LEN(#REF!)-SEARCH(":",#REF!)),"")</f>
        <v/>
      </c>
      <c r="V199" t="str">
        <f>IF(ISNUMBER(SEARCH("WMS",#REF!)),TRIM(#REF!)&amp;"?","")</f>
        <v/>
      </c>
      <c r="W199" s="21" t="str">
        <f>IF(ISNUMBER(SEARCH("E:\",#REF!)),"\\s-gis01-v\gis1\", "")</f>
        <v/>
      </c>
      <c r="X199" s="2" t="str">
        <f>IF(ISNUMBER(SEARCH("E:\",#REF!)),LEFT(#REF!,SEARCH("@",SUBSTITUTE(#REF!,"\","@",LEN(#REF!)-LEN(SUBSTITUTE(#REF!,"\",""))))),"")</f>
        <v/>
      </c>
      <c r="Y199" s="14" t="str">
        <f>IF(ISNUMBER(SEARCH("E:\",#REF!)),TRIM(RIGHT(SUBSTITUTE(#REF!,"\",REPT(" ",LEN(#REF!))),LEN(#REF!))),"")</f>
        <v/>
      </c>
    </row>
    <row r="200" spans="1:25" x14ac:dyDescent="0.25">
      <c r="A200">
        <v>199</v>
      </c>
      <c r="B200" t="s">
        <v>227</v>
      </c>
      <c r="C200" s="34" t="s">
        <v>885</v>
      </c>
      <c r="D200" s="10" t="s">
        <v>911</v>
      </c>
      <c r="E200" s="10" t="s">
        <v>1021</v>
      </c>
      <c r="F200" s="10" t="s">
        <v>421</v>
      </c>
      <c r="H200" s="10" t="s">
        <v>885</v>
      </c>
      <c r="I200" t="s">
        <v>310</v>
      </c>
      <c r="J200" t="s">
        <v>683</v>
      </c>
      <c r="M200" s="10" t="s">
        <v>870</v>
      </c>
      <c r="N200" t="s">
        <v>1040</v>
      </c>
      <c r="O200" t="s">
        <v>882</v>
      </c>
      <c r="Q200" s="2" t="s">
        <v>314</v>
      </c>
      <c r="R200" s="12" t="str">
        <f>IF(ISNUMBER(SEARCH("Datakilder_SQL",#REF!)),"Database",IF(ISNUMBER(SEARCH("WMS",U200)),"WMS",IF(ISNUMBER(SEARCH("WFS",U200)),"WFS","Grafisk fil")))</f>
        <v>Grafisk fil</v>
      </c>
      <c r="S2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0" t="str">
        <f>IF(ISNUMBER(SEARCH("]",#REF!)),TRIM(RIGHT(SUBSTITUTE(#REF!,".",REPT(" ",LEN(#REF!))),LEN(#REF!))),"")&amp;IF(ISNUMBER(SEARCH("ODBC",#REF!)),TRIM(#REF!)&amp;"?","")</f>
        <v/>
      </c>
      <c r="U200" s="1" t="str">
        <f>IF(ISNUMBER(SEARCH("WMS",#REF!)),RIGHT(#REF!,LEN(#REF!)-SEARCH(":",#REF!)),"")</f>
        <v/>
      </c>
      <c r="V200" t="str">
        <f>IF(ISNUMBER(SEARCH("WMS",#REF!)),TRIM(#REF!)&amp;"?","")</f>
        <v/>
      </c>
      <c r="W200" s="21" t="str">
        <f>IF(ISNUMBER(SEARCH("E:\",#REF!)),"\\s-gis01-v\gis1\", "")</f>
        <v/>
      </c>
      <c r="X200" s="2" t="str">
        <f>IF(ISNUMBER(SEARCH("E:\",#REF!)),LEFT(#REF!,SEARCH("@",SUBSTITUTE(#REF!,"\","@",LEN(#REF!)-LEN(SUBSTITUTE(#REF!,"\",""))))),"")</f>
        <v/>
      </c>
      <c r="Y200" s="14" t="str">
        <f>IF(ISNUMBER(SEARCH("E:\",#REF!)),TRIM(RIGHT(SUBSTITUTE(#REF!,"\",REPT(" ",LEN(#REF!))),LEN(#REF!))),"")</f>
        <v/>
      </c>
    </row>
    <row r="201" spans="1:25" x14ac:dyDescent="0.25">
      <c r="A201">
        <v>200</v>
      </c>
      <c r="B201" t="s">
        <v>228</v>
      </c>
      <c r="C201" s="34" t="s">
        <v>885</v>
      </c>
      <c r="D201" s="10" t="s">
        <v>911</v>
      </c>
      <c r="E201" s="10" t="s">
        <v>1021</v>
      </c>
      <c r="F201" s="10" t="s">
        <v>422</v>
      </c>
      <c r="H201" s="10" t="s">
        <v>885</v>
      </c>
      <c r="I201" t="s">
        <v>310</v>
      </c>
      <c r="J201" t="s">
        <v>684</v>
      </c>
      <c r="M201" s="10" t="s">
        <v>870</v>
      </c>
      <c r="N201" t="s">
        <v>1040</v>
      </c>
      <c r="O201" t="s">
        <v>882</v>
      </c>
      <c r="Q201" s="2" t="s">
        <v>314</v>
      </c>
      <c r="R201" s="12" t="str">
        <f>IF(ISNUMBER(SEARCH("Datakilder_SQL",#REF!)),"Database",IF(ISNUMBER(SEARCH("WMS",U201)),"WMS",IF(ISNUMBER(SEARCH("WFS",U201)),"WFS","Grafisk fil")))</f>
        <v>Grafisk fil</v>
      </c>
      <c r="S2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1" t="str">
        <f>IF(ISNUMBER(SEARCH("]",#REF!)),TRIM(RIGHT(SUBSTITUTE(#REF!,".",REPT(" ",LEN(#REF!))),LEN(#REF!))),"")&amp;IF(ISNUMBER(SEARCH("ODBC",#REF!)),TRIM(#REF!)&amp;"?","")</f>
        <v/>
      </c>
      <c r="U201" s="1" t="str">
        <f>IF(ISNUMBER(SEARCH("WMS",#REF!)),RIGHT(#REF!,LEN(#REF!)-SEARCH(":",#REF!)),"")</f>
        <v/>
      </c>
      <c r="V201" t="str">
        <f>IF(ISNUMBER(SEARCH("WMS",#REF!)),TRIM(#REF!)&amp;"?","")</f>
        <v/>
      </c>
      <c r="W201" s="21" t="str">
        <f>IF(ISNUMBER(SEARCH("E:\",#REF!)),"\\s-gis01-v\gis1\", "")</f>
        <v/>
      </c>
      <c r="X201" s="2" t="str">
        <f>IF(ISNUMBER(SEARCH("E:\",#REF!)),LEFT(#REF!,SEARCH("@",SUBSTITUTE(#REF!,"\","@",LEN(#REF!)-LEN(SUBSTITUTE(#REF!,"\",""))))),"")</f>
        <v/>
      </c>
      <c r="Y201" s="14" t="str">
        <f>IF(ISNUMBER(SEARCH("E:\",#REF!)),TRIM(RIGHT(SUBSTITUTE(#REF!,"\",REPT(" ",LEN(#REF!))),LEN(#REF!))),"")</f>
        <v/>
      </c>
    </row>
    <row r="202" spans="1:25" x14ac:dyDescent="0.25">
      <c r="A202">
        <v>201</v>
      </c>
      <c r="B202" t="s">
        <v>229</v>
      </c>
      <c r="C202" s="34" t="s">
        <v>885</v>
      </c>
      <c r="D202" s="10" t="s">
        <v>911</v>
      </c>
      <c r="E202" s="10" t="s">
        <v>1021</v>
      </c>
      <c r="F202" s="10" t="s">
        <v>423</v>
      </c>
      <c r="H202" s="10" t="s">
        <v>885</v>
      </c>
      <c r="I202" t="s">
        <v>310</v>
      </c>
      <c r="J202" t="s">
        <v>684</v>
      </c>
      <c r="M202" s="10" t="s">
        <v>870</v>
      </c>
      <c r="N202" t="s">
        <v>1040</v>
      </c>
      <c r="O202" t="s">
        <v>882</v>
      </c>
      <c r="Q202" s="2" t="s">
        <v>314</v>
      </c>
      <c r="R202" s="12" t="str">
        <f>IF(ISNUMBER(SEARCH("Datakilder_SQL",#REF!)),"Database",IF(ISNUMBER(SEARCH("WMS",U202)),"WMS",IF(ISNUMBER(SEARCH("WFS",U202)),"WFS","Grafisk fil")))</f>
        <v>Grafisk fil</v>
      </c>
      <c r="S2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2" t="str">
        <f>IF(ISNUMBER(SEARCH("]",#REF!)),TRIM(RIGHT(SUBSTITUTE(#REF!,".",REPT(" ",LEN(#REF!))),LEN(#REF!))),"")&amp;IF(ISNUMBER(SEARCH("ODBC",#REF!)),TRIM(#REF!)&amp;"?","")</f>
        <v/>
      </c>
      <c r="U202" s="1" t="str">
        <f>IF(ISNUMBER(SEARCH("WMS",#REF!)),RIGHT(#REF!,LEN(#REF!)-SEARCH(":",#REF!)),"")</f>
        <v/>
      </c>
      <c r="V202" t="str">
        <f>IF(ISNUMBER(SEARCH("WMS",#REF!)),TRIM(#REF!)&amp;"?","")</f>
        <v/>
      </c>
      <c r="W202" s="21" t="str">
        <f>IF(ISNUMBER(SEARCH("E:\",#REF!)),"\\s-gis01-v\gis1\", "")</f>
        <v/>
      </c>
      <c r="X202" s="2" t="str">
        <f>IF(ISNUMBER(SEARCH("E:\",#REF!)),LEFT(#REF!,SEARCH("@",SUBSTITUTE(#REF!,"\","@",LEN(#REF!)-LEN(SUBSTITUTE(#REF!,"\",""))))),"")</f>
        <v/>
      </c>
      <c r="Y202" s="14" t="str">
        <f>IF(ISNUMBER(SEARCH("E:\",#REF!)),TRIM(RIGHT(SUBSTITUTE(#REF!,"\",REPT(" ",LEN(#REF!))),LEN(#REF!))),"")</f>
        <v/>
      </c>
    </row>
    <row r="203" spans="1:25" x14ac:dyDescent="0.25">
      <c r="A203">
        <v>202</v>
      </c>
      <c r="B203" t="s">
        <v>66</v>
      </c>
      <c r="C203" t="s">
        <v>885</v>
      </c>
      <c r="D203" s="10" t="s">
        <v>911</v>
      </c>
      <c r="E203" s="10" t="s">
        <v>1022</v>
      </c>
      <c r="F203" s="10" t="s">
        <v>424</v>
      </c>
      <c r="H203" t="s">
        <v>306</v>
      </c>
      <c r="I203" t="s">
        <v>310</v>
      </c>
      <c r="J203" t="s">
        <v>685</v>
      </c>
      <c r="M203" s="10" t="s">
        <v>870</v>
      </c>
      <c r="N203" t="s">
        <v>1040</v>
      </c>
      <c r="O203" t="s">
        <v>882</v>
      </c>
      <c r="Q203" s="2" t="s">
        <v>314</v>
      </c>
      <c r="R203" s="12" t="str">
        <f>IF(ISNUMBER(SEARCH("Datakilder_SQL",#REF!)),"Database",IF(ISNUMBER(SEARCH("WMS",U203)),"WMS",IF(ISNUMBER(SEARCH("WFS",U203)),"WFS","Grafisk fil")))</f>
        <v>Grafisk fil</v>
      </c>
      <c r="S2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3" t="str">
        <f>IF(ISNUMBER(SEARCH("]",#REF!)),TRIM(RIGHT(SUBSTITUTE(#REF!,".",REPT(" ",LEN(#REF!))),LEN(#REF!))),"")&amp;IF(ISNUMBER(SEARCH("ODBC",#REF!)),TRIM(#REF!)&amp;"?","")</f>
        <v/>
      </c>
      <c r="U203" s="1" t="str">
        <f>IF(ISNUMBER(SEARCH("WMS",#REF!)),RIGHT(#REF!,LEN(#REF!)-SEARCH(":",#REF!)),"")</f>
        <v/>
      </c>
      <c r="V203" t="str">
        <f>IF(ISNUMBER(SEARCH("WMS",#REF!)),TRIM(#REF!)&amp;"?","")</f>
        <v/>
      </c>
      <c r="W203" s="21" t="str">
        <f>IF(ISNUMBER(SEARCH("E:\",#REF!)),"\\s-gis01-v\gis1\", "")</f>
        <v/>
      </c>
      <c r="X203" s="2" t="str">
        <f>IF(ISNUMBER(SEARCH("E:\",#REF!)),LEFT(#REF!,SEARCH("@",SUBSTITUTE(#REF!,"\","@",LEN(#REF!)-LEN(SUBSTITUTE(#REF!,"\",""))))),"")</f>
        <v/>
      </c>
      <c r="Y203" s="14" t="str">
        <f>IF(ISNUMBER(SEARCH("E:\",#REF!)),TRIM(RIGHT(SUBSTITUTE(#REF!,"\",REPT(" ",LEN(#REF!))),LEN(#REF!))),"")</f>
        <v/>
      </c>
    </row>
    <row r="204" spans="1:25" x14ac:dyDescent="0.25">
      <c r="A204">
        <v>203</v>
      </c>
      <c r="B204" t="s">
        <v>66</v>
      </c>
      <c r="C204" t="s">
        <v>885</v>
      </c>
      <c r="D204" s="10" t="s">
        <v>911</v>
      </c>
      <c r="E204" s="10" t="s">
        <v>1022</v>
      </c>
      <c r="F204" s="10" t="s">
        <v>424</v>
      </c>
      <c r="H204" t="s">
        <v>306</v>
      </c>
      <c r="I204" t="s">
        <v>310</v>
      </c>
      <c r="J204" t="s">
        <v>685</v>
      </c>
      <c r="M204" s="10" t="s">
        <v>870</v>
      </c>
      <c r="N204" t="s">
        <v>1040</v>
      </c>
      <c r="O204" t="s">
        <v>882</v>
      </c>
      <c r="Q204" s="2" t="s">
        <v>314</v>
      </c>
      <c r="R204" s="12" t="str">
        <f>IF(ISNUMBER(SEARCH("Datakilder_SQL",#REF!)),"Database",IF(ISNUMBER(SEARCH("WMS",U204)),"WMS",IF(ISNUMBER(SEARCH("WFS",U204)),"WFS","Grafisk fil")))</f>
        <v>Grafisk fil</v>
      </c>
      <c r="S2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4" t="str">
        <f>IF(ISNUMBER(SEARCH("]",#REF!)),TRIM(RIGHT(SUBSTITUTE(#REF!,".",REPT(" ",LEN(#REF!))),LEN(#REF!))),"")&amp;IF(ISNUMBER(SEARCH("ODBC",#REF!)),TRIM(#REF!)&amp;"?","")</f>
        <v/>
      </c>
      <c r="U204" s="1" t="str">
        <f>IF(ISNUMBER(SEARCH("WMS",#REF!)),RIGHT(#REF!,LEN(#REF!)-SEARCH(":",#REF!)),"")</f>
        <v/>
      </c>
      <c r="V204" t="str">
        <f>IF(ISNUMBER(SEARCH("WMS",#REF!)),TRIM(#REF!)&amp;"?","")</f>
        <v/>
      </c>
      <c r="W204" s="21" t="str">
        <f>IF(ISNUMBER(SEARCH("E:\",#REF!)),"\\s-gis01-v\gis1\", "")</f>
        <v/>
      </c>
      <c r="X204" s="2" t="str">
        <f>IF(ISNUMBER(SEARCH("E:\",#REF!)),LEFT(#REF!,SEARCH("@",SUBSTITUTE(#REF!,"\","@",LEN(#REF!)-LEN(SUBSTITUTE(#REF!,"\",""))))),"")</f>
        <v/>
      </c>
      <c r="Y204" s="14" t="str">
        <f>IF(ISNUMBER(SEARCH("E:\",#REF!)),TRIM(RIGHT(SUBSTITUTE(#REF!,"\",REPT(" ",LEN(#REF!))),LEN(#REF!))),"")</f>
        <v/>
      </c>
    </row>
    <row r="205" spans="1:25" x14ac:dyDescent="0.25">
      <c r="A205">
        <v>204</v>
      </c>
      <c r="B205" t="s">
        <v>67</v>
      </c>
      <c r="C205" t="s">
        <v>885</v>
      </c>
      <c r="D205" s="10" t="s">
        <v>911</v>
      </c>
      <c r="E205" s="10" t="s">
        <v>1023</v>
      </c>
      <c r="F205" s="10" t="s">
        <v>425</v>
      </c>
      <c r="H205" s="10" t="s">
        <v>885</v>
      </c>
      <c r="I205" t="s">
        <v>310</v>
      </c>
      <c r="J205" t="s">
        <v>686</v>
      </c>
      <c r="K205" t="s">
        <v>835</v>
      </c>
      <c r="N205" t="s">
        <v>1040</v>
      </c>
      <c r="O205" t="s">
        <v>882</v>
      </c>
      <c r="Q205" s="2" t="s">
        <v>314</v>
      </c>
      <c r="R205" s="12" t="str">
        <f>IF(ISNUMBER(SEARCH("Datakilder_SQL",#REF!)),"Database",IF(ISNUMBER(SEARCH("WMS",U205)),"WMS",IF(ISNUMBER(SEARCH("WFS",U205)),"WFS","Grafisk fil")))</f>
        <v>Grafisk fil</v>
      </c>
      <c r="S2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5" t="str">
        <f>IF(ISNUMBER(SEARCH("]",#REF!)),TRIM(RIGHT(SUBSTITUTE(#REF!,".",REPT(" ",LEN(#REF!))),LEN(#REF!))),"")&amp;IF(ISNUMBER(SEARCH("ODBC",#REF!)),TRIM(#REF!)&amp;"?","")</f>
        <v/>
      </c>
      <c r="U205" s="1" t="str">
        <f>IF(ISNUMBER(SEARCH("WMS",#REF!)),RIGHT(#REF!,LEN(#REF!)-SEARCH(":",#REF!)),"")</f>
        <v/>
      </c>
      <c r="V205" t="str">
        <f>IF(ISNUMBER(SEARCH("WMS",#REF!)),TRIM(#REF!)&amp;"?","")</f>
        <v/>
      </c>
      <c r="W205" s="21" t="str">
        <f>IF(ISNUMBER(SEARCH("E:\",#REF!)),"\\s-gis01-v\gis1\", "")</f>
        <v/>
      </c>
      <c r="X205" s="2" t="str">
        <f>IF(ISNUMBER(SEARCH("E:\",#REF!)),LEFT(#REF!,SEARCH("@",SUBSTITUTE(#REF!,"\","@",LEN(#REF!)-LEN(SUBSTITUTE(#REF!,"\",""))))),"")</f>
        <v/>
      </c>
      <c r="Y205" s="14" t="str">
        <f>IF(ISNUMBER(SEARCH("E:\",#REF!)),TRIM(RIGHT(SUBSTITUTE(#REF!,"\",REPT(" ",LEN(#REF!))),LEN(#REF!))),"")</f>
        <v/>
      </c>
    </row>
    <row r="206" spans="1:25" x14ac:dyDescent="0.25">
      <c r="A206">
        <v>205</v>
      </c>
      <c r="B206" t="s">
        <v>292</v>
      </c>
      <c r="C206" t="s">
        <v>885</v>
      </c>
      <c r="D206" s="10" t="s">
        <v>912</v>
      </c>
      <c r="E206" s="10" t="s">
        <v>1024</v>
      </c>
      <c r="F206" s="10" t="s">
        <v>426</v>
      </c>
      <c r="H206" s="10" t="s">
        <v>885</v>
      </c>
      <c r="J206" t="s">
        <v>687</v>
      </c>
      <c r="O206" t="str">
        <f t="shared" ref="O206:O207" si="9">IF(P206&lt;&gt;"",P206,IF(I206="","",IF(I206="HK","",IF(I206="HK?","","GIS"))))</f>
        <v/>
      </c>
      <c r="Q206" s="2" t="str">
        <f t="shared" ref="Q206:Q207" si="10">IF(O206="GIS","Ekr53?","")</f>
        <v/>
      </c>
      <c r="R206" s="12" t="str">
        <f>IF(ISNUMBER(SEARCH("Datakilder_SQL",#REF!)),"Database",IF(ISNUMBER(SEARCH("WMS",U206)),"WMS",IF(ISNUMBER(SEARCH("WFS",U206)),"WFS","Grafisk fil")))</f>
        <v>Grafisk fil</v>
      </c>
      <c r="S2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6" t="str">
        <f>IF(ISNUMBER(SEARCH("]",#REF!)),TRIM(RIGHT(SUBSTITUTE(#REF!,".",REPT(" ",LEN(#REF!))),LEN(#REF!))),"")&amp;IF(ISNUMBER(SEARCH("ODBC",#REF!)),TRIM(#REF!)&amp;"?","")</f>
        <v/>
      </c>
      <c r="U206" s="1" t="str">
        <f>IF(ISNUMBER(SEARCH("WMS",#REF!)),RIGHT(#REF!,LEN(#REF!)-SEARCH(":",#REF!)),"")</f>
        <v/>
      </c>
      <c r="V206" t="str">
        <f>IF(ISNUMBER(SEARCH("WMS",#REF!)),TRIM(#REF!)&amp;"?","")</f>
        <v/>
      </c>
      <c r="W206" s="21" t="str">
        <f>IF(ISNUMBER(SEARCH("E:\",#REF!)),"\\s-gis01-v\gis1\", "")</f>
        <v/>
      </c>
      <c r="X206" s="2" t="str">
        <f>IF(ISNUMBER(SEARCH("E:\",#REF!)),LEFT(#REF!,SEARCH("@",SUBSTITUTE(#REF!,"\","@",LEN(#REF!)-LEN(SUBSTITUTE(#REF!,"\",""))))),"")</f>
        <v/>
      </c>
      <c r="Y206" s="14" t="str">
        <f>IF(ISNUMBER(SEARCH("E:\",#REF!)),TRIM(RIGHT(SUBSTITUTE(#REF!,"\",REPT(" ",LEN(#REF!))),LEN(#REF!))),"")</f>
        <v/>
      </c>
    </row>
    <row r="207" spans="1:25" x14ac:dyDescent="0.25">
      <c r="A207">
        <v>206</v>
      </c>
      <c r="B207" t="s">
        <v>230</v>
      </c>
      <c r="C207" t="s">
        <v>885</v>
      </c>
      <c r="D207" s="10" t="s">
        <v>912</v>
      </c>
      <c r="E207" s="10" t="s">
        <v>1024</v>
      </c>
      <c r="F207" s="10" t="s">
        <v>427</v>
      </c>
      <c r="H207" s="10" t="s">
        <v>885</v>
      </c>
      <c r="J207" t="s">
        <v>688</v>
      </c>
      <c r="O207" t="str">
        <f t="shared" si="9"/>
        <v/>
      </c>
      <c r="Q207" s="2" t="str">
        <f t="shared" si="10"/>
        <v/>
      </c>
      <c r="R207" s="12" t="str">
        <f>IF(ISNUMBER(SEARCH("Datakilder_SQL",#REF!)),"Database",IF(ISNUMBER(SEARCH("WMS",U207)),"WMS",IF(ISNUMBER(SEARCH("WFS",U207)),"WFS","Grafisk fil")))</f>
        <v>Grafisk fil</v>
      </c>
      <c r="S2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7" t="str">
        <f>IF(ISNUMBER(SEARCH("]",#REF!)),TRIM(RIGHT(SUBSTITUTE(#REF!,".",REPT(" ",LEN(#REF!))),LEN(#REF!))),"")&amp;IF(ISNUMBER(SEARCH("ODBC",#REF!)),TRIM(#REF!)&amp;"?","")</f>
        <v/>
      </c>
      <c r="U207" s="1" t="str">
        <f>IF(ISNUMBER(SEARCH("WMS",#REF!)),RIGHT(#REF!,LEN(#REF!)-SEARCH(":",#REF!)),"")</f>
        <v/>
      </c>
      <c r="V207" t="str">
        <f>IF(ISNUMBER(SEARCH("WMS",#REF!)),TRIM(#REF!)&amp;"?","")</f>
        <v/>
      </c>
      <c r="W207" s="21" t="str">
        <f>IF(ISNUMBER(SEARCH("E:\",#REF!)),"\\s-gis01-v\gis1\", "")</f>
        <v/>
      </c>
      <c r="X207" s="2" t="str">
        <f>IF(ISNUMBER(SEARCH("E:\",#REF!)),LEFT(#REF!,SEARCH("@",SUBSTITUTE(#REF!,"\","@",LEN(#REF!)-LEN(SUBSTITUTE(#REF!,"\",""))))),"")</f>
        <v/>
      </c>
      <c r="Y207" s="14" t="str">
        <f>IF(ISNUMBER(SEARCH("E:\",#REF!)),TRIM(RIGHT(SUBSTITUTE(#REF!,"\",REPT(" ",LEN(#REF!))),LEN(#REF!))),"")</f>
        <v/>
      </c>
    </row>
    <row r="208" spans="1:25" x14ac:dyDescent="0.25">
      <c r="A208">
        <v>207</v>
      </c>
      <c r="B208" t="s">
        <v>45</v>
      </c>
      <c r="C208" t="s">
        <v>885</v>
      </c>
      <c r="D208" s="10" t="s">
        <v>905</v>
      </c>
      <c r="E208" s="10" t="s">
        <v>882</v>
      </c>
      <c r="F208" s="10" t="s">
        <v>428</v>
      </c>
      <c r="H208" s="10" t="s">
        <v>885</v>
      </c>
      <c r="I208" t="s">
        <v>874</v>
      </c>
      <c r="J208" t="s">
        <v>650</v>
      </c>
      <c r="K208" t="s">
        <v>836</v>
      </c>
      <c r="M208" s="10" t="s">
        <v>302</v>
      </c>
      <c r="N208" t="s">
        <v>1040</v>
      </c>
      <c r="O208" t="s">
        <v>882</v>
      </c>
      <c r="Q208" s="2" t="s">
        <v>314</v>
      </c>
      <c r="R208" s="12" t="str">
        <f>IF(ISNUMBER(SEARCH("Datakilder_SQL",#REF!)),"Database",IF(ISNUMBER(SEARCH("WMS",U208)),"WMS",IF(ISNUMBER(SEARCH("WFS",U208)),"WFS","Grafisk fil")))</f>
        <v>Grafisk fil</v>
      </c>
      <c r="S2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8" t="str">
        <f>IF(ISNUMBER(SEARCH("]",#REF!)),TRIM(RIGHT(SUBSTITUTE(#REF!,".",REPT(" ",LEN(#REF!))),LEN(#REF!))),"")&amp;IF(ISNUMBER(SEARCH("ODBC",#REF!)),TRIM(#REF!)&amp;"?","")</f>
        <v/>
      </c>
      <c r="U208" s="1" t="str">
        <f>IF(ISNUMBER(SEARCH("WMS",#REF!)),RIGHT(#REF!,LEN(#REF!)-SEARCH(":",#REF!)),"")</f>
        <v/>
      </c>
      <c r="V208" t="str">
        <f>IF(ISNUMBER(SEARCH("WMS",#REF!)),TRIM(#REF!)&amp;"?","")</f>
        <v/>
      </c>
      <c r="W208" s="21" t="str">
        <f>IF(ISNUMBER(SEARCH("E:\",#REF!)),"\\s-gis01-v\gis1\", "")</f>
        <v/>
      </c>
      <c r="X208" s="2" t="str">
        <f>IF(ISNUMBER(SEARCH("E:\",#REF!)),LEFT(#REF!,SEARCH("@",SUBSTITUTE(#REF!,"\","@",LEN(#REF!)-LEN(SUBSTITUTE(#REF!,"\",""))))),"")</f>
        <v/>
      </c>
      <c r="Y208" s="14" t="str">
        <f>IF(ISNUMBER(SEARCH("E:\",#REF!)),TRIM(RIGHT(SUBSTITUTE(#REF!,"\",REPT(" ",LEN(#REF!))),LEN(#REF!))),"")</f>
        <v/>
      </c>
    </row>
    <row r="209" spans="1:25" x14ac:dyDescent="0.25">
      <c r="A209">
        <v>208</v>
      </c>
      <c r="B209" t="s">
        <v>195</v>
      </c>
      <c r="C209" s="34" t="s">
        <v>306</v>
      </c>
      <c r="D209" s="10" t="s">
        <v>905</v>
      </c>
      <c r="E209" s="10" t="s">
        <v>882</v>
      </c>
      <c r="F209" s="10" t="s">
        <v>429</v>
      </c>
      <c r="H209" s="10" t="s">
        <v>885</v>
      </c>
      <c r="I209" t="s">
        <v>869</v>
      </c>
      <c r="J209" t="s">
        <v>689</v>
      </c>
      <c r="M209" s="10" t="s">
        <v>302</v>
      </c>
      <c r="N209" t="s">
        <v>1040</v>
      </c>
      <c r="O209" t="s">
        <v>882</v>
      </c>
      <c r="Q209" s="2" t="s">
        <v>314</v>
      </c>
      <c r="R209" s="12" t="str">
        <f>IF(ISNUMBER(SEARCH("Datakilder_SQL",#REF!)),"Database",IF(ISNUMBER(SEARCH("WMS",U209)),"WMS",IF(ISNUMBER(SEARCH("WFS",U209)),"WFS","Grafisk fil")))</f>
        <v>Grafisk fil</v>
      </c>
      <c r="S2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09" t="str">
        <f>IF(ISNUMBER(SEARCH("]",#REF!)),TRIM(RIGHT(SUBSTITUTE(#REF!,".",REPT(" ",LEN(#REF!))),LEN(#REF!))),"")&amp;IF(ISNUMBER(SEARCH("ODBC",#REF!)),TRIM(#REF!)&amp;"?","")</f>
        <v/>
      </c>
      <c r="U209" s="1" t="str">
        <f>IF(ISNUMBER(SEARCH("WMS",#REF!)),RIGHT(#REF!,LEN(#REF!)-SEARCH(":",#REF!)),"")</f>
        <v/>
      </c>
      <c r="V209" t="str">
        <f>IF(ISNUMBER(SEARCH("WMS",#REF!)),TRIM(#REF!)&amp;"?","")</f>
        <v/>
      </c>
      <c r="W209" s="21" t="str">
        <f>IF(ISNUMBER(SEARCH("E:\",#REF!)),"\\s-gis01-v\gis1\", "")</f>
        <v/>
      </c>
      <c r="X209" s="2" t="str">
        <f>IF(ISNUMBER(SEARCH("E:\",#REF!)),LEFT(#REF!,SEARCH("@",SUBSTITUTE(#REF!,"\","@",LEN(#REF!)-LEN(SUBSTITUTE(#REF!,"\",""))))),"")</f>
        <v/>
      </c>
      <c r="Y209" s="14" t="str">
        <f>IF(ISNUMBER(SEARCH("E:\",#REF!)),TRIM(RIGHT(SUBSTITUTE(#REF!,"\",REPT(" ",LEN(#REF!))),LEN(#REF!))),"")</f>
        <v/>
      </c>
    </row>
    <row r="210" spans="1:25" x14ac:dyDescent="0.25">
      <c r="A210">
        <v>209</v>
      </c>
      <c r="B210" t="s">
        <v>195</v>
      </c>
      <c r="C210" s="34" t="s">
        <v>306</v>
      </c>
      <c r="D210" s="10" t="s">
        <v>905</v>
      </c>
      <c r="E210" s="10" t="s">
        <v>882</v>
      </c>
      <c r="F210" s="10" t="s">
        <v>429</v>
      </c>
      <c r="H210" s="10" t="s">
        <v>885</v>
      </c>
      <c r="I210" t="s">
        <v>869</v>
      </c>
      <c r="J210" t="s">
        <v>689</v>
      </c>
      <c r="M210" s="10" t="s">
        <v>302</v>
      </c>
      <c r="N210" t="s">
        <v>1040</v>
      </c>
      <c r="O210" t="s">
        <v>882</v>
      </c>
      <c r="Q210" s="2" t="s">
        <v>314</v>
      </c>
      <c r="R210" s="12" t="str">
        <f>IF(ISNUMBER(SEARCH("Datakilder_SQL",#REF!)),"Database",IF(ISNUMBER(SEARCH("WMS",U210)),"WMS",IF(ISNUMBER(SEARCH("WFS",U210)),"WFS","Grafisk fil")))</f>
        <v>Grafisk fil</v>
      </c>
      <c r="S2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0" t="str">
        <f>IF(ISNUMBER(SEARCH("]",#REF!)),TRIM(RIGHT(SUBSTITUTE(#REF!,".",REPT(" ",LEN(#REF!))),LEN(#REF!))),"")&amp;IF(ISNUMBER(SEARCH("ODBC",#REF!)),TRIM(#REF!)&amp;"?","")</f>
        <v/>
      </c>
      <c r="U210" s="1" t="str">
        <f>IF(ISNUMBER(SEARCH("WMS",#REF!)),RIGHT(#REF!,LEN(#REF!)-SEARCH(":",#REF!)),"")</f>
        <v/>
      </c>
      <c r="V210" t="str">
        <f>IF(ISNUMBER(SEARCH("WMS",#REF!)),TRIM(#REF!)&amp;"?","")</f>
        <v/>
      </c>
      <c r="W210" s="21" t="str">
        <f>IF(ISNUMBER(SEARCH("E:\",#REF!)),"\\s-gis01-v\gis1\", "")</f>
        <v/>
      </c>
      <c r="X210" s="2" t="str">
        <f>IF(ISNUMBER(SEARCH("E:\",#REF!)),LEFT(#REF!,SEARCH("@",SUBSTITUTE(#REF!,"\","@",LEN(#REF!)-LEN(SUBSTITUTE(#REF!,"\",""))))),"")</f>
        <v/>
      </c>
      <c r="Y210" s="14" t="str">
        <f>IF(ISNUMBER(SEARCH("E:\",#REF!)),TRIM(RIGHT(SUBSTITUTE(#REF!,"\",REPT(" ",LEN(#REF!))),LEN(#REF!))),"")</f>
        <v/>
      </c>
    </row>
    <row r="211" spans="1:25" x14ac:dyDescent="0.25">
      <c r="A211">
        <v>210</v>
      </c>
      <c r="B211" t="s">
        <v>195</v>
      </c>
      <c r="C211" s="34" t="s">
        <v>306</v>
      </c>
      <c r="D211" s="10" t="s">
        <v>905</v>
      </c>
      <c r="E211" s="10" t="s">
        <v>882</v>
      </c>
      <c r="F211" s="10" t="s">
        <v>429</v>
      </c>
      <c r="H211" s="10" t="s">
        <v>885</v>
      </c>
      <c r="I211" t="s">
        <v>869</v>
      </c>
      <c r="J211" t="s">
        <v>689</v>
      </c>
      <c r="M211" s="10" t="s">
        <v>302</v>
      </c>
      <c r="N211" t="s">
        <v>1040</v>
      </c>
      <c r="O211" t="s">
        <v>882</v>
      </c>
      <c r="Q211" s="2" t="s">
        <v>314</v>
      </c>
      <c r="R211" s="12" t="str">
        <f>IF(ISNUMBER(SEARCH("Datakilder_SQL",#REF!)),"Database",IF(ISNUMBER(SEARCH("WMS",U211)),"WMS",IF(ISNUMBER(SEARCH("WFS",U211)),"WFS","Grafisk fil")))</f>
        <v>Grafisk fil</v>
      </c>
      <c r="S2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1" t="str">
        <f>IF(ISNUMBER(SEARCH("]",#REF!)),TRIM(RIGHT(SUBSTITUTE(#REF!,".",REPT(" ",LEN(#REF!))),LEN(#REF!))),"")&amp;IF(ISNUMBER(SEARCH("ODBC",#REF!)),TRIM(#REF!)&amp;"?","")</f>
        <v/>
      </c>
      <c r="U211" s="1" t="str">
        <f>IF(ISNUMBER(SEARCH("WMS",#REF!)),RIGHT(#REF!,LEN(#REF!)-SEARCH(":",#REF!)),"")</f>
        <v/>
      </c>
      <c r="V211" t="str">
        <f>IF(ISNUMBER(SEARCH("WMS",#REF!)),TRIM(#REF!)&amp;"?","")</f>
        <v/>
      </c>
      <c r="W211" s="21" t="str">
        <f>IF(ISNUMBER(SEARCH("E:\",#REF!)),"\\s-gis01-v\gis1\", "")</f>
        <v/>
      </c>
      <c r="X211" s="2" t="str">
        <f>IF(ISNUMBER(SEARCH("E:\",#REF!)),LEFT(#REF!,SEARCH("@",SUBSTITUTE(#REF!,"\","@",LEN(#REF!)-LEN(SUBSTITUTE(#REF!,"\",""))))),"")</f>
        <v/>
      </c>
      <c r="Y211" s="14" t="str">
        <f>IF(ISNUMBER(SEARCH("E:\",#REF!)),TRIM(RIGHT(SUBSTITUTE(#REF!,"\",REPT(" ",LEN(#REF!))),LEN(#REF!))),"")</f>
        <v/>
      </c>
    </row>
    <row r="212" spans="1:25" x14ac:dyDescent="0.25">
      <c r="A212">
        <v>211</v>
      </c>
      <c r="B212" t="s">
        <v>195</v>
      </c>
      <c r="C212" s="34" t="s">
        <v>306</v>
      </c>
      <c r="D212" s="10" t="s">
        <v>905</v>
      </c>
      <c r="E212" s="10" t="s">
        <v>882</v>
      </c>
      <c r="F212" s="10" t="s">
        <v>429</v>
      </c>
      <c r="H212" s="10" t="s">
        <v>885</v>
      </c>
      <c r="I212" t="s">
        <v>869</v>
      </c>
      <c r="J212" t="s">
        <v>689</v>
      </c>
      <c r="M212" s="10" t="s">
        <v>302</v>
      </c>
      <c r="N212" t="s">
        <v>1040</v>
      </c>
      <c r="O212" t="s">
        <v>882</v>
      </c>
      <c r="Q212" s="2" t="s">
        <v>314</v>
      </c>
      <c r="R212" s="12" t="str">
        <f>IF(ISNUMBER(SEARCH("Datakilder_SQL",#REF!)),"Database",IF(ISNUMBER(SEARCH("WMS",U212)),"WMS",IF(ISNUMBER(SEARCH("WFS",U212)),"WFS","Grafisk fil")))</f>
        <v>Grafisk fil</v>
      </c>
      <c r="S2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2" t="str">
        <f>IF(ISNUMBER(SEARCH("]",#REF!)),TRIM(RIGHT(SUBSTITUTE(#REF!,".",REPT(" ",LEN(#REF!))),LEN(#REF!))),"")&amp;IF(ISNUMBER(SEARCH("ODBC",#REF!)),TRIM(#REF!)&amp;"?","")</f>
        <v/>
      </c>
      <c r="U212" s="1" t="str">
        <f>IF(ISNUMBER(SEARCH("WMS",#REF!)),RIGHT(#REF!,LEN(#REF!)-SEARCH(":",#REF!)),"")</f>
        <v/>
      </c>
      <c r="V212" t="str">
        <f>IF(ISNUMBER(SEARCH("WMS",#REF!)),TRIM(#REF!)&amp;"?","")</f>
        <v/>
      </c>
      <c r="W212" s="21" t="str">
        <f>IF(ISNUMBER(SEARCH("E:\",#REF!)),"\\s-gis01-v\gis1\", "")</f>
        <v/>
      </c>
      <c r="X212" s="2" t="str">
        <f>IF(ISNUMBER(SEARCH("E:\",#REF!)),LEFT(#REF!,SEARCH("@",SUBSTITUTE(#REF!,"\","@",LEN(#REF!)-LEN(SUBSTITUTE(#REF!,"\",""))))),"")</f>
        <v/>
      </c>
      <c r="Y212" s="14" t="str">
        <f>IF(ISNUMBER(SEARCH("E:\",#REF!)),TRIM(RIGHT(SUBSTITUTE(#REF!,"\",REPT(" ",LEN(#REF!))),LEN(#REF!))),"")</f>
        <v/>
      </c>
    </row>
    <row r="213" spans="1:25" x14ac:dyDescent="0.25">
      <c r="A213">
        <v>212</v>
      </c>
      <c r="B213" t="s">
        <v>260</v>
      </c>
      <c r="C213" t="s">
        <v>306</v>
      </c>
      <c r="D213" s="10" t="s">
        <v>913</v>
      </c>
      <c r="E213" s="10" t="s">
        <v>1008</v>
      </c>
      <c r="F213" s="10" t="s">
        <v>690</v>
      </c>
      <c r="H213" t="s">
        <v>313</v>
      </c>
      <c r="I213" t="s">
        <v>310</v>
      </c>
      <c r="J213" t="s">
        <v>691</v>
      </c>
      <c r="K213" t="s">
        <v>837</v>
      </c>
      <c r="N213" s="10" t="s">
        <v>1043</v>
      </c>
      <c r="O213" t="s">
        <v>927</v>
      </c>
      <c r="Q213" s="2" t="s">
        <v>314</v>
      </c>
      <c r="R213" s="12" t="str">
        <f>IF(ISNUMBER(SEARCH("Datakilder_SQL",#REF!)),"Database",IF(ISNUMBER(SEARCH("WMS",U213)),"WMS",IF(ISNUMBER(SEARCH("WFS",U213)),"WFS","Grafisk fil")))</f>
        <v>Grafisk fil</v>
      </c>
      <c r="S2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3" t="str">
        <f>IF(ISNUMBER(SEARCH("]",#REF!)),TRIM(RIGHT(SUBSTITUTE(#REF!,".",REPT(" ",LEN(#REF!))),LEN(#REF!))),"")&amp;IF(ISNUMBER(SEARCH("ODBC",#REF!)),TRIM(#REF!)&amp;"?","")</f>
        <v/>
      </c>
      <c r="U213" s="1" t="str">
        <f>IF(ISNUMBER(SEARCH("WMS",#REF!)),RIGHT(#REF!,LEN(#REF!)-SEARCH(":",#REF!)),"")</f>
        <v/>
      </c>
      <c r="V213" t="str">
        <f>IF(ISNUMBER(SEARCH("WMS",#REF!)),TRIM(#REF!)&amp;"?","")</f>
        <v/>
      </c>
      <c r="W213" s="21" t="str">
        <f>IF(ISNUMBER(SEARCH("E:\",#REF!)),"\\s-gis01-v\gis1\", "")</f>
        <v/>
      </c>
      <c r="X213" s="2" t="str">
        <f>IF(ISNUMBER(SEARCH("E:\",#REF!)),LEFT(#REF!,SEARCH("@",SUBSTITUTE(#REF!,"\","@",LEN(#REF!)-LEN(SUBSTITUTE(#REF!,"\",""))))),"")</f>
        <v/>
      </c>
      <c r="Y213" s="14" t="str">
        <f>IF(ISNUMBER(SEARCH("E:\",#REF!)),TRIM(RIGHT(SUBSTITUTE(#REF!,"\",REPT(" ",LEN(#REF!))),LEN(#REF!))),"")</f>
        <v/>
      </c>
    </row>
    <row r="214" spans="1:25" x14ac:dyDescent="0.25">
      <c r="A214">
        <v>213</v>
      </c>
      <c r="B214" t="s">
        <v>260</v>
      </c>
      <c r="C214" t="s">
        <v>306</v>
      </c>
      <c r="D214" s="10" t="s">
        <v>913</v>
      </c>
      <c r="E214" s="10" t="s">
        <v>1008</v>
      </c>
      <c r="F214" s="10" t="str">
        <f>$F$213</f>
        <v>Linjeangivelse af private og offentlige grøfter, drænledninger, vandløb og rørledninger</v>
      </c>
      <c r="H214" t="s">
        <v>313</v>
      </c>
      <c r="I214" t="s">
        <v>310</v>
      </c>
      <c r="J214" t="s">
        <v>691</v>
      </c>
      <c r="K214" t="s">
        <v>837</v>
      </c>
      <c r="N214" s="10" t="s">
        <v>1043</v>
      </c>
      <c r="O214" t="s">
        <v>927</v>
      </c>
      <c r="Q214" s="2" t="s">
        <v>314</v>
      </c>
      <c r="R214" s="12" t="str">
        <f>IF(ISNUMBER(SEARCH("Datakilder_SQL",#REF!)),"Database",IF(ISNUMBER(SEARCH("WMS",U214)),"WMS",IF(ISNUMBER(SEARCH("WFS",U214)),"WFS","Grafisk fil")))</f>
        <v>Grafisk fil</v>
      </c>
      <c r="S2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4" t="str">
        <f>IF(ISNUMBER(SEARCH("]",#REF!)),TRIM(RIGHT(SUBSTITUTE(#REF!,".",REPT(" ",LEN(#REF!))),LEN(#REF!))),"")&amp;IF(ISNUMBER(SEARCH("ODBC",#REF!)),TRIM(#REF!)&amp;"?","")</f>
        <v/>
      </c>
      <c r="U214" s="1" t="str">
        <f>IF(ISNUMBER(SEARCH("WMS",#REF!)),RIGHT(#REF!,LEN(#REF!)-SEARCH(":",#REF!)),"")</f>
        <v/>
      </c>
      <c r="V214" t="str">
        <f>IF(ISNUMBER(SEARCH("WMS",#REF!)),TRIM(#REF!)&amp;"?","")</f>
        <v/>
      </c>
      <c r="W214" s="21" t="str">
        <f>IF(ISNUMBER(SEARCH("E:\",#REF!)),"\\s-gis01-v\gis1\", "")</f>
        <v/>
      </c>
      <c r="X214" s="2" t="str">
        <f>IF(ISNUMBER(SEARCH("E:\",#REF!)),LEFT(#REF!,SEARCH("@",SUBSTITUTE(#REF!,"\","@",LEN(#REF!)-LEN(SUBSTITUTE(#REF!,"\",""))))),"")</f>
        <v/>
      </c>
      <c r="Y214" s="14" t="str">
        <f>IF(ISNUMBER(SEARCH("E:\",#REF!)),TRIM(RIGHT(SUBSTITUTE(#REF!,"\",REPT(" ",LEN(#REF!))),LEN(#REF!))),"")</f>
        <v/>
      </c>
    </row>
    <row r="215" spans="1:25" x14ac:dyDescent="0.25">
      <c r="A215">
        <v>214</v>
      </c>
      <c r="B215" t="s">
        <v>260</v>
      </c>
      <c r="C215" t="s">
        <v>306</v>
      </c>
      <c r="D215" s="10" t="s">
        <v>913</v>
      </c>
      <c r="E215" s="10" t="s">
        <v>1008</v>
      </c>
      <c r="F215" s="10" t="str">
        <f>$F$213</f>
        <v>Linjeangivelse af private og offentlige grøfter, drænledninger, vandløb og rørledninger</v>
      </c>
      <c r="H215" t="s">
        <v>313</v>
      </c>
      <c r="I215" t="s">
        <v>310</v>
      </c>
      <c r="J215" t="s">
        <v>691</v>
      </c>
      <c r="K215" t="s">
        <v>837</v>
      </c>
      <c r="N215" s="10" t="s">
        <v>1043</v>
      </c>
      <c r="O215" t="s">
        <v>927</v>
      </c>
      <c r="Q215" s="2" t="s">
        <v>314</v>
      </c>
      <c r="R215" s="12" t="str">
        <f>IF(ISNUMBER(SEARCH("Datakilder_SQL",#REF!)),"Database",IF(ISNUMBER(SEARCH("WMS",U215)),"WMS",IF(ISNUMBER(SEARCH("WFS",U215)),"WFS","Grafisk fil")))</f>
        <v>Grafisk fil</v>
      </c>
      <c r="S2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5" t="str">
        <f>IF(ISNUMBER(SEARCH("]",#REF!)),TRIM(RIGHT(SUBSTITUTE(#REF!,".",REPT(" ",LEN(#REF!))),LEN(#REF!))),"")&amp;IF(ISNUMBER(SEARCH("ODBC",#REF!)),TRIM(#REF!)&amp;"?","")</f>
        <v/>
      </c>
      <c r="U215" s="1" t="str">
        <f>IF(ISNUMBER(SEARCH("WMS",#REF!)),RIGHT(#REF!,LEN(#REF!)-SEARCH(":",#REF!)),"")</f>
        <v/>
      </c>
      <c r="V215" t="str">
        <f>IF(ISNUMBER(SEARCH("WMS",#REF!)),TRIM(#REF!)&amp;"?","")</f>
        <v/>
      </c>
      <c r="W215" s="21" t="str">
        <f>IF(ISNUMBER(SEARCH("E:\",#REF!)),"\\s-gis01-v\gis1\", "")</f>
        <v/>
      </c>
      <c r="X215" s="2" t="str">
        <f>IF(ISNUMBER(SEARCH("E:\",#REF!)),LEFT(#REF!,SEARCH("@",SUBSTITUTE(#REF!,"\","@",LEN(#REF!)-LEN(SUBSTITUTE(#REF!,"\",""))))),"")</f>
        <v/>
      </c>
      <c r="Y215" s="14" t="str">
        <f>IF(ISNUMBER(SEARCH("E:\",#REF!)),TRIM(RIGHT(SUBSTITUTE(#REF!,"\",REPT(" ",LEN(#REF!))),LEN(#REF!))),"")</f>
        <v/>
      </c>
    </row>
    <row r="216" spans="1:25" x14ac:dyDescent="0.25">
      <c r="A216">
        <v>215</v>
      </c>
      <c r="B216" s="2" t="s">
        <v>260</v>
      </c>
      <c r="C216" t="s">
        <v>306</v>
      </c>
      <c r="D216" s="10" t="s">
        <v>913</v>
      </c>
      <c r="E216" s="10" t="s">
        <v>1008</v>
      </c>
      <c r="F216" s="10" t="str">
        <f>$F$213</f>
        <v>Linjeangivelse af private og offentlige grøfter, drænledninger, vandløb og rørledninger</v>
      </c>
      <c r="G216" s="2"/>
      <c r="H216" s="2" t="s">
        <v>313</v>
      </c>
      <c r="I216" s="2" t="s">
        <v>310</v>
      </c>
      <c r="J216" s="2" t="s">
        <v>691</v>
      </c>
      <c r="K216" s="2" t="s">
        <v>837</v>
      </c>
      <c r="M216" s="2"/>
      <c r="N216" s="10" t="s">
        <v>1043</v>
      </c>
      <c r="O216" t="s">
        <v>927</v>
      </c>
      <c r="P216" s="2"/>
      <c r="Q216" s="2" t="s">
        <v>314</v>
      </c>
      <c r="R216" s="12" t="str">
        <f>IF(ISNUMBER(SEARCH("Datakilder_SQL",#REF!)),"Database",IF(ISNUMBER(SEARCH("WMS",U216)),"WMS",IF(ISNUMBER(SEARCH("WFS",U216)),"WFS","Grafisk fil")))</f>
        <v>Grafisk fil</v>
      </c>
      <c r="S2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6" s="2" t="str">
        <f>IF(ISNUMBER(SEARCH("]",#REF!)),TRIM(RIGHT(SUBSTITUTE(#REF!,".",REPT(" ",LEN(#REF!))),LEN(#REF!))),"")&amp;IF(ISNUMBER(SEARCH("ODBC",#REF!)),TRIM(#REF!)&amp;"?","")</f>
        <v/>
      </c>
      <c r="U216" s="1" t="str">
        <f>IF(ISNUMBER(SEARCH("WMS",#REF!)),RIGHT(#REF!,LEN(#REF!)-SEARCH(":",#REF!)),"")</f>
        <v/>
      </c>
      <c r="V216" s="2" t="str">
        <f>IF(ISNUMBER(SEARCH("WMS",#REF!)),TRIM(#REF!)&amp;"?","")</f>
        <v/>
      </c>
      <c r="W216" s="21" t="str">
        <f>IF(ISNUMBER(SEARCH("E:\",#REF!)),"\\s-gis01-v\gis1\", "")</f>
        <v/>
      </c>
      <c r="X216" s="2" t="str">
        <f>IF(ISNUMBER(SEARCH("E:\",#REF!)),LEFT(#REF!,SEARCH("@",SUBSTITUTE(#REF!,"\","@",LEN(#REF!)-LEN(SUBSTITUTE(#REF!,"\",""))))),"")</f>
        <v/>
      </c>
      <c r="Y216" s="14" t="str">
        <f>IF(ISNUMBER(SEARCH("E:\",#REF!)),TRIM(RIGHT(SUBSTITUTE(#REF!,"\",REPT(" ",LEN(#REF!))),LEN(#REF!))),"")</f>
        <v/>
      </c>
    </row>
    <row r="217" spans="1:25" x14ac:dyDescent="0.25">
      <c r="A217">
        <v>216</v>
      </c>
      <c r="B217" t="s">
        <v>260</v>
      </c>
      <c r="C217" t="s">
        <v>306</v>
      </c>
      <c r="D217" s="10" t="s">
        <v>913</v>
      </c>
      <c r="E217" s="10" t="s">
        <v>1008</v>
      </c>
      <c r="F217" s="10" t="str">
        <f>$F$213</f>
        <v>Linjeangivelse af private og offentlige grøfter, drænledninger, vandløb og rørledninger</v>
      </c>
      <c r="H217" t="s">
        <v>313</v>
      </c>
      <c r="I217" t="s">
        <v>310</v>
      </c>
      <c r="J217" t="s">
        <v>691</v>
      </c>
      <c r="K217" t="s">
        <v>837</v>
      </c>
      <c r="N217" s="10" t="s">
        <v>1043</v>
      </c>
      <c r="O217" t="s">
        <v>927</v>
      </c>
      <c r="Q217" s="2" t="s">
        <v>314</v>
      </c>
      <c r="R217" s="12" t="str">
        <f>IF(ISNUMBER(SEARCH("Datakilder_SQL",#REF!)),"Database",IF(ISNUMBER(SEARCH("WMS",U217)),"WMS",IF(ISNUMBER(SEARCH("WFS",U217)),"WFS","Grafisk fil")))</f>
        <v>Grafisk fil</v>
      </c>
      <c r="S2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7" t="str">
        <f>IF(ISNUMBER(SEARCH("]",#REF!)),TRIM(RIGHT(SUBSTITUTE(#REF!,".",REPT(" ",LEN(#REF!))),LEN(#REF!))),"")&amp;IF(ISNUMBER(SEARCH("ODBC",#REF!)),TRIM(#REF!)&amp;"?","")</f>
        <v/>
      </c>
      <c r="U217" s="1" t="str">
        <f>IF(ISNUMBER(SEARCH("WMS",#REF!)),RIGHT(#REF!,LEN(#REF!)-SEARCH(":",#REF!)),"")</f>
        <v/>
      </c>
      <c r="V217" t="str">
        <f>IF(ISNUMBER(SEARCH("WMS",#REF!)),TRIM(#REF!)&amp;"?","")</f>
        <v/>
      </c>
      <c r="W217" s="21" t="str">
        <f>IF(ISNUMBER(SEARCH("E:\",#REF!)),"\\s-gis01-v\gis1\", "")</f>
        <v/>
      </c>
      <c r="X217" s="2" t="str">
        <f>IF(ISNUMBER(SEARCH("E:\",#REF!)),LEFT(#REF!,SEARCH("@",SUBSTITUTE(#REF!,"\","@",LEN(#REF!)-LEN(SUBSTITUTE(#REF!,"\",""))))),"")</f>
        <v/>
      </c>
      <c r="Y217" s="14" t="str">
        <f>IF(ISNUMBER(SEARCH("E:\",#REF!)),TRIM(RIGHT(SUBSTITUTE(#REF!,"\",REPT(" ",LEN(#REF!))),LEN(#REF!))),"")</f>
        <v/>
      </c>
    </row>
    <row r="218" spans="1:25" x14ac:dyDescent="0.25">
      <c r="A218">
        <v>217</v>
      </c>
      <c r="B218" t="s">
        <v>260</v>
      </c>
      <c r="C218" t="s">
        <v>306</v>
      </c>
      <c r="D218" s="10" t="s">
        <v>913</v>
      </c>
      <c r="E218" s="10" t="s">
        <v>1008</v>
      </c>
      <c r="F218" s="10" t="str">
        <f>$F$213</f>
        <v>Linjeangivelse af private og offentlige grøfter, drænledninger, vandløb og rørledninger</v>
      </c>
      <c r="H218" t="s">
        <v>313</v>
      </c>
      <c r="I218" t="s">
        <v>310</v>
      </c>
      <c r="J218" t="s">
        <v>691</v>
      </c>
      <c r="K218" t="s">
        <v>837</v>
      </c>
      <c r="N218" s="10" t="s">
        <v>1043</v>
      </c>
      <c r="O218" t="s">
        <v>927</v>
      </c>
      <c r="Q218" s="2" t="s">
        <v>314</v>
      </c>
      <c r="R218" s="12" t="str">
        <f>IF(ISNUMBER(SEARCH("Datakilder_SQL",#REF!)),"Database",IF(ISNUMBER(SEARCH("WMS",U218)),"WMS",IF(ISNUMBER(SEARCH("WFS",U218)),"WFS","Grafisk fil")))</f>
        <v>Grafisk fil</v>
      </c>
      <c r="S2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8" t="str">
        <f>IF(ISNUMBER(SEARCH("]",#REF!)),TRIM(RIGHT(SUBSTITUTE(#REF!,".",REPT(" ",LEN(#REF!))),LEN(#REF!))),"")&amp;IF(ISNUMBER(SEARCH("ODBC",#REF!)),TRIM(#REF!)&amp;"?","")</f>
        <v/>
      </c>
      <c r="U218" s="1" t="str">
        <f>IF(ISNUMBER(SEARCH("WMS",#REF!)),RIGHT(#REF!,LEN(#REF!)-SEARCH(":",#REF!)),"")</f>
        <v/>
      </c>
      <c r="V218" t="str">
        <f>IF(ISNUMBER(SEARCH("WMS",#REF!)),TRIM(#REF!)&amp;"?","")</f>
        <v/>
      </c>
      <c r="W218" s="21" t="str">
        <f>IF(ISNUMBER(SEARCH("E:\",#REF!)),"\\s-gis01-v\gis1\", "")</f>
        <v/>
      </c>
      <c r="X218" s="2" t="str">
        <f>IF(ISNUMBER(SEARCH("E:\",#REF!)),LEFT(#REF!,SEARCH("@",SUBSTITUTE(#REF!,"\","@",LEN(#REF!)-LEN(SUBSTITUTE(#REF!,"\",""))))),"")</f>
        <v/>
      </c>
      <c r="Y218" s="14" t="str">
        <f>IF(ISNUMBER(SEARCH("E:\",#REF!)),TRIM(RIGHT(SUBSTITUTE(#REF!,"\",REPT(" ",LEN(#REF!))),LEN(#REF!))),"")</f>
        <v/>
      </c>
    </row>
    <row r="219" spans="1:25" x14ac:dyDescent="0.25">
      <c r="A219">
        <v>218</v>
      </c>
      <c r="B219" t="s">
        <v>68</v>
      </c>
      <c r="C219" t="s">
        <v>885</v>
      </c>
      <c r="D219" s="10" t="s">
        <v>913</v>
      </c>
      <c r="E219" s="10" t="s">
        <v>1010</v>
      </c>
      <c r="F219" s="10" t="s">
        <v>690</v>
      </c>
      <c r="H219" t="s">
        <v>312</v>
      </c>
      <c r="I219" t="s">
        <v>310</v>
      </c>
      <c r="J219" t="s">
        <v>691</v>
      </c>
      <c r="K219" t="s">
        <v>837</v>
      </c>
      <c r="N219" s="10" t="s">
        <v>1043</v>
      </c>
      <c r="O219" t="s">
        <v>927</v>
      </c>
      <c r="Q219" s="2" t="s">
        <v>314</v>
      </c>
      <c r="R219" s="12" t="str">
        <f>IF(ISNUMBER(SEARCH("Datakilder_SQL",#REF!)),"Database",IF(ISNUMBER(SEARCH("WMS",U219)),"WMS",IF(ISNUMBER(SEARCH("WFS",U219)),"WFS","Grafisk fil")))</f>
        <v>Grafisk fil</v>
      </c>
      <c r="S2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19" t="str">
        <f>IF(ISNUMBER(SEARCH("]",#REF!)),TRIM(RIGHT(SUBSTITUTE(#REF!,".",REPT(" ",LEN(#REF!))),LEN(#REF!))),"")&amp;IF(ISNUMBER(SEARCH("ODBC",#REF!)),TRIM(#REF!)&amp;"?","")</f>
        <v/>
      </c>
      <c r="U219" s="1" t="str">
        <f>IF(ISNUMBER(SEARCH("WMS",#REF!)),RIGHT(#REF!,LEN(#REF!)-SEARCH(":",#REF!)),"")</f>
        <v/>
      </c>
      <c r="V219" t="str">
        <f>IF(ISNUMBER(SEARCH("WMS",#REF!)),TRIM(#REF!)&amp;"?","")</f>
        <v/>
      </c>
      <c r="W219" s="21" t="str">
        <f>IF(ISNUMBER(SEARCH("E:\",#REF!)),"\\s-gis01-v\gis1\", "")</f>
        <v/>
      </c>
      <c r="X219" s="2" t="str">
        <f>IF(ISNUMBER(SEARCH("E:\",#REF!)),LEFT(#REF!,SEARCH("@",SUBSTITUTE(#REF!,"\","@",LEN(#REF!)-LEN(SUBSTITUTE(#REF!,"\",""))))),"")</f>
        <v/>
      </c>
      <c r="Y219" s="14" t="str">
        <f>IF(ISNUMBER(SEARCH("E:\",#REF!)),TRIM(RIGHT(SUBSTITUTE(#REF!,"\",REPT(" ",LEN(#REF!))),LEN(#REF!))),"")</f>
        <v/>
      </c>
    </row>
    <row r="220" spans="1:25" x14ac:dyDescent="0.25">
      <c r="A220">
        <v>219</v>
      </c>
      <c r="B220" t="s">
        <v>68</v>
      </c>
      <c r="C220" t="s">
        <v>885</v>
      </c>
      <c r="D220" s="10" t="s">
        <v>913</v>
      </c>
      <c r="E220" s="10" t="s">
        <v>1010</v>
      </c>
      <c r="F220" s="10" t="s">
        <v>690</v>
      </c>
      <c r="H220" t="s">
        <v>312</v>
      </c>
      <c r="I220" t="s">
        <v>310</v>
      </c>
      <c r="J220" t="s">
        <v>691</v>
      </c>
      <c r="K220" t="s">
        <v>837</v>
      </c>
      <c r="N220" s="10" t="s">
        <v>1043</v>
      </c>
      <c r="O220" t="s">
        <v>927</v>
      </c>
      <c r="Q220" s="2" t="s">
        <v>314</v>
      </c>
      <c r="R220" s="12" t="str">
        <f>IF(ISNUMBER(SEARCH("Datakilder_SQL",#REF!)),"Database",IF(ISNUMBER(SEARCH("WMS",U220)),"WMS",IF(ISNUMBER(SEARCH("WFS",U220)),"WFS","Grafisk fil")))</f>
        <v>Grafisk fil</v>
      </c>
      <c r="S2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0" t="str">
        <f>IF(ISNUMBER(SEARCH("]",#REF!)),TRIM(RIGHT(SUBSTITUTE(#REF!,".",REPT(" ",LEN(#REF!))),LEN(#REF!))),"")&amp;IF(ISNUMBER(SEARCH("ODBC",#REF!)),TRIM(#REF!)&amp;"?","")</f>
        <v/>
      </c>
      <c r="U220" s="1" t="str">
        <f>IF(ISNUMBER(SEARCH("WMS",#REF!)),RIGHT(#REF!,LEN(#REF!)-SEARCH(":",#REF!)),"")</f>
        <v/>
      </c>
      <c r="V220" t="str">
        <f>IF(ISNUMBER(SEARCH("WMS",#REF!)),TRIM(#REF!)&amp;"?","")</f>
        <v/>
      </c>
      <c r="W220" s="21" t="str">
        <f>IF(ISNUMBER(SEARCH("E:\",#REF!)),"\\s-gis01-v\gis1\", "")</f>
        <v/>
      </c>
      <c r="X220" s="2" t="str">
        <f>IF(ISNUMBER(SEARCH("E:\",#REF!)),LEFT(#REF!,SEARCH("@",SUBSTITUTE(#REF!,"\","@",LEN(#REF!)-LEN(SUBSTITUTE(#REF!,"\",""))))),"")</f>
        <v/>
      </c>
      <c r="Y220" s="14" t="str">
        <f>IF(ISNUMBER(SEARCH("E:\",#REF!)),TRIM(RIGHT(SUBSTITUTE(#REF!,"\",REPT(" ",LEN(#REF!))),LEN(#REF!))),"")</f>
        <v/>
      </c>
    </row>
    <row r="221" spans="1:25" x14ac:dyDescent="0.25">
      <c r="A221">
        <v>220</v>
      </c>
      <c r="B221" t="s">
        <v>261</v>
      </c>
      <c r="C221" t="s">
        <v>306</v>
      </c>
      <c r="D221" s="10" t="s">
        <v>913</v>
      </c>
      <c r="E221" s="10" t="s">
        <v>1009</v>
      </c>
      <c r="F221" s="10" t="s">
        <v>430</v>
      </c>
      <c r="H221" t="s">
        <v>312</v>
      </c>
      <c r="I221" t="s">
        <v>310</v>
      </c>
      <c r="J221" t="s">
        <v>691</v>
      </c>
      <c r="K221" t="s">
        <v>837</v>
      </c>
      <c r="N221" s="10" t="s">
        <v>1043</v>
      </c>
      <c r="O221" t="s">
        <v>927</v>
      </c>
      <c r="Q221" s="2" t="s">
        <v>314</v>
      </c>
      <c r="R221" s="12" t="str">
        <f>IF(ISNUMBER(SEARCH("Datakilder_SQL",#REF!)),"Database",IF(ISNUMBER(SEARCH("WMS",U221)),"WMS",IF(ISNUMBER(SEARCH("WFS",U221)),"WFS","Grafisk fil")))</f>
        <v>Grafisk fil</v>
      </c>
      <c r="S2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1" t="str">
        <f>IF(ISNUMBER(SEARCH("]",#REF!)),TRIM(RIGHT(SUBSTITUTE(#REF!,".",REPT(" ",LEN(#REF!))),LEN(#REF!))),"")&amp;IF(ISNUMBER(SEARCH("ODBC",#REF!)),TRIM(#REF!)&amp;"?","")</f>
        <v/>
      </c>
      <c r="U221" s="1" t="str">
        <f>IF(ISNUMBER(SEARCH("WMS",#REF!)),RIGHT(#REF!,LEN(#REF!)-SEARCH(":",#REF!)),"")</f>
        <v/>
      </c>
      <c r="V221" t="str">
        <f>IF(ISNUMBER(SEARCH("WMS",#REF!)),TRIM(#REF!)&amp;"?","")</f>
        <v/>
      </c>
      <c r="W221" s="21" t="str">
        <f>IF(ISNUMBER(SEARCH("E:\",#REF!)),"\\s-gis01-v\gis1\", "")</f>
        <v/>
      </c>
      <c r="X221" s="2" t="str">
        <f>IF(ISNUMBER(SEARCH("E:\",#REF!)),LEFT(#REF!,SEARCH("@",SUBSTITUTE(#REF!,"\","@",LEN(#REF!)-LEN(SUBSTITUTE(#REF!,"\",""))))),"")</f>
        <v/>
      </c>
      <c r="Y221" s="14" t="str">
        <f>IF(ISNUMBER(SEARCH("E:\",#REF!)),TRIM(RIGHT(SUBSTITUTE(#REF!,"\",REPT(" ",LEN(#REF!))),LEN(#REF!))),"")</f>
        <v/>
      </c>
    </row>
    <row r="222" spans="1:25" x14ac:dyDescent="0.25">
      <c r="A222">
        <v>221</v>
      </c>
      <c r="B222" t="s">
        <v>261</v>
      </c>
      <c r="C222" t="s">
        <v>306</v>
      </c>
      <c r="D222" s="10" t="s">
        <v>913</v>
      </c>
      <c r="E222" s="10" t="s">
        <v>1009</v>
      </c>
      <c r="F222" s="10" t="s">
        <v>430</v>
      </c>
      <c r="H222" t="s">
        <v>312</v>
      </c>
      <c r="I222" t="s">
        <v>310</v>
      </c>
      <c r="J222" t="s">
        <v>691</v>
      </c>
      <c r="K222" t="s">
        <v>837</v>
      </c>
      <c r="N222" s="10" t="s">
        <v>1043</v>
      </c>
      <c r="O222" t="s">
        <v>927</v>
      </c>
      <c r="Q222" s="2" t="s">
        <v>314</v>
      </c>
      <c r="R222" s="12" t="str">
        <f>IF(ISNUMBER(SEARCH("Datakilder_SQL",#REF!)),"Database",IF(ISNUMBER(SEARCH("WMS",U222)),"WMS",IF(ISNUMBER(SEARCH("WFS",U222)),"WFS","Grafisk fil")))</f>
        <v>Grafisk fil</v>
      </c>
      <c r="S2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2" t="str">
        <f>IF(ISNUMBER(SEARCH("]",#REF!)),TRIM(RIGHT(SUBSTITUTE(#REF!,".",REPT(" ",LEN(#REF!))),LEN(#REF!))),"")&amp;IF(ISNUMBER(SEARCH("ODBC",#REF!)),TRIM(#REF!)&amp;"?","")</f>
        <v/>
      </c>
      <c r="U222" s="1" t="str">
        <f>IF(ISNUMBER(SEARCH("WMS",#REF!)),RIGHT(#REF!,LEN(#REF!)-SEARCH(":",#REF!)),"")</f>
        <v/>
      </c>
      <c r="V222" t="str">
        <f>IF(ISNUMBER(SEARCH("WMS",#REF!)),TRIM(#REF!)&amp;"?","")</f>
        <v/>
      </c>
      <c r="W222" s="21" t="str">
        <f>IF(ISNUMBER(SEARCH("E:\",#REF!)),"\\s-gis01-v\gis1\", "")</f>
        <v/>
      </c>
      <c r="X222" s="2" t="str">
        <f>IF(ISNUMBER(SEARCH("E:\",#REF!)),LEFT(#REF!,SEARCH("@",SUBSTITUTE(#REF!,"\","@",LEN(#REF!)-LEN(SUBSTITUTE(#REF!,"\",""))))),"")</f>
        <v/>
      </c>
      <c r="Y222" s="14" t="str">
        <f>IF(ISNUMBER(SEARCH("E:\",#REF!)),TRIM(RIGHT(SUBSTITUTE(#REF!,"\",REPT(" ",LEN(#REF!))),LEN(#REF!))),"")</f>
        <v/>
      </c>
    </row>
    <row r="223" spans="1:25" x14ac:dyDescent="0.25">
      <c r="A223">
        <v>222</v>
      </c>
      <c r="B223" t="s">
        <v>69</v>
      </c>
      <c r="C223" t="s">
        <v>885</v>
      </c>
      <c r="D223" s="10" t="s">
        <v>913</v>
      </c>
      <c r="E223" s="10" t="s">
        <v>1008</v>
      </c>
      <c r="F223" s="10" t="s">
        <v>431</v>
      </c>
      <c r="H223" s="10" t="s">
        <v>885</v>
      </c>
      <c r="I223" t="s">
        <v>310</v>
      </c>
      <c r="J223" t="s">
        <v>692</v>
      </c>
      <c r="K223" t="s">
        <v>837</v>
      </c>
      <c r="N223" s="10" t="s">
        <v>1043</v>
      </c>
      <c r="O223" t="s">
        <v>927</v>
      </c>
      <c r="Q223" s="2" t="s">
        <v>314</v>
      </c>
      <c r="R223" s="12" t="str">
        <f>IF(ISNUMBER(SEARCH("Datakilder_SQL",#REF!)),"Database",IF(ISNUMBER(SEARCH("WMS",U223)),"WMS",IF(ISNUMBER(SEARCH("WFS",U223)),"WFS","Grafisk fil")))</f>
        <v>Grafisk fil</v>
      </c>
      <c r="S2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3" t="str">
        <f>IF(ISNUMBER(SEARCH("]",#REF!)),TRIM(RIGHT(SUBSTITUTE(#REF!,".",REPT(" ",LEN(#REF!))),LEN(#REF!))),"")&amp;IF(ISNUMBER(SEARCH("ODBC",#REF!)),TRIM(#REF!)&amp;"?","")</f>
        <v/>
      </c>
      <c r="U223" s="1" t="str">
        <f>IF(ISNUMBER(SEARCH("WMS",#REF!)),RIGHT(#REF!,LEN(#REF!)-SEARCH(":",#REF!)),"")</f>
        <v/>
      </c>
      <c r="V223" t="str">
        <f>IF(ISNUMBER(SEARCH("WMS",#REF!)),TRIM(#REF!)&amp;"?","")</f>
        <v/>
      </c>
      <c r="W223" s="21" t="str">
        <f>IF(ISNUMBER(SEARCH("E:\",#REF!)),"\\s-gis01-v\gis1\", "")</f>
        <v/>
      </c>
      <c r="X223" s="2" t="str">
        <f>IF(ISNUMBER(SEARCH("E:\",#REF!)),LEFT(#REF!,SEARCH("@",SUBSTITUTE(#REF!,"\","@",LEN(#REF!)-LEN(SUBSTITUTE(#REF!,"\",""))))),"")</f>
        <v/>
      </c>
      <c r="Y223" s="14" t="str">
        <f>IF(ISNUMBER(SEARCH("E:\",#REF!)),TRIM(RIGHT(SUBSTITUTE(#REF!,"\",REPT(" ",LEN(#REF!))),LEN(#REF!))),"")</f>
        <v/>
      </c>
    </row>
    <row r="224" spans="1:25" x14ac:dyDescent="0.25">
      <c r="A224">
        <v>223</v>
      </c>
      <c r="B224" t="s">
        <v>70</v>
      </c>
      <c r="C224" t="s">
        <v>885</v>
      </c>
      <c r="D224" s="10" t="s">
        <v>913</v>
      </c>
      <c r="E224" s="10" t="s">
        <v>1008</v>
      </c>
      <c r="F224" s="10" t="s">
        <v>432</v>
      </c>
      <c r="H224" s="10" t="s">
        <v>885</v>
      </c>
      <c r="I224" t="s">
        <v>310</v>
      </c>
      <c r="J224" t="s">
        <v>692</v>
      </c>
      <c r="K224" t="s">
        <v>837</v>
      </c>
      <c r="N224" s="10" t="s">
        <v>1043</v>
      </c>
      <c r="O224" t="s">
        <v>927</v>
      </c>
      <c r="Q224" s="2" t="s">
        <v>314</v>
      </c>
      <c r="R224" s="12" t="str">
        <f>IF(ISNUMBER(SEARCH("Datakilder_SQL",#REF!)),"Database",IF(ISNUMBER(SEARCH("WMS",U224)),"WMS",IF(ISNUMBER(SEARCH("WFS",U224)),"WFS","Grafisk fil")))</f>
        <v>Grafisk fil</v>
      </c>
      <c r="S2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4" t="str">
        <f>IF(ISNUMBER(SEARCH("]",#REF!)),TRIM(RIGHT(SUBSTITUTE(#REF!,".",REPT(" ",LEN(#REF!))),LEN(#REF!))),"")&amp;IF(ISNUMBER(SEARCH("ODBC",#REF!)),TRIM(#REF!)&amp;"?","")</f>
        <v/>
      </c>
      <c r="U224" s="1" t="str">
        <f>IF(ISNUMBER(SEARCH("WMS",#REF!)),RIGHT(#REF!,LEN(#REF!)-SEARCH(":",#REF!)),"")</f>
        <v/>
      </c>
      <c r="V224" t="str">
        <f>IF(ISNUMBER(SEARCH("WMS",#REF!)),TRIM(#REF!)&amp;"?","")</f>
        <v/>
      </c>
      <c r="W224" s="21" t="str">
        <f>IF(ISNUMBER(SEARCH("E:\",#REF!)),"\\s-gis01-v\gis1\", "")</f>
        <v/>
      </c>
      <c r="X224" s="2" t="str">
        <f>IF(ISNUMBER(SEARCH("E:\",#REF!)),LEFT(#REF!,SEARCH("@",SUBSTITUTE(#REF!,"\","@",LEN(#REF!)-LEN(SUBSTITUTE(#REF!,"\",""))))),"")</f>
        <v/>
      </c>
      <c r="Y224" s="14" t="str">
        <f>IF(ISNUMBER(SEARCH("E:\",#REF!)),TRIM(RIGHT(SUBSTITUTE(#REF!,"\",REPT(" ",LEN(#REF!))),LEN(#REF!))),"")</f>
        <v/>
      </c>
    </row>
    <row r="225" spans="1:25" x14ac:dyDescent="0.25">
      <c r="A225">
        <v>224</v>
      </c>
      <c r="B225" t="s">
        <v>71</v>
      </c>
      <c r="C225" t="s">
        <v>885</v>
      </c>
      <c r="D225" s="10" t="s">
        <v>913</v>
      </c>
      <c r="E225" s="10" t="s">
        <v>1007</v>
      </c>
      <c r="F225" s="10" t="s">
        <v>433</v>
      </c>
      <c r="H225" s="10" t="s">
        <v>885</v>
      </c>
      <c r="I225" t="s">
        <v>310</v>
      </c>
      <c r="J225" t="s">
        <v>693</v>
      </c>
      <c r="K225" t="s">
        <v>837</v>
      </c>
      <c r="N225" s="10" t="s">
        <v>1043</v>
      </c>
      <c r="O225" t="s">
        <v>927</v>
      </c>
      <c r="Q225" s="2" t="s">
        <v>314</v>
      </c>
      <c r="R225" s="12" t="str">
        <f>IF(ISNUMBER(SEARCH("Datakilder_SQL",#REF!)),"Database",IF(ISNUMBER(SEARCH("WMS",U225)),"WMS",IF(ISNUMBER(SEARCH("WFS",U225)),"WFS","Grafisk fil")))</f>
        <v>Grafisk fil</v>
      </c>
      <c r="S2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5" t="str">
        <f>IF(ISNUMBER(SEARCH("]",#REF!)),TRIM(RIGHT(SUBSTITUTE(#REF!,".",REPT(" ",LEN(#REF!))),LEN(#REF!))),"")&amp;IF(ISNUMBER(SEARCH("ODBC",#REF!)),TRIM(#REF!)&amp;"?","")</f>
        <v/>
      </c>
      <c r="U225" s="1" t="str">
        <f>IF(ISNUMBER(SEARCH("WMS",#REF!)),RIGHT(#REF!,LEN(#REF!)-SEARCH(":",#REF!)),"")</f>
        <v/>
      </c>
      <c r="V225" t="str">
        <f>IF(ISNUMBER(SEARCH("WMS",#REF!)),TRIM(#REF!)&amp;"?","")</f>
        <v/>
      </c>
      <c r="W225" s="21" t="str">
        <f>IF(ISNUMBER(SEARCH("E:\",#REF!)),"\\s-gis01-v\gis1\", "")</f>
        <v/>
      </c>
      <c r="X225" s="2" t="str">
        <f>IF(ISNUMBER(SEARCH("E:\",#REF!)),LEFT(#REF!,SEARCH("@",SUBSTITUTE(#REF!,"\","@",LEN(#REF!)-LEN(SUBSTITUTE(#REF!,"\",""))))),"")</f>
        <v/>
      </c>
      <c r="Y225" s="14" t="str">
        <f>IF(ISNUMBER(SEARCH("E:\",#REF!)),TRIM(RIGHT(SUBSTITUTE(#REF!,"\",REPT(" ",LEN(#REF!))),LEN(#REF!))),"")</f>
        <v/>
      </c>
    </row>
    <row r="226" spans="1:25" x14ac:dyDescent="0.25">
      <c r="A226">
        <v>225</v>
      </c>
      <c r="B226" t="s">
        <v>71</v>
      </c>
      <c r="C226" t="s">
        <v>885</v>
      </c>
      <c r="D226" s="10" t="s">
        <v>913</v>
      </c>
      <c r="E226" s="10" t="s">
        <v>1007</v>
      </c>
      <c r="F226" s="10" t="s">
        <v>433</v>
      </c>
      <c r="H226" s="10" t="s">
        <v>885</v>
      </c>
      <c r="I226" t="s">
        <v>310</v>
      </c>
      <c r="J226" t="s">
        <v>693</v>
      </c>
      <c r="K226" t="s">
        <v>837</v>
      </c>
      <c r="N226" s="10" t="s">
        <v>1043</v>
      </c>
      <c r="O226" t="s">
        <v>927</v>
      </c>
      <c r="Q226" s="2" t="s">
        <v>314</v>
      </c>
      <c r="R226" s="12" t="str">
        <f>IF(ISNUMBER(SEARCH("Datakilder_SQL",#REF!)),"Database",IF(ISNUMBER(SEARCH("WMS",U226)),"WMS",IF(ISNUMBER(SEARCH("WFS",U226)),"WFS","Grafisk fil")))</f>
        <v>Grafisk fil</v>
      </c>
      <c r="S2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6" t="str">
        <f>IF(ISNUMBER(SEARCH("]",#REF!)),TRIM(RIGHT(SUBSTITUTE(#REF!,".",REPT(" ",LEN(#REF!))),LEN(#REF!))),"")&amp;IF(ISNUMBER(SEARCH("ODBC",#REF!)),TRIM(#REF!)&amp;"?","")</f>
        <v/>
      </c>
      <c r="U226" s="1" t="str">
        <f>IF(ISNUMBER(SEARCH("WMS",#REF!)),RIGHT(#REF!,LEN(#REF!)-SEARCH(":",#REF!)),"")</f>
        <v/>
      </c>
      <c r="V226" t="str">
        <f>IF(ISNUMBER(SEARCH("WMS",#REF!)),TRIM(#REF!)&amp;"?","")</f>
        <v/>
      </c>
      <c r="W226" s="21" t="str">
        <f>IF(ISNUMBER(SEARCH("E:\",#REF!)),"\\s-gis01-v\gis1\", "")</f>
        <v/>
      </c>
      <c r="X226" s="2" t="str">
        <f>IF(ISNUMBER(SEARCH("E:\",#REF!)),LEFT(#REF!,SEARCH("@",SUBSTITUTE(#REF!,"\","@",LEN(#REF!)-LEN(SUBSTITUTE(#REF!,"\",""))))),"")</f>
        <v/>
      </c>
      <c r="Y226" s="14" t="str">
        <f>IF(ISNUMBER(SEARCH("E:\",#REF!)),TRIM(RIGHT(SUBSTITUTE(#REF!,"\",REPT(" ",LEN(#REF!))),LEN(#REF!))),"")</f>
        <v/>
      </c>
    </row>
    <row r="227" spans="1:25" x14ac:dyDescent="0.25">
      <c r="A227">
        <v>226</v>
      </c>
      <c r="B227" t="s">
        <v>262</v>
      </c>
      <c r="C227" t="s">
        <v>885</v>
      </c>
      <c r="D227" s="10" t="s">
        <v>913</v>
      </c>
      <c r="E227" s="10" t="s">
        <v>1008</v>
      </c>
      <c r="F227" s="10" t="s">
        <v>434</v>
      </c>
      <c r="H227" s="10" t="s">
        <v>885</v>
      </c>
      <c r="I227" t="s">
        <v>310</v>
      </c>
      <c r="J227" t="s">
        <v>694</v>
      </c>
      <c r="M227" s="10" t="s">
        <v>302</v>
      </c>
      <c r="N227" s="10" t="s">
        <v>1043</v>
      </c>
      <c r="O227" t="s">
        <v>927</v>
      </c>
      <c r="Q227" s="2" t="s">
        <v>314</v>
      </c>
      <c r="R227" s="12" t="str">
        <f>IF(ISNUMBER(SEARCH("Datakilder_SQL",#REF!)),"Database",IF(ISNUMBER(SEARCH("WMS",U227)),"WMS",IF(ISNUMBER(SEARCH("WFS",U227)),"WFS","Grafisk fil")))</f>
        <v>Grafisk fil</v>
      </c>
      <c r="S2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7" t="str">
        <f>IF(ISNUMBER(SEARCH("]",#REF!)),TRIM(RIGHT(SUBSTITUTE(#REF!,".",REPT(" ",LEN(#REF!))),LEN(#REF!))),"")&amp;IF(ISNUMBER(SEARCH("ODBC",#REF!)),TRIM(#REF!)&amp;"?","")</f>
        <v/>
      </c>
      <c r="U227" s="1" t="str">
        <f>IF(ISNUMBER(SEARCH("WMS",#REF!)),RIGHT(#REF!,LEN(#REF!)-SEARCH(":",#REF!)),"")</f>
        <v/>
      </c>
      <c r="V227" t="str">
        <f>IF(ISNUMBER(SEARCH("WMS",#REF!)),TRIM(#REF!)&amp;"?","")</f>
        <v/>
      </c>
      <c r="W227" s="21" t="str">
        <f>IF(ISNUMBER(SEARCH("E:\",#REF!)),"\\s-gis01-v\gis1\", "")</f>
        <v/>
      </c>
      <c r="X227" s="2" t="str">
        <f>IF(ISNUMBER(SEARCH("E:\",#REF!)),LEFT(#REF!,SEARCH("@",SUBSTITUTE(#REF!,"\","@",LEN(#REF!)-LEN(SUBSTITUTE(#REF!,"\",""))))),"")</f>
        <v/>
      </c>
      <c r="Y227" s="14" t="str">
        <f>IF(ISNUMBER(SEARCH("E:\",#REF!)),TRIM(RIGHT(SUBSTITUTE(#REF!,"\",REPT(" ",LEN(#REF!))),LEN(#REF!))),"")</f>
        <v/>
      </c>
    </row>
    <row r="228" spans="1:25" x14ac:dyDescent="0.25">
      <c r="A228">
        <v>227</v>
      </c>
      <c r="B228" t="s">
        <v>72</v>
      </c>
      <c r="C228" t="s">
        <v>306</v>
      </c>
      <c r="D228" s="10" t="s">
        <v>914</v>
      </c>
      <c r="E228" s="10" t="s">
        <v>914</v>
      </c>
      <c r="F228" s="10" t="s">
        <v>435</v>
      </c>
      <c r="H228" s="10" t="s">
        <v>885</v>
      </c>
      <c r="I228" t="s">
        <v>869</v>
      </c>
      <c r="J228" t="s">
        <v>695</v>
      </c>
      <c r="N228" s="2" t="s">
        <v>888</v>
      </c>
      <c r="O228" t="s">
        <v>892</v>
      </c>
      <c r="Q228" s="2" t="s">
        <v>314</v>
      </c>
      <c r="R228" s="12" t="str">
        <f>IF(ISNUMBER(SEARCH("Datakilder_SQL",#REF!)),"Database",IF(ISNUMBER(SEARCH("WMS",U228)),"WMS",IF(ISNUMBER(SEARCH("WFS",U228)),"WFS","Grafisk fil")))</f>
        <v>Grafisk fil</v>
      </c>
      <c r="S2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8" t="str">
        <f>IF(ISNUMBER(SEARCH("]",#REF!)),TRIM(RIGHT(SUBSTITUTE(#REF!,".",REPT(" ",LEN(#REF!))),LEN(#REF!))),"")&amp;IF(ISNUMBER(SEARCH("ODBC",#REF!)),TRIM(#REF!)&amp;"?","")</f>
        <v/>
      </c>
      <c r="U228" s="1" t="str">
        <f>IF(ISNUMBER(SEARCH("WMS",#REF!)),RIGHT(#REF!,LEN(#REF!)-SEARCH(":",#REF!)),"")</f>
        <v/>
      </c>
      <c r="V228" t="str">
        <f>IF(ISNUMBER(SEARCH("WMS",#REF!)),TRIM(#REF!)&amp;"?","")</f>
        <v/>
      </c>
      <c r="W228" s="21" t="str">
        <f>IF(ISNUMBER(SEARCH("E:\",#REF!)),"\\s-gis01-v\gis1\", "")</f>
        <v/>
      </c>
      <c r="X228" s="2" t="str">
        <f>IF(ISNUMBER(SEARCH("E:\",#REF!)),LEFT(#REF!,SEARCH("@",SUBSTITUTE(#REF!,"\","@",LEN(#REF!)-LEN(SUBSTITUTE(#REF!,"\",""))))),"")</f>
        <v/>
      </c>
      <c r="Y228" s="14" t="str">
        <f>IF(ISNUMBER(SEARCH("E:\",#REF!)),TRIM(RIGHT(SUBSTITUTE(#REF!,"\",REPT(" ",LEN(#REF!))),LEN(#REF!))),"")</f>
        <v/>
      </c>
    </row>
    <row r="229" spans="1:25" x14ac:dyDescent="0.25">
      <c r="A229">
        <v>228</v>
      </c>
      <c r="B229" t="s">
        <v>73</v>
      </c>
      <c r="C229" t="s">
        <v>306</v>
      </c>
      <c r="D229" s="10" t="s">
        <v>914</v>
      </c>
      <c r="E229" s="10" t="s">
        <v>914</v>
      </c>
      <c r="F229" s="10" t="s">
        <v>436</v>
      </c>
      <c r="H229" s="10" t="s">
        <v>885</v>
      </c>
      <c r="I229" t="s">
        <v>869</v>
      </c>
      <c r="J229" t="s">
        <v>695</v>
      </c>
      <c r="N229" s="2" t="s">
        <v>888</v>
      </c>
      <c r="O229" t="s">
        <v>892</v>
      </c>
      <c r="Q229" s="2" t="s">
        <v>314</v>
      </c>
      <c r="R229" s="12" t="str">
        <f>IF(ISNUMBER(SEARCH("Datakilder_SQL",#REF!)),"Database",IF(ISNUMBER(SEARCH("WMS",U229)),"WMS",IF(ISNUMBER(SEARCH("WFS",U229)),"WFS","Grafisk fil")))</f>
        <v>Grafisk fil</v>
      </c>
      <c r="S2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29" t="str">
        <f>IF(ISNUMBER(SEARCH("]",#REF!)),TRIM(RIGHT(SUBSTITUTE(#REF!,".",REPT(" ",LEN(#REF!))),LEN(#REF!))),"")&amp;IF(ISNUMBER(SEARCH("ODBC",#REF!)),TRIM(#REF!)&amp;"?","")</f>
        <v/>
      </c>
      <c r="U229" s="1" t="str">
        <f>IF(ISNUMBER(SEARCH("WMS",#REF!)),RIGHT(#REF!,LEN(#REF!)-SEARCH(":",#REF!)),"")</f>
        <v/>
      </c>
      <c r="V229" t="str">
        <f>IF(ISNUMBER(SEARCH("WMS",#REF!)),TRIM(#REF!)&amp;"?","")</f>
        <v/>
      </c>
      <c r="W229" s="21" t="str">
        <f>IF(ISNUMBER(SEARCH("E:\",#REF!)),"\\s-gis01-v\gis1\", "")</f>
        <v/>
      </c>
      <c r="X229" s="2" t="str">
        <f>IF(ISNUMBER(SEARCH("E:\",#REF!)),LEFT(#REF!,SEARCH("@",SUBSTITUTE(#REF!,"\","@",LEN(#REF!)-LEN(SUBSTITUTE(#REF!,"\",""))))),"")</f>
        <v/>
      </c>
      <c r="Y229" s="14" t="str">
        <f>IF(ISNUMBER(SEARCH("E:\",#REF!)),TRIM(RIGHT(SUBSTITUTE(#REF!,"\",REPT(" ",LEN(#REF!))),LEN(#REF!))),"")</f>
        <v/>
      </c>
    </row>
    <row r="230" spans="1:25" x14ac:dyDescent="0.25">
      <c r="A230">
        <v>229</v>
      </c>
      <c r="B230" t="s">
        <v>295</v>
      </c>
      <c r="C230" t="s">
        <v>306</v>
      </c>
      <c r="D230" s="10" t="s">
        <v>914</v>
      </c>
      <c r="E230" s="10" t="s">
        <v>914</v>
      </c>
      <c r="F230" s="10" t="s">
        <v>437</v>
      </c>
      <c r="H230" s="10" t="s">
        <v>885</v>
      </c>
      <c r="I230" t="s">
        <v>869</v>
      </c>
      <c r="J230" t="s">
        <v>695</v>
      </c>
      <c r="N230" s="2" t="s">
        <v>888</v>
      </c>
      <c r="O230" t="s">
        <v>892</v>
      </c>
      <c r="Q230" s="2" t="s">
        <v>314</v>
      </c>
      <c r="R230" s="12" t="str">
        <f>IF(ISNUMBER(SEARCH("Datakilder_SQL",#REF!)),"Database",IF(ISNUMBER(SEARCH("WMS",U230)),"WMS",IF(ISNUMBER(SEARCH("WFS",U230)),"WFS","Grafisk fil")))</f>
        <v>Grafisk fil</v>
      </c>
      <c r="S2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0" t="str">
        <f>IF(ISNUMBER(SEARCH("]",#REF!)),TRIM(RIGHT(SUBSTITUTE(#REF!,".",REPT(" ",LEN(#REF!))),LEN(#REF!))),"")&amp;IF(ISNUMBER(SEARCH("ODBC",#REF!)),TRIM(#REF!)&amp;"?","")</f>
        <v/>
      </c>
      <c r="U230" s="1" t="str">
        <f>IF(ISNUMBER(SEARCH("WMS",#REF!)),RIGHT(#REF!,LEN(#REF!)-SEARCH(":",#REF!)),"")</f>
        <v/>
      </c>
      <c r="V230" t="str">
        <f>IF(ISNUMBER(SEARCH("WMS",#REF!)),TRIM(#REF!)&amp;"?","")</f>
        <v/>
      </c>
      <c r="W230" s="21" t="str">
        <f>IF(ISNUMBER(SEARCH("E:\",#REF!)),"\\s-gis01-v\gis1\", "")</f>
        <v/>
      </c>
      <c r="X230" s="2" t="str">
        <f>IF(ISNUMBER(SEARCH("E:\",#REF!)),LEFT(#REF!,SEARCH("@",SUBSTITUTE(#REF!,"\","@",LEN(#REF!)-LEN(SUBSTITUTE(#REF!,"\",""))))),"")</f>
        <v/>
      </c>
      <c r="Y230" s="14" t="str">
        <f>IF(ISNUMBER(SEARCH("E:\",#REF!)),TRIM(RIGHT(SUBSTITUTE(#REF!,"\",REPT(" ",LEN(#REF!))),LEN(#REF!))),"")</f>
        <v/>
      </c>
    </row>
    <row r="231" spans="1:25" x14ac:dyDescent="0.25">
      <c r="A231">
        <v>230</v>
      </c>
      <c r="B231" t="s">
        <v>263</v>
      </c>
      <c r="C231" t="s">
        <v>885</v>
      </c>
      <c r="D231" s="10" t="s">
        <v>914</v>
      </c>
      <c r="E231" s="10" t="s">
        <v>914</v>
      </c>
      <c r="F231" s="10" t="s">
        <v>438</v>
      </c>
      <c r="H231" s="10" t="s">
        <v>885</v>
      </c>
      <c r="I231" t="s">
        <v>877</v>
      </c>
      <c r="J231" t="s">
        <v>696</v>
      </c>
      <c r="N231" s="2"/>
      <c r="O231" t="s">
        <v>1041</v>
      </c>
      <c r="Q231" s="2" t="s">
        <v>314</v>
      </c>
      <c r="R231" s="12" t="str">
        <f>IF(ISNUMBER(SEARCH("Datakilder_SQL",#REF!)),"Database",IF(ISNUMBER(SEARCH("WMS",U231)),"WMS",IF(ISNUMBER(SEARCH("WFS",U231)),"WFS","Grafisk fil")))</f>
        <v>Grafisk fil</v>
      </c>
      <c r="S2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1" t="str">
        <f>IF(ISNUMBER(SEARCH("]",#REF!)),TRIM(RIGHT(SUBSTITUTE(#REF!,".",REPT(" ",LEN(#REF!))),LEN(#REF!))),"")&amp;IF(ISNUMBER(SEARCH("ODBC",#REF!)),TRIM(#REF!)&amp;"?","")</f>
        <v/>
      </c>
      <c r="U231" s="1" t="str">
        <f>IF(ISNUMBER(SEARCH("WMS",#REF!)),RIGHT(#REF!,LEN(#REF!)-SEARCH(":",#REF!)),"")</f>
        <v/>
      </c>
      <c r="V231" t="str">
        <f>IF(ISNUMBER(SEARCH("WMS",#REF!)),TRIM(#REF!)&amp;"?","")</f>
        <v/>
      </c>
      <c r="W231" s="21" t="str">
        <f>IF(ISNUMBER(SEARCH("E:\",#REF!)),"\\s-gis01-v\gis1\", "")</f>
        <v/>
      </c>
      <c r="X231" s="2" t="str">
        <f>IF(ISNUMBER(SEARCH("E:\",#REF!)),LEFT(#REF!,SEARCH("@",SUBSTITUTE(#REF!,"\","@",LEN(#REF!)-LEN(SUBSTITUTE(#REF!,"\",""))))),"")</f>
        <v/>
      </c>
      <c r="Y231" s="14" t="str">
        <f>IF(ISNUMBER(SEARCH("E:\",#REF!)),TRIM(RIGHT(SUBSTITUTE(#REF!,"\",REPT(" ",LEN(#REF!))),LEN(#REF!))),"")</f>
        <v/>
      </c>
    </row>
    <row r="232" spans="1:25" x14ac:dyDescent="0.25">
      <c r="A232">
        <v>231</v>
      </c>
      <c r="B232" t="s">
        <v>74</v>
      </c>
      <c r="C232" t="s">
        <v>306</v>
      </c>
      <c r="D232" s="10" t="s">
        <v>915</v>
      </c>
      <c r="E232" s="10" t="s">
        <v>915</v>
      </c>
      <c r="F232" s="10" t="s">
        <v>439</v>
      </c>
      <c r="H232" t="s">
        <v>306</v>
      </c>
      <c r="I232" t="s">
        <v>897</v>
      </c>
      <c r="J232" t="s">
        <v>697</v>
      </c>
      <c r="M232" s="10" t="s">
        <v>887</v>
      </c>
      <c r="N232" t="str">
        <f t="shared" ref="N232:N263" si="11">Q232</f>
        <v>Ekr53?</v>
      </c>
      <c r="O232" t="str">
        <f t="shared" ref="O232:O263" si="12">IF(P232&lt;&gt;"",P232,IF(I232="","",IF(I232="HK","",IF(I232="HK?","","GIS"))))</f>
        <v>GIS</v>
      </c>
      <c r="Q232" s="2" t="str">
        <f t="shared" ref="Q232:Q263" si="13">IF(O232="GIS","Ekr53?","")</f>
        <v>Ekr53?</v>
      </c>
      <c r="R232" s="12" t="str">
        <f>IF(ISNUMBER(SEARCH("Datakilder_SQL",#REF!)),"Database",IF(ISNUMBER(SEARCH("WMS",U232)),"WMS",IF(ISNUMBER(SEARCH("WFS",U232)),"WFS","Grafisk fil")))</f>
        <v>Grafisk fil</v>
      </c>
      <c r="S2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2" t="str">
        <f>IF(ISNUMBER(SEARCH("]",#REF!)),TRIM(RIGHT(SUBSTITUTE(#REF!,".",REPT(" ",LEN(#REF!))),LEN(#REF!))),"")&amp;IF(ISNUMBER(SEARCH("ODBC",#REF!)),TRIM(#REF!)&amp;"?","")</f>
        <v/>
      </c>
      <c r="U232" s="1" t="str">
        <f>IF(ISNUMBER(SEARCH("WMS",#REF!)),RIGHT(#REF!,LEN(#REF!)-SEARCH(":",#REF!)),"")</f>
        <v/>
      </c>
      <c r="V232" t="str">
        <f>IF(ISNUMBER(SEARCH("WMS",#REF!)),TRIM(#REF!)&amp;"?","")</f>
        <v/>
      </c>
      <c r="W232" s="21" t="str">
        <f>IF(ISNUMBER(SEARCH("E:\",#REF!)),"\\s-gis01-v\gis1\", "")</f>
        <v/>
      </c>
      <c r="X232" s="2" t="str">
        <f>IF(ISNUMBER(SEARCH("E:\",#REF!)),LEFT(#REF!,SEARCH("@",SUBSTITUTE(#REF!,"\","@",LEN(#REF!)-LEN(SUBSTITUTE(#REF!,"\",""))))),"")</f>
        <v/>
      </c>
      <c r="Y232" s="14" t="str">
        <f>IF(ISNUMBER(SEARCH("E:\",#REF!)),TRIM(RIGHT(SUBSTITUTE(#REF!,"\",REPT(" ",LEN(#REF!))),LEN(#REF!))),"")</f>
        <v/>
      </c>
    </row>
    <row r="233" spans="1:25" x14ac:dyDescent="0.25">
      <c r="A233">
        <v>232</v>
      </c>
      <c r="B233" t="s">
        <v>75</v>
      </c>
      <c r="C233" t="s">
        <v>885</v>
      </c>
      <c r="D233" s="10" t="s">
        <v>915</v>
      </c>
      <c r="E233" s="10" t="s">
        <v>1001</v>
      </c>
      <c r="F233" s="10" t="s">
        <v>440</v>
      </c>
      <c r="H233" t="s">
        <v>306</v>
      </c>
      <c r="I233" t="s">
        <v>875</v>
      </c>
      <c r="J233" t="s">
        <v>698</v>
      </c>
      <c r="K233" t="s">
        <v>840</v>
      </c>
      <c r="M233" s="10" t="s">
        <v>887</v>
      </c>
      <c r="N233" t="str">
        <f t="shared" si="11"/>
        <v>Ekr53?</v>
      </c>
      <c r="O233" t="str">
        <f t="shared" si="12"/>
        <v>GIS</v>
      </c>
      <c r="Q233" s="2" t="str">
        <f t="shared" si="13"/>
        <v>Ekr53?</v>
      </c>
      <c r="R233" s="12" t="str">
        <f>IF(ISNUMBER(SEARCH("Datakilder_SQL",#REF!)),"Database",IF(ISNUMBER(SEARCH("WMS",U233)),"WMS",IF(ISNUMBER(SEARCH("WFS",U233)),"WFS","Grafisk fil")))</f>
        <v>Grafisk fil</v>
      </c>
      <c r="S2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3" t="str">
        <f>IF(ISNUMBER(SEARCH("]",#REF!)),TRIM(RIGHT(SUBSTITUTE(#REF!,".",REPT(" ",LEN(#REF!))),LEN(#REF!))),"")&amp;IF(ISNUMBER(SEARCH("ODBC",#REF!)),TRIM(#REF!)&amp;"?","")</f>
        <v/>
      </c>
      <c r="U233" s="1" t="str">
        <f>IF(ISNUMBER(SEARCH("WMS",#REF!)),RIGHT(#REF!,LEN(#REF!)-SEARCH(":",#REF!)),"")</f>
        <v/>
      </c>
      <c r="V233" t="str">
        <f>IF(ISNUMBER(SEARCH("WMS",#REF!)),TRIM(#REF!)&amp;"?","")</f>
        <v/>
      </c>
      <c r="W233" s="21" t="str">
        <f>IF(ISNUMBER(SEARCH("E:\",#REF!)),"\\s-gis01-v\gis1\", "")</f>
        <v/>
      </c>
      <c r="X233" s="2" t="str">
        <f>IF(ISNUMBER(SEARCH("E:\",#REF!)),LEFT(#REF!,SEARCH("@",SUBSTITUTE(#REF!,"\","@",LEN(#REF!)-LEN(SUBSTITUTE(#REF!,"\",""))))),"")</f>
        <v/>
      </c>
      <c r="Y233" s="14" t="str">
        <f>IF(ISNUMBER(SEARCH("E:\",#REF!)),TRIM(RIGHT(SUBSTITUTE(#REF!,"\",REPT(" ",LEN(#REF!))),LEN(#REF!))),"")</f>
        <v/>
      </c>
    </row>
    <row r="234" spans="1:25" x14ac:dyDescent="0.25">
      <c r="A234">
        <v>233</v>
      </c>
      <c r="B234" t="s">
        <v>75</v>
      </c>
      <c r="C234" t="s">
        <v>885</v>
      </c>
      <c r="D234" s="10" t="s">
        <v>915</v>
      </c>
      <c r="E234" s="10" t="s">
        <v>1002</v>
      </c>
      <c r="F234" s="10" t="s">
        <v>440</v>
      </c>
      <c r="H234" t="s">
        <v>306</v>
      </c>
      <c r="I234" t="s">
        <v>875</v>
      </c>
      <c r="J234" t="s">
        <v>698</v>
      </c>
      <c r="K234" t="s">
        <v>840</v>
      </c>
      <c r="M234" s="10" t="s">
        <v>887</v>
      </c>
      <c r="N234" t="str">
        <f t="shared" si="11"/>
        <v>Ekr53?</v>
      </c>
      <c r="O234" t="str">
        <f t="shared" si="12"/>
        <v>GIS</v>
      </c>
      <c r="Q234" s="2" t="str">
        <f t="shared" si="13"/>
        <v>Ekr53?</v>
      </c>
      <c r="R234" s="12" t="str">
        <f>IF(ISNUMBER(SEARCH("Datakilder_SQL",#REF!)),"Database",IF(ISNUMBER(SEARCH("WMS",U234)),"WMS",IF(ISNUMBER(SEARCH("WFS",U234)),"WFS","Grafisk fil")))</f>
        <v>Grafisk fil</v>
      </c>
      <c r="S2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4" t="str">
        <f>IF(ISNUMBER(SEARCH("]",#REF!)),TRIM(RIGHT(SUBSTITUTE(#REF!,".",REPT(" ",LEN(#REF!))),LEN(#REF!))),"")&amp;IF(ISNUMBER(SEARCH("ODBC",#REF!)),TRIM(#REF!)&amp;"?","")</f>
        <v/>
      </c>
      <c r="U234" s="1" t="str">
        <f>IF(ISNUMBER(SEARCH("WMS",#REF!)),RIGHT(#REF!,LEN(#REF!)-SEARCH(":",#REF!)),"")</f>
        <v/>
      </c>
      <c r="V234" t="str">
        <f>IF(ISNUMBER(SEARCH("WMS",#REF!)),TRIM(#REF!)&amp;"?","")</f>
        <v/>
      </c>
      <c r="W234" s="21" t="str">
        <f>IF(ISNUMBER(SEARCH("E:\",#REF!)),"\\s-gis01-v\gis1\", "")</f>
        <v/>
      </c>
      <c r="X234" s="2" t="str">
        <f>IF(ISNUMBER(SEARCH("E:\",#REF!)),LEFT(#REF!,SEARCH("@",SUBSTITUTE(#REF!,"\","@",LEN(#REF!)-LEN(SUBSTITUTE(#REF!,"\",""))))),"")</f>
        <v/>
      </c>
      <c r="Y234" s="14" t="str">
        <f>IF(ISNUMBER(SEARCH("E:\",#REF!)),TRIM(RIGHT(SUBSTITUTE(#REF!,"\",REPT(" ",LEN(#REF!))),LEN(#REF!))),"")</f>
        <v/>
      </c>
    </row>
    <row r="235" spans="1:25" x14ac:dyDescent="0.25">
      <c r="A235">
        <v>234</v>
      </c>
      <c r="B235" t="s">
        <v>75</v>
      </c>
      <c r="C235" t="s">
        <v>885</v>
      </c>
      <c r="D235" s="10" t="s">
        <v>915</v>
      </c>
      <c r="E235" s="10" t="s">
        <v>1003</v>
      </c>
      <c r="F235" s="10" t="s">
        <v>440</v>
      </c>
      <c r="H235" t="s">
        <v>306</v>
      </c>
      <c r="I235" t="s">
        <v>875</v>
      </c>
      <c r="J235" t="s">
        <v>698</v>
      </c>
      <c r="K235" t="s">
        <v>840</v>
      </c>
      <c r="M235" s="10" t="s">
        <v>887</v>
      </c>
      <c r="N235" t="str">
        <f t="shared" si="11"/>
        <v>Ekr53?</v>
      </c>
      <c r="O235" t="str">
        <f t="shared" si="12"/>
        <v>GIS</v>
      </c>
      <c r="Q235" s="2" t="str">
        <f t="shared" si="13"/>
        <v>Ekr53?</v>
      </c>
      <c r="R235" s="12" t="str">
        <f>IF(ISNUMBER(SEARCH("Datakilder_SQL",#REF!)),"Database",IF(ISNUMBER(SEARCH("WMS",U235)),"WMS",IF(ISNUMBER(SEARCH("WFS",U235)),"WFS","Grafisk fil")))</f>
        <v>Grafisk fil</v>
      </c>
      <c r="S2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5" t="str">
        <f>IF(ISNUMBER(SEARCH("]",#REF!)),TRIM(RIGHT(SUBSTITUTE(#REF!,".",REPT(" ",LEN(#REF!))),LEN(#REF!))),"")&amp;IF(ISNUMBER(SEARCH("ODBC",#REF!)),TRIM(#REF!)&amp;"?","")</f>
        <v/>
      </c>
      <c r="U235" s="1" t="str">
        <f>IF(ISNUMBER(SEARCH("WMS",#REF!)),RIGHT(#REF!,LEN(#REF!)-SEARCH(":",#REF!)),"")</f>
        <v/>
      </c>
      <c r="V235" t="str">
        <f>IF(ISNUMBER(SEARCH("WMS",#REF!)),TRIM(#REF!)&amp;"?","")</f>
        <v/>
      </c>
      <c r="W235" s="21" t="str">
        <f>IF(ISNUMBER(SEARCH("E:\",#REF!)),"\\s-gis01-v\gis1\", "")</f>
        <v/>
      </c>
      <c r="X235" s="2" t="str">
        <f>IF(ISNUMBER(SEARCH("E:\",#REF!)),LEFT(#REF!,SEARCH("@",SUBSTITUTE(#REF!,"\","@",LEN(#REF!)-LEN(SUBSTITUTE(#REF!,"\",""))))),"")</f>
        <v/>
      </c>
      <c r="Y235" s="14" t="str">
        <f>IF(ISNUMBER(SEARCH("E:\",#REF!)),TRIM(RIGHT(SUBSTITUTE(#REF!,"\",REPT(" ",LEN(#REF!))),LEN(#REF!))),"")</f>
        <v/>
      </c>
    </row>
    <row r="236" spans="1:25" x14ac:dyDescent="0.25">
      <c r="A236">
        <v>235</v>
      </c>
      <c r="B236" t="s">
        <v>75</v>
      </c>
      <c r="C236" t="s">
        <v>885</v>
      </c>
      <c r="D236" s="10" t="s">
        <v>915</v>
      </c>
      <c r="E236" s="10" t="s">
        <v>1004</v>
      </c>
      <c r="F236" s="10" t="s">
        <v>440</v>
      </c>
      <c r="H236" t="s">
        <v>306</v>
      </c>
      <c r="I236" t="s">
        <v>875</v>
      </c>
      <c r="J236" t="s">
        <v>698</v>
      </c>
      <c r="K236" t="s">
        <v>840</v>
      </c>
      <c r="M236" s="10" t="s">
        <v>887</v>
      </c>
      <c r="N236" t="str">
        <f t="shared" si="11"/>
        <v>Ekr53?</v>
      </c>
      <c r="O236" t="str">
        <f t="shared" si="12"/>
        <v>GIS</v>
      </c>
      <c r="Q236" s="2" t="str">
        <f t="shared" si="13"/>
        <v>Ekr53?</v>
      </c>
      <c r="R236" s="12" t="str">
        <f>IF(ISNUMBER(SEARCH("Datakilder_SQL",#REF!)),"Database",IF(ISNUMBER(SEARCH("WMS",U236)),"WMS",IF(ISNUMBER(SEARCH("WFS",U236)),"WFS","Grafisk fil")))</f>
        <v>Grafisk fil</v>
      </c>
      <c r="S2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6" t="str">
        <f>IF(ISNUMBER(SEARCH("]",#REF!)),TRIM(RIGHT(SUBSTITUTE(#REF!,".",REPT(" ",LEN(#REF!))),LEN(#REF!))),"")&amp;IF(ISNUMBER(SEARCH("ODBC",#REF!)),TRIM(#REF!)&amp;"?","")</f>
        <v/>
      </c>
      <c r="U236" s="1" t="str">
        <f>IF(ISNUMBER(SEARCH("WMS",#REF!)),RIGHT(#REF!,LEN(#REF!)-SEARCH(":",#REF!)),"")</f>
        <v/>
      </c>
      <c r="V236" t="str">
        <f>IF(ISNUMBER(SEARCH("WMS",#REF!)),TRIM(#REF!)&amp;"?","")</f>
        <v/>
      </c>
      <c r="W236" s="21" t="str">
        <f>IF(ISNUMBER(SEARCH("E:\",#REF!)),"\\s-gis01-v\gis1\", "")</f>
        <v/>
      </c>
      <c r="X236" s="2" t="str">
        <f>IF(ISNUMBER(SEARCH("E:\",#REF!)),LEFT(#REF!,SEARCH("@",SUBSTITUTE(#REF!,"\","@",LEN(#REF!)-LEN(SUBSTITUTE(#REF!,"\",""))))),"")</f>
        <v/>
      </c>
      <c r="Y236" s="14" t="str">
        <f>IF(ISNUMBER(SEARCH("E:\",#REF!)),TRIM(RIGHT(SUBSTITUTE(#REF!,"\",REPT(" ",LEN(#REF!))),LEN(#REF!))),"")</f>
        <v/>
      </c>
    </row>
    <row r="237" spans="1:25" x14ac:dyDescent="0.25">
      <c r="A237">
        <v>236</v>
      </c>
      <c r="B237" t="s">
        <v>75</v>
      </c>
      <c r="C237" t="s">
        <v>885</v>
      </c>
      <c r="D237" s="10" t="s">
        <v>915</v>
      </c>
      <c r="E237" s="10" t="s">
        <v>1005</v>
      </c>
      <c r="F237" s="10" t="s">
        <v>440</v>
      </c>
      <c r="H237" t="s">
        <v>306</v>
      </c>
      <c r="I237" t="s">
        <v>875</v>
      </c>
      <c r="J237" t="s">
        <v>698</v>
      </c>
      <c r="K237" t="s">
        <v>840</v>
      </c>
      <c r="M237" s="10" t="s">
        <v>887</v>
      </c>
      <c r="N237" t="str">
        <f t="shared" si="11"/>
        <v>Ekr53?</v>
      </c>
      <c r="O237" t="str">
        <f t="shared" si="12"/>
        <v>GIS</v>
      </c>
      <c r="Q237" s="2" t="str">
        <f t="shared" si="13"/>
        <v>Ekr53?</v>
      </c>
      <c r="R237" s="12" t="str">
        <f>IF(ISNUMBER(SEARCH("Datakilder_SQL",#REF!)),"Database",IF(ISNUMBER(SEARCH("WMS",U237)),"WMS",IF(ISNUMBER(SEARCH("WFS",U237)),"WFS","Grafisk fil")))</f>
        <v>Grafisk fil</v>
      </c>
      <c r="S2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7" t="str">
        <f>IF(ISNUMBER(SEARCH("]",#REF!)),TRIM(RIGHT(SUBSTITUTE(#REF!,".",REPT(" ",LEN(#REF!))),LEN(#REF!))),"")&amp;IF(ISNUMBER(SEARCH("ODBC",#REF!)),TRIM(#REF!)&amp;"?","")</f>
        <v/>
      </c>
      <c r="U237" s="1" t="str">
        <f>IF(ISNUMBER(SEARCH("WMS",#REF!)),RIGHT(#REF!,LEN(#REF!)-SEARCH(":",#REF!)),"")</f>
        <v/>
      </c>
      <c r="V237" t="str">
        <f>IF(ISNUMBER(SEARCH("WMS",#REF!)),TRIM(#REF!)&amp;"?","")</f>
        <v/>
      </c>
      <c r="W237" s="21" t="str">
        <f>IF(ISNUMBER(SEARCH("E:\",#REF!)),"\\s-gis01-v\gis1\", "")</f>
        <v/>
      </c>
      <c r="X237" s="2" t="str">
        <f>IF(ISNUMBER(SEARCH("E:\",#REF!)),LEFT(#REF!,SEARCH("@",SUBSTITUTE(#REF!,"\","@",LEN(#REF!)-LEN(SUBSTITUTE(#REF!,"\",""))))),"")</f>
        <v/>
      </c>
      <c r="Y237" s="14" t="str">
        <f>IF(ISNUMBER(SEARCH("E:\",#REF!)),TRIM(RIGHT(SUBSTITUTE(#REF!,"\",REPT(" ",LEN(#REF!))),LEN(#REF!))),"")</f>
        <v/>
      </c>
    </row>
    <row r="238" spans="1:25" x14ac:dyDescent="0.25">
      <c r="A238">
        <v>237</v>
      </c>
      <c r="B238" t="s">
        <v>75</v>
      </c>
      <c r="C238" t="s">
        <v>885</v>
      </c>
      <c r="D238" s="10" t="s">
        <v>915</v>
      </c>
      <c r="E238" s="10" t="s">
        <v>1006</v>
      </c>
      <c r="F238" s="10" t="s">
        <v>440</v>
      </c>
      <c r="H238" t="s">
        <v>306</v>
      </c>
      <c r="I238" t="s">
        <v>875</v>
      </c>
      <c r="J238" t="s">
        <v>698</v>
      </c>
      <c r="K238" t="s">
        <v>840</v>
      </c>
      <c r="M238" s="10" t="s">
        <v>887</v>
      </c>
      <c r="N238" t="str">
        <f t="shared" si="11"/>
        <v>Ekr53?</v>
      </c>
      <c r="O238" t="str">
        <f t="shared" si="12"/>
        <v>GIS</v>
      </c>
      <c r="Q238" s="2" t="str">
        <f t="shared" si="13"/>
        <v>Ekr53?</v>
      </c>
      <c r="R238" s="12" t="str">
        <f>IF(ISNUMBER(SEARCH("Datakilder_SQL",#REF!)),"Database",IF(ISNUMBER(SEARCH("WMS",U238)),"WMS",IF(ISNUMBER(SEARCH("WFS",U238)),"WFS","Grafisk fil")))</f>
        <v>Grafisk fil</v>
      </c>
      <c r="S2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8" t="str">
        <f>IF(ISNUMBER(SEARCH("]",#REF!)),TRIM(RIGHT(SUBSTITUTE(#REF!,".",REPT(" ",LEN(#REF!))),LEN(#REF!))),"")&amp;IF(ISNUMBER(SEARCH("ODBC",#REF!)),TRIM(#REF!)&amp;"?","")</f>
        <v/>
      </c>
      <c r="U238" s="1" t="str">
        <f>IF(ISNUMBER(SEARCH("WMS",#REF!)),RIGHT(#REF!,LEN(#REF!)-SEARCH(":",#REF!)),"")</f>
        <v/>
      </c>
      <c r="V238" t="str">
        <f>IF(ISNUMBER(SEARCH("WMS",#REF!)),TRIM(#REF!)&amp;"?","")</f>
        <v/>
      </c>
      <c r="W238" s="21" t="str">
        <f>IF(ISNUMBER(SEARCH("E:\",#REF!)),"\\s-gis01-v\gis1\", "")</f>
        <v/>
      </c>
      <c r="X238" s="2" t="str">
        <f>IF(ISNUMBER(SEARCH("E:\",#REF!)),LEFT(#REF!,SEARCH("@",SUBSTITUTE(#REF!,"\","@",LEN(#REF!)-LEN(SUBSTITUTE(#REF!,"\",""))))),"")</f>
        <v/>
      </c>
      <c r="Y238" s="14" t="str">
        <f>IF(ISNUMBER(SEARCH("E:\",#REF!)),TRIM(RIGHT(SUBSTITUTE(#REF!,"\",REPT(" ",LEN(#REF!))),LEN(#REF!))),"")</f>
        <v/>
      </c>
    </row>
    <row r="239" spans="1:25" x14ac:dyDescent="0.25">
      <c r="A239">
        <v>238</v>
      </c>
      <c r="B239" t="s">
        <v>75</v>
      </c>
      <c r="C239" t="s">
        <v>885</v>
      </c>
      <c r="D239" s="10" t="s">
        <v>915</v>
      </c>
      <c r="E239" s="10" t="s">
        <v>1000</v>
      </c>
      <c r="F239" s="10" t="s">
        <v>440</v>
      </c>
      <c r="H239" t="s">
        <v>306</v>
      </c>
      <c r="I239" t="s">
        <v>875</v>
      </c>
      <c r="J239" t="s">
        <v>698</v>
      </c>
      <c r="K239" t="s">
        <v>840</v>
      </c>
      <c r="M239" s="10" t="s">
        <v>887</v>
      </c>
      <c r="N239" t="str">
        <f t="shared" si="11"/>
        <v>Ekr53?</v>
      </c>
      <c r="O239" t="str">
        <f t="shared" si="12"/>
        <v>GIS</v>
      </c>
      <c r="Q239" s="2" t="str">
        <f t="shared" si="13"/>
        <v>Ekr53?</v>
      </c>
      <c r="R239" s="12" t="str">
        <f>IF(ISNUMBER(SEARCH("Datakilder_SQL",#REF!)),"Database",IF(ISNUMBER(SEARCH("WMS",U239)),"WMS",IF(ISNUMBER(SEARCH("WFS",U239)),"WFS","Grafisk fil")))</f>
        <v>Grafisk fil</v>
      </c>
      <c r="S2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39" t="str">
        <f>IF(ISNUMBER(SEARCH("]",#REF!)),TRIM(RIGHT(SUBSTITUTE(#REF!,".",REPT(" ",LEN(#REF!))),LEN(#REF!))),"")&amp;IF(ISNUMBER(SEARCH("ODBC",#REF!)),TRIM(#REF!)&amp;"?","")</f>
        <v/>
      </c>
      <c r="U239" s="1" t="str">
        <f>IF(ISNUMBER(SEARCH("WMS",#REF!)),RIGHT(#REF!,LEN(#REF!)-SEARCH(":",#REF!)),"")</f>
        <v/>
      </c>
      <c r="V239" t="str">
        <f>IF(ISNUMBER(SEARCH("WMS",#REF!)),TRIM(#REF!)&amp;"?","")</f>
        <v/>
      </c>
      <c r="W239" s="21" t="str">
        <f>IF(ISNUMBER(SEARCH("E:\",#REF!)),"\\s-gis01-v\gis1\", "")</f>
        <v/>
      </c>
      <c r="X239" s="2" t="str">
        <f>IF(ISNUMBER(SEARCH("E:\",#REF!)),LEFT(#REF!,SEARCH("@",SUBSTITUTE(#REF!,"\","@",LEN(#REF!)-LEN(SUBSTITUTE(#REF!,"\",""))))),"")</f>
        <v/>
      </c>
      <c r="Y239" s="14" t="str">
        <f>IF(ISNUMBER(SEARCH("E:\",#REF!)),TRIM(RIGHT(SUBSTITUTE(#REF!,"\",REPT(" ",LEN(#REF!))),LEN(#REF!))),"")</f>
        <v/>
      </c>
    </row>
    <row r="240" spans="1:25" x14ac:dyDescent="0.25">
      <c r="A240">
        <v>239</v>
      </c>
      <c r="B240" t="s">
        <v>76</v>
      </c>
      <c r="C240" t="s">
        <v>885</v>
      </c>
      <c r="D240" s="10" t="s">
        <v>915</v>
      </c>
      <c r="E240" s="10" t="s">
        <v>999</v>
      </c>
      <c r="F240" s="10" t="s">
        <v>441</v>
      </c>
      <c r="H240" s="10" t="s">
        <v>885</v>
      </c>
      <c r="I240" t="s">
        <v>875</v>
      </c>
      <c r="J240" t="s">
        <v>698</v>
      </c>
      <c r="K240" t="s">
        <v>840</v>
      </c>
      <c r="M240" s="10" t="s">
        <v>887</v>
      </c>
      <c r="N240" t="str">
        <f t="shared" si="11"/>
        <v>Ekr53?</v>
      </c>
      <c r="O240" t="str">
        <f t="shared" si="12"/>
        <v>GIS</v>
      </c>
      <c r="Q240" s="2" t="str">
        <f t="shared" si="13"/>
        <v>Ekr53?</v>
      </c>
      <c r="R240" s="12" t="str">
        <f>IF(ISNUMBER(SEARCH("Datakilder_SQL",#REF!)),"Database",IF(ISNUMBER(SEARCH("WMS",U240)),"WMS",IF(ISNUMBER(SEARCH("WFS",U240)),"WFS","Grafisk fil")))</f>
        <v>Grafisk fil</v>
      </c>
      <c r="S2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0" t="str">
        <f>IF(ISNUMBER(SEARCH("]",#REF!)),TRIM(RIGHT(SUBSTITUTE(#REF!,".",REPT(" ",LEN(#REF!))),LEN(#REF!))),"")&amp;IF(ISNUMBER(SEARCH("ODBC",#REF!)),TRIM(#REF!)&amp;"?","")</f>
        <v/>
      </c>
      <c r="U240" s="1" t="str">
        <f>IF(ISNUMBER(SEARCH("WMS",#REF!)),RIGHT(#REF!,LEN(#REF!)-SEARCH(":",#REF!)),"")</f>
        <v/>
      </c>
      <c r="V240" t="str">
        <f>IF(ISNUMBER(SEARCH("WMS",#REF!)),TRIM(#REF!)&amp;"?","")</f>
        <v/>
      </c>
      <c r="W240" s="21" t="str">
        <f>IF(ISNUMBER(SEARCH("E:\",#REF!)),"\\s-gis01-v\gis1\", "")</f>
        <v/>
      </c>
      <c r="X240" s="2" t="str">
        <f>IF(ISNUMBER(SEARCH("E:\",#REF!)),LEFT(#REF!,SEARCH("@",SUBSTITUTE(#REF!,"\","@",LEN(#REF!)-LEN(SUBSTITUTE(#REF!,"\",""))))),"")</f>
        <v/>
      </c>
      <c r="Y240" s="14" t="str">
        <f>IF(ISNUMBER(SEARCH("E:\",#REF!)),TRIM(RIGHT(SUBSTITUTE(#REF!,"\",REPT(" ",LEN(#REF!))),LEN(#REF!))),"")</f>
        <v/>
      </c>
    </row>
    <row r="241" spans="1:25" x14ac:dyDescent="0.25">
      <c r="A241">
        <v>240</v>
      </c>
      <c r="B241" t="s">
        <v>76</v>
      </c>
      <c r="C241" t="s">
        <v>885</v>
      </c>
      <c r="D241" s="10" t="s">
        <v>915</v>
      </c>
      <c r="E241" s="10" t="s">
        <v>999</v>
      </c>
      <c r="F241" s="10" t="s">
        <v>441</v>
      </c>
      <c r="H241" s="10" t="s">
        <v>885</v>
      </c>
      <c r="I241" t="s">
        <v>875</v>
      </c>
      <c r="J241" t="s">
        <v>698</v>
      </c>
      <c r="K241" t="s">
        <v>840</v>
      </c>
      <c r="M241" s="10" t="s">
        <v>887</v>
      </c>
      <c r="N241" t="str">
        <f t="shared" si="11"/>
        <v>Ekr53?</v>
      </c>
      <c r="O241" t="str">
        <f t="shared" si="12"/>
        <v>GIS</v>
      </c>
      <c r="Q241" s="2" t="str">
        <f t="shared" si="13"/>
        <v>Ekr53?</v>
      </c>
      <c r="R241" s="12" t="str">
        <f>IF(ISNUMBER(SEARCH("Datakilder_SQL",#REF!)),"Database",IF(ISNUMBER(SEARCH("WMS",U241)),"WMS",IF(ISNUMBER(SEARCH("WFS",U241)),"WFS","Grafisk fil")))</f>
        <v>Grafisk fil</v>
      </c>
      <c r="S2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1" t="str">
        <f>IF(ISNUMBER(SEARCH("]",#REF!)),TRIM(RIGHT(SUBSTITUTE(#REF!,".",REPT(" ",LEN(#REF!))),LEN(#REF!))),"")&amp;IF(ISNUMBER(SEARCH("ODBC",#REF!)),TRIM(#REF!)&amp;"?","")</f>
        <v/>
      </c>
      <c r="U241" s="1" t="str">
        <f>IF(ISNUMBER(SEARCH("WMS",#REF!)),RIGHT(#REF!,LEN(#REF!)-SEARCH(":",#REF!)),"")</f>
        <v/>
      </c>
      <c r="V241" t="str">
        <f>IF(ISNUMBER(SEARCH("WMS",#REF!)),TRIM(#REF!)&amp;"?","")</f>
        <v/>
      </c>
      <c r="W241" s="21" t="str">
        <f>IF(ISNUMBER(SEARCH("E:\",#REF!)),"\\s-gis01-v\gis1\", "")</f>
        <v/>
      </c>
      <c r="X241" s="2" t="str">
        <f>IF(ISNUMBER(SEARCH("E:\",#REF!)),LEFT(#REF!,SEARCH("@",SUBSTITUTE(#REF!,"\","@",LEN(#REF!)-LEN(SUBSTITUTE(#REF!,"\",""))))),"")</f>
        <v/>
      </c>
      <c r="Y241" s="14" t="str">
        <f>IF(ISNUMBER(SEARCH("E:\",#REF!)),TRIM(RIGHT(SUBSTITUTE(#REF!,"\",REPT(" ",LEN(#REF!))),LEN(#REF!))),"")</f>
        <v/>
      </c>
    </row>
    <row r="242" spans="1:25" x14ac:dyDescent="0.25">
      <c r="A242">
        <v>241</v>
      </c>
      <c r="B242" t="s">
        <v>76</v>
      </c>
      <c r="C242" t="s">
        <v>885</v>
      </c>
      <c r="D242" s="10" t="s">
        <v>915</v>
      </c>
      <c r="E242" s="10" t="s">
        <v>999</v>
      </c>
      <c r="F242" s="10" t="s">
        <v>441</v>
      </c>
      <c r="H242" s="10" t="s">
        <v>885</v>
      </c>
      <c r="I242" t="s">
        <v>875</v>
      </c>
      <c r="J242" t="s">
        <v>698</v>
      </c>
      <c r="K242" t="s">
        <v>840</v>
      </c>
      <c r="M242" s="10" t="s">
        <v>887</v>
      </c>
      <c r="N242" t="str">
        <f t="shared" si="11"/>
        <v>Ekr53?</v>
      </c>
      <c r="O242" t="str">
        <f t="shared" si="12"/>
        <v>GIS</v>
      </c>
      <c r="Q242" s="2" t="str">
        <f t="shared" si="13"/>
        <v>Ekr53?</v>
      </c>
      <c r="R242" s="12" t="str">
        <f>IF(ISNUMBER(SEARCH("Datakilder_SQL",#REF!)),"Database",IF(ISNUMBER(SEARCH("WMS",U242)),"WMS",IF(ISNUMBER(SEARCH("WFS",U242)),"WFS","Grafisk fil")))</f>
        <v>Grafisk fil</v>
      </c>
      <c r="S2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2" t="str">
        <f>IF(ISNUMBER(SEARCH("]",#REF!)),TRIM(RIGHT(SUBSTITUTE(#REF!,".",REPT(" ",LEN(#REF!))),LEN(#REF!))),"")&amp;IF(ISNUMBER(SEARCH("ODBC",#REF!)),TRIM(#REF!)&amp;"?","")</f>
        <v/>
      </c>
      <c r="U242" s="1" t="str">
        <f>IF(ISNUMBER(SEARCH("WMS",#REF!)),RIGHT(#REF!,LEN(#REF!)-SEARCH(":",#REF!)),"")</f>
        <v/>
      </c>
      <c r="V242" t="str">
        <f>IF(ISNUMBER(SEARCH("WMS",#REF!)),TRIM(#REF!)&amp;"?","")</f>
        <v/>
      </c>
      <c r="W242" s="21" t="str">
        <f>IF(ISNUMBER(SEARCH("E:\",#REF!)),"\\s-gis01-v\gis1\", "")</f>
        <v/>
      </c>
      <c r="X242" s="2" t="str">
        <f>IF(ISNUMBER(SEARCH("E:\",#REF!)),LEFT(#REF!,SEARCH("@",SUBSTITUTE(#REF!,"\","@",LEN(#REF!)-LEN(SUBSTITUTE(#REF!,"\",""))))),"")</f>
        <v/>
      </c>
      <c r="Y242" s="14" t="str">
        <f>IF(ISNUMBER(SEARCH("E:\",#REF!)),TRIM(RIGHT(SUBSTITUTE(#REF!,"\",REPT(" ",LEN(#REF!))),LEN(#REF!))),"")</f>
        <v/>
      </c>
    </row>
    <row r="243" spans="1:25" x14ac:dyDescent="0.25">
      <c r="A243">
        <v>242</v>
      </c>
      <c r="B243" t="s">
        <v>76</v>
      </c>
      <c r="C243" t="s">
        <v>885</v>
      </c>
      <c r="D243" s="10" t="s">
        <v>915</v>
      </c>
      <c r="E243" s="10" t="s">
        <v>999</v>
      </c>
      <c r="F243" s="10" t="s">
        <v>441</v>
      </c>
      <c r="H243" s="10" t="s">
        <v>885</v>
      </c>
      <c r="I243" t="s">
        <v>875</v>
      </c>
      <c r="J243" t="s">
        <v>698</v>
      </c>
      <c r="K243" t="s">
        <v>840</v>
      </c>
      <c r="M243" s="10" t="s">
        <v>887</v>
      </c>
      <c r="N243" t="str">
        <f t="shared" si="11"/>
        <v>Ekr53?</v>
      </c>
      <c r="O243" t="str">
        <f t="shared" si="12"/>
        <v>GIS</v>
      </c>
      <c r="Q243" s="2" t="str">
        <f t="shared" si="13"/>
        <v>Ekr53?</v>
      </c>
      <c r="R243" s="12" t="str">
        <f>IF(ISNUMBER(SEARCH("Datakilder_SQL",#REF!)),"Database",IF(ISNUMBER(SEARCH("WMS",U243)),"WMS",IF(ISNUMBER(SEARCH("WFS",U243)),"WFS","Grafisk fil")))</f>
        <v>Grafisk fil</v>
      </c>
      <c r="S2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3" t="str">
        <f>IF(ISNUMBER(SEARCH("]",#REF!)),TRIM(RIGHT(SUBSTITUTE(#REF!,".",REPT(" ",LEN(#REF!))),LEN(#REF!))),"")&amp;IF(ISNUMBER(SEARCH("ODBC",#REF!)),TRIM(#REF!)&amp;"?","")</f>
        <v/>
      </c>
      <c r="U243" s="1" t="str">
        <f>IF(ISNUMBER(SEARCH("WMS",#REF!)),RIGHT(#REF!,LEN(#REF!)-SEARCH(":",#REF!)),"")</f>
        <v/>
      </c>
      <c r="V243" t="str">
        <f>IF(ISNUMBER(SEARCH("WMS",#REF!)),TRIM(#REF!)&amp;"?","")</f>
        <v/>
      </c>
      <c r="W243" s="21" t="str">
        <f>IF(ISNUMBER(SEARCH("E:\",#REF!)),"\\s-gis01-v\gis1\", "")</f>
        <v/>
      </c>
      <c r="X243" s="2" t="str">
        <f>IF(ISNUMBER(SEARCH("E:\",#REF!)),LEFT(#REF!,SEARCH("@",SUBSTITUTE(#REF!,"\","@",LEN(#REF!)-LEN(SUBSTITUTE(#REF!,"\",""))))),"")</f>
        <v/>
      </c>
      <c r="Y243" s="14" t="str">
        <f>IF(ISNUMBER(SEARCH("E:\",#REF!)),TRIM(RIGHT(SUBSTITUTE(#REF!,"\",REPT(" ",LEN(#REF!))),LEN(#REF!))),"")</f>
        <v/>
      </c>
    </row>
    <row r="244" spans="1:25" x14ac:dyDescent="0.25">
      <c r="A244">
        <v>243</v>
      </c>
      <c r="B244" t="s">
        <v>76</v>
      </c>
      <c r="C244" t="s">
        <v>885</v>
      </c>
      <c r="D244" s="10" t="s">
        <v>915</v>
      </c>
      <c r="E244" s="10" t="s">
        <v>999</v>
      </c>
      <c r="F244" s="10" t="s">
        <v>441</v>
      </c>
      <c r="H244" s="10" t="s">
        <v>885</v>
      </c>
      <c r="I244" t="s">
        <v>875</v>
      </c>
      <c r="J244" t="s">
        <v>698</v>
      </c>
      <c r="K244" t="s">
        <v>840</v>
      </c>
      <c r="M244" s="10" t="s">
        <v>887</v>
      </c>
      <c r="N244" t="str">
        <f t="shared" si="11"/>
        <v>Ekr53?</v>
      </c>
      <c r="O244" t="str">
        <f t="shared" si="12"/>
        <v>GIS</v>
      </c>
      <c r="Q244" s="2" t="str">
        <f t="shared" si="13"/>
        <v>Ekr53?</v>
      </c>
      <c r="R244" s="12" t="str">
        <f>IF(ISNUMBER(SEARCH("Datakilder_SQL",#REF!)),"Database",IF(ISNUMBER(SEARCH("WMS",U244)),"WMS",IF(ISNUMBER(SEARCH("WFS",U244)),"WFS","Grafisk fil")))</f>
        <v>Grafisk fil</v>
      </c>
      <c r="S2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4" t="str">
        <f>IF(ISNUMBER(SEARCH("]",#REF!)),TRIM(RIGHT(SUBSTITUTE(#REF!,".",REPT(" ",LEN(#REF!))),LEN(#REF!))),"")&amp;IF(ISNUMBER(SEARCH("ODBC",#REF!)),TRIM(#REF!)&amp;"?","")</f>
        <v/>
      </c>
      <c r="U244" s="1" t="str">
        <f>IF(ISNUMBER(SEARCH("WMS",#REF!)),RIGHT(#REF!,LEN(#REF!)-SEARCH(":",#REF!)),"")</f>
        <v/>
      </c>
      <c r="V244" t="str">
        <f>IF(ISNUMBER(SEARCH("WMS",#REF!)),TRIM(#REF!)&amp;"?","")</f>
        <v/>
      </c>
      <c r="W244" s="21" t="str">
        <f>IF(ISNUMBER(SEARCH("E:\",#REF!)),"\\s-gis01-v\gis1\", "")</f>
        <v/>
      </c>
      <c r="X244" s="2" t="str">
        <f>IF(ISNUMBER(SEARCH("E:\",#REF!)),LEFT(#REF!,SEARCH("@",SUBSTITUTE(#REF!,"\","@",LEN(#REF!)-LEN(SUBSTITUTE(#REF!,"\",""))))),"")</f>
        <v/>
      </c>
      <c r="Y244" s="14" t="str">
        <f>IF(ISNUMBER(SEARCH("E:\",#REF!)),TRIM(RIGHT(SUBSTITUTE(#REF!,"\",REPT(" ",LEN(#REF!))),LEN(#REF!))),"")</f>
        <v/>
      </c>
    </row>
    <row r="245" spans="1:25" x14ac:dyDescent="0.25">
      <c r="A245">
        <v>244</v>
      </c>
      <c r="B245" t="s">
        <v>76</v>
      </c>
      <c r="C245" t="s">
        <v>885</v>
      </c>
      <c r="D245" s="10" t="s">
        <v>915</v>
      </c>
      <c r="E245" s="10" t="s">
        <v>999</v>
      </c>
      <c r="F245" s="10" t="s">
        <v>441</v>
      </c>
      <c r="H245" s="10" t="s">
        <v>885</v>
      </c>
      <c r="I245" t="s">
        <v>875</v>
      </c>
      <c r="J245" t="s">
        <v>698</v>
      </c>
      <c r="K245" t="s">
        <v>840</v>
      </c>
      <c r="M245" s="10" t="s">
        <v>887</v>
      </c>
      <c r="N245" t="str">
        <f t="shared" si="11"/>
        <v>Ekr53?</v>
      </c>
      <c r="O245" t="str">
        <f t="shared" si="12"/>
        <v>GIS</v>
      </c>
      <c r="Q245" s="2" t="str">
        <f t="shared" si="13"/>
        <v>Ekr53?</v>
      </c>
      <c r="R245" s="12" t="str">
        <f>IF(ISNUMBER(SEARCH("Datakilder_SQL",#REF!)),"Database",IF(ISNUMBER(SEARCH("WMS",U245)),"WMS",IF(ISNUMBER(SEARCH("WFS",U245)),"WFS","Grafisk fil")))</f>
        <v>Grafisk fil</v>
      </c>
      <c r="S2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5" t="str">
        <f>IF(ISNUMBER(SEARCH("]",#REF!)),TRIM(RIGHT(SUBSTITUTE(#REF!,".",REPT(" ",LEN(#REF!))),LEN(#REF!))),"")&amp;IF(ISNUMBER(SEARCH("ODBC",#REF!)),TRIM(#REF!)&amp;"?","")</f>
        <v/>
      </c>
      <c r="U245" s="1" t="str">
        <f>IF(ISNUMBER(SEARCH("WMS",#REF!)),RIGHT(#REF!,LEN(#REF!)-SEARCH(":",#REF!)),"")</f>
        <v/>
      </c>
      <c r="V245" t="str">
        <f>IF(ISNUMBER(SEARCH("WMS",#REF!)),TRIM(#REF!)&amp;"?","")</f>
        <v/>
      </c>
      <c r="W245" s="21" t="str">
        <f>IF(ISNUMBER(SEARCH("E:\",#REF!)),"\\s-gis01-v\gis1\", "")</f>
        <v/>
      </c>
      <c r="X245" s="2" t="str">
        <f>IF(ISNUMBER(SEARCH("E:\",#REF!)),LEFT(#REF!,SEARCH("@",SUBSTITUTE(#REF!,"\","@",LEN(#REF!)-LEN(SUBSTITUTE(#REF!,"\",""))))),"")</f>
        <v/>
      </c>
      <c r="Y245" s="14" t="str">
        <f>IF(ISNUMBER(SEARCH("E:\",#REF!)),TRIM(RIGHT(SUBSTITUTE(#REF!,"\",REPT(" ",LEN(#REF!))),LEN(#REF!))),"")</f>
        <v/>
      </c>
    </row>
    <row r="246" spans="1:25" x14ac:dyDescent="0.25">
      <c r="A246">
        <v>245</v>
      </c>
      <c r="B246" t="s">
        <v>76</v>
      </c>
      <c r="C246" t="s">
        <v>885</v>
      </c>
      <c r="D246" s="10" t="s">
        <v>915</v>
      </c>
      <c r="E246" s="10" t="s">
        <v>999</v>
      </c>
      <c r="F246" s="10" t="s">
        <v>441</v>
      </c>
      <c r="H246" s="10" t="s">
        <v>885</v>
      </c>
      <c r="I246" t="s">
        <v>875</v>
      </c>
      <c r="J246" t="s">
        <v>698</v>
      </c>
      <c r="K246" t="s">
        <v>840</v>
      </c>
      <c r="M246" s="10" t="s">
        <v>887</v>
      </c>
      <c r="N246" t="str">
        <f t="shared" si="11"/>
        <v>Ekr53?</v>
      </c>
      <c r="O246" t="str">
        <f t="shared" si="12"/>
        <v>GIS</v>
      </c>
      <c r="Q246" s="2" t="str">
        <f t="shared" si="13"/>
        <v>Ekr53?</v>
      </c>
      <c r="R246" s="12" t="str">
        <f>IF(ISNUMBER(SEARCH("Datakilder_SQL",#REF!)),"Database",IF(ISNUMBER(SEARCH("WMS",U246)),"WMS",IF(ISNUMBER(SEARCH("WFS",U246)),"WFS","Grafisk fil")))</f>
        <v>Grafisk fil</v>
      </c>
      <c r="S2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6" t="str">
        <f>IF(ISNUMBER(SEARCH("]",#REF!)),TRIM(RIGHT(SUBSTITUTE(#REF!,".",REPT(" ",LEN(#REF!))),LEN(#REF!))),"")&amp;IF(ISNUMBER(SEARCH("ODBC",#REF!)),TRIM(#REF!)&amp;"?","")</f>
        <v/>
      </c>
      <c r="U246" s="1" t="str">
        <f>IF(ISNUMBER(SEARCH("WMS",#REF!)),RIGHT(#REF!,LEN(#REF!)-SEARCH(":",#REF!)),"")</f>
        <v/>
      </c>
      <c r="V246" t="str">
        <f>IF(ISNUMBER(SEARCH("WMS",#REF!)),TRIM(#REF!)&amp;"?","")</f>
        <v/>
      </c>
      <c r="W246" s="21" t="str">
        <f>IF(ISNUMBER(SEARCH("E:\",#REF!)),"\\s-gis01-v\gis1\", "")</f>
        <v/>
      </c>
      <c r="X246" s="2" t="str">
        <f>IF(ISNUMBER(SEARCH("E:\",#REF!)),LEFT(#REF!,SEARCH("@",SUBSTITUTE(#REF!,"\","@",LEN(#REF!)-LEN(SUBSTITUTE(#REF!,"\",""))))),"")</f>
        <v/>
      </c>
      <c r="Y246" s="14" t="str">
        <f>IF(ISNUMBER(SEARCH("E:\",#REF!)),TRIM(RIGHT(SUBSTITUTE(#REF!,"\",REPT(" ",LEN(#REF!))),LEN(#REF!))),"")</f>
        <v/>
      </c>
    </row>
    <row r="247" spans="1:25" x14ac:dyDescent="0.25">
      <c r="A247">
        <v>246</v>
      </c>
      <c r="B247" t="s">
        <v>76</v>
      </c>
      <c r="C247" t="s">
        <v>885</v>
      </c>
      <c r="D247" s="10" t="s">
        <v>915</v>
      </c>
      <c r="E247" s="10" t="s">
        <v>999</v>
      </c>
      <c r="F247" s="10" t="s">
        <v>441</v>
      </c>
      <c r="H247" s="10" t="s">
        <v>885</v>
      </c>
      <c r="I247" t="s">
        <v>875</v>
      </c>
      <c r="J247" t="s">
        <v>698</v>
      </c>
      <c r="K247" t="s">
        <v>840</v>
      </c>
      <c r="M247" s="10" t="s">
        <v>887</v>
      </c>
      <c r="N247" t="str">
        <f t="shared" si="11"/>
        <v>Ekr53?</v>
      </c>
      <c r="O247" t="str">
        <f t="shared" si="12"/>
        <v>GIS</v>
      </c>
      <c r="Q247" s="2" t="str">
        <f t="shared" si="13"/>
        <v>Ekr53?</v>
      </c>
      <c r="R247" s="12" t="str">
        <f>IF(ISNUMBER(SEARCH("Datakilder_SQL",#REF!)),"Database",IF(ISNUMBER(SEARCH("WMS",U247)),"WMS",IF(ISNUMBER(SEARCH("WFS",U247)),"WFS","Grafisk fil")))</f>
        <v>Grafisk fil</v>
      </c>
      <c r="S2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7" t="str">
        <f>IF(ISNUMBER(SEARCH("]",#REF!)),TRIM(RIGHT(SUBSTITUTE(#REF!,".",REPT(" ",LEN(#REF!))),LEN(#REF!))),"")&amp;IF(ISNUMBER(SEARCH("ODBC",#REF!)),TRIM(#REF!)&amp;"?","")</f>
        <v/>
      </c>
      <c r="U247" s="1" t="str">
        <f>IF(ISNUMBER(SEARCH("WMS",#REF!)),RIGHT(#REF!,LEN(#REF!)-SEARCH(":",#REF!)),"")</f>
        <v/>
      </c>
      <c r="V247" t="str">
        <f>IF(ISNUMBER(SEARCH("WMS",#REF!)),TRIM(#REF!)&amp;"?","")</f>
        <v/>
      </c>
      <c r="W247" s="21" t="str">
        <f>IF(ISNUMBER(SEARCH("E:\",#REF!)),"\\s-gis01-v\gis1\", "")</f>
        <v/>
      </c>
      <c r="X247" s="2" t="str">
        <f>IF(ISNUMBER(SEARCH("E:\",#REF!)),LEFT(#REF!,SEARCH("@",SUBSTITUTE(#REF!,"\","@",LEN(#REF!)-LEN(SUBSTITUTE(#REF!,"\",""))))),"")</f>
        <v/>
      </c>
      <c r="Y247" s="14" t="str">
        <f>IF(ISNUMBER(SEARCH("E:\",#REF!)),TRIM(RIGHT(SUBSTITUTE(#REF!,"\",REPT(" ",LEN(#REF!))),LEN(#REF!))),"")</f>
        <v/>
      </c>
    </row>
    <row r="248" spans="1:25" x14ac:dyDescent="0.25">
      <c r="A248">
        <v>247</v>
      </c>
      <c r="B248" t="s">
        <v>77</v>
      </c>
      <c r="C248" t="s">
        <v>885</v>
      </c>
      <c r="D248" s="10" t="s">
        <v>915</v>
      </c>
      <c r="E248" s="10" t="s">
        <v>998</v>
      </c>
      <c r="F248" s="10" t="s">
        <v>442</v>
      </c>
      <c r="H248" s="10" t="s">
        <v>885</v>
      </c>
      <c r="I248" t="s">
        <v>875</v>
      </c>
      <c r="J248" t="s">
        <v>699</v>
      </c>
      <c r="K248" t="s">
        <v>840</v>
      </c>
      <c r="M248" s="10" t="s">
        <v>887</v>
      </c>
      <c r="N248" t="str">
        <f t="shared" si="11"/>
        <v>Ekr53?</v>
      </c>
      <c r="O248" t="str">
        <f t="shared" si="12"/>
        <v>GIS</v>
      </c>
      <c r="Q248" s="2" t="str">
        <f t="shared" si="13"/>
        <v>Ekr53?</v>
      </c>
      <c r="R248" s="12" t="str">
        <f>IF(ISNUMBER(SEARCH("Datakilder_SQL",#REF!)),"Database",IF(ISNUMBER(SEARCH("WMS",U248)),"WMS",IF(ISNUMBER(SEARCH("WFS",U248)),"WFS","Grafisk fil")))</f>
        <v>Grafisk fil</v>
      </c>
      <c r="S2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8" t="str">
        <f>IF(ISNUMBER(SEARCH("]",#REF!)),TRIM(RIGHT(SUBSTITUTE(#REF!,".",REPT(" ",LEN(#REF!))),LEN(#REF!))),"")&amp;IF(ISNUMBER(SEARCH("ODBC",#REF!)),TRIM(#REF!)&amp;"?","")</f>
        <v/>
      </c>
      <c r="U248" s="1" t="str">
        <f>IF(ISNUMBER(SEARCH("WMS",#REF!)),RIGHT(#REF!,LEN(#REF!)-SEARCH(":",#REF!)),"")</f>
        <v/>
      </c>
      <c r="V248" t="str">
        <f>IF(ISNUMBER(SEARCH("WMS",#REF!)),TRIM(#REF!)&amp;"?","")</f>
        <v/>
      </c>
      <c r="W248" s="21" t="str">
        <f>IF(ISNUMBER(SEARCH("E:\",#REF!)),"\\s-gis01-v\gis1\", "")</f>
        <v/>
      </c>
      <c r="X248" s="2" t="str">
        <f>IF(ISNUMBER(SEARCH("E:\",#REF!)),LEFT(#REF!,SEARCH("@",SUBSTITUTE(#REF!,"\","@",LEN(#REF!)-LEN(SUBSTITUTE(#REF!,"\",""))))),"")</f>
        <v/>
      </c>
      <c r="Y248" s="14" t="str">
        <f>IF(ISNUMBER(SEARCH("E:\",#REF!)),TRIM(RIGHT(SUBSTITUTE(#REF!,"\",REPT(" ",LEN(#REF!))),LEN(#REF!))),"")</f>
        <v/>
      </c>
    </row>
    <row r="249" spans="1:25" x14ac:dyDescent="0.25">
      <c r="A249">
        <v>248</v>
      </c>
      <c r="B249" t="s">
        <v>77</v>
      </c>
      <c r="C249" t="s">
        <v>885</v>
      </c>
      <c r="D249" s="10" t="s">
        <v>915</v>
      </c>
      <c r="E249" s="10" t="s">
        <v>998</v>
      </c>
      <c r="F249" s="10" t="s">
        <v>442</v>
      </c>
      <c r="H249" s="10" t="s">
        <v>885</v>
      </c>
      <c r="I249" t="s">
        <v>875</v>
      </c>
      <c r="J249" t="s">
        <v>699</v>
      </c>
      <c r="K249" t="s">
        <v>840</v>
      </c>
      <c r="M249" s="10" t="s">
        <v>887</v>
      </c>
      <c r="N249" t="str">
        <f t="shared" si="11"/>
        <v>Ekr53?</v>
      </c>
      <c r="O249" t="str">
        <f t="shared" si="12"/>
        <v>GIS</v>
      </c>
      <c r="Q249" s="2" t="str">
        <f t="shared" si="13"/>
        <v>Ekr53?</v>
      </c>
      <c r="R249" s="12" t="str">
        <f>IF(ISNUMBER(SEARCH("Datakilder_SQL",#REF!)),"Database",IF(ISNUMBER(SEARCH("WMS",U249)),"WMS",IF(ISNUMBER(SEARCH("WFS",U249)),"WFS","Grafisk fil")))</f>
        <v>Grafisk fil</v>
      </c>
      <c r="S2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49" t="str">
        <f>IF(ISNUMBER(SEARCH("]",#REF!)),TRIM(RIGHT(SUBSTITUTE(#REF!,".",REPT(" ",LEN(#REF!))),LEN(#REF!))),"")&amp;IF(ISNUMBER(SEARCH("ODBC",#REF!)),TRIM(#REF!)&amp;"?","")</f>
        <v/>
      </c>
      <c r="U249" s="1" t="str">
        <f>IF(ISNUMBER(SEARCH("WMS",#REF!)),RIGHT(#REF!,LEN(#REF!)-SEARCH(":",#REF!)),"")</f>
        <v/>
      </c>
      <c r="V249" t="str">
        <f>IF(ISNUMBER(SEARCH("WMS",#REF!)),TRIM(#REF!)&amp;"?","")</f>
        <v/>
      </c>
      <c r="W249" s="21" t="str">
        <f>IF(ISNUMBER(SEARCH("E:\",#REF!)),"\\s-gis01-v\gis1\", "")</f>
        <v/>
      </c>
      <c r="X249" s="2" t="str">
        <f>IF(ISNUMBER(SEARCH("E:\",#REF!)),LEFT(#REF!,SEARCH("@",SUBSTITUTE(#REF!,"\","@",LEN(#REF!)-LEN(SUBSTITUTE(#REF!,"\",""))))),"")</f>
        <v/>
      </c>
      <c r="Y249" s="14" t="str">
        <f>IF(ISNUMBER(SEARCH("E:\",#REF!)),TRIM(RIGHT(SUBSTITUTE(#REF!,"\",REPT(" ",LEN(#REF!))),LEN(#REF!))),"")</f>
        <v/>
      </c>
    </row>
    <row r="250" spans="1:25" x14ac:dyDescent="0.25">
      <c r="A250">
        <v>249</v>
      </c>
      <c r="B250" t="s">
        <v>77</v>
      </c>
      <c r="C250" t="s">
        <v>885</v>
      </c>
      <c r="D250" s="10" t="s">
        <v>915</v>
      </c>
      <c r="E250" s="10" t="s">
        <v>998</v>
      </c>
      <c r="F250" s="10" t="s">
        <v>442</v>
      </c>
      <c r="H250" s="10" t="s">
        <v>885</v>
      </c>
      <c r="I250" t="s">
        <v>875</v>
      </c>
      <c r="J250" t="s">
        <v>699</v>
      </c>
      <c r="K250" t="s">
        <v>840</v>
      </c>
      <c r="M250" s="10" t="s">
        <v>887</v>
      </c>
      <c r="N250" t="str">
        <f t="shared" si="11"/>
        <v>Ekr53?</v>
      </c>
      <c r="O250" t="str">
        <f t="shared" si="12"/>
        <v>GIS</v>
      </c>
      <c r="Q250" s="2" t="str">
        <f t="shared" si="13"/>
        <v>Ekr53?</v>
      </c>
      <c r="R250" s="12" t="str">
        <f>IF(ISNUMBER(SEARCH("Datakilder_SQL",#REF!)),"Database",IF(ISNUMBER(SEARCH("WMS",U250)),"WMS",IF(ISNUMBER(SEARCH("WFS",U250)),"WFS","Grafisk fil")))</f>
        <v>Grafisk fil</v>
      </c>
      <c r="S2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0" t="str">
        <f>IF(ISNUMBER(SEARCH("]",#REF!)),TRIM(RIGHT(SUBSTITUTE(#REF!,".",REPT(" ",LEN(#REF!))),LEN(#REF!))),"")&amp;IF(ISNUMBER(SEARCH("ODBC",#REF!)),TRIM(#REF!)&amp;"?","")</f>
        <v/>
      </c>
      <c r="U250" s="1" t="str">
        <f>IF(ISNUMBER(SEARCH("WMS",#REF!)),RIGHT(#REF!,LEN(#REF!)-SEARCH(":",#REF!)),"")</f>
        <v/>
      </c>
      <c r="V250" t="str">
        <f>IF(ISNUMBER(SEARCH("WMS",#REF!)),TRIM(#REF!)&amp;"?","")</f>
        <v/>
      </c>
      <c r="W250" s="21" t="str">
        <f>IF(ISNUMBER(SEARCH("E:\",#REF!)),"\\s-gis01-v\gis1\", "")</f>
        <v/>
      </c>
      <c r="X250" s="2" t="str">
        <f>IF(ISNUMBER(SEARCH("E:\",#REF!)),LEFT(#REF!,SEARCH("@",SUBSTITUTE(#REF!,"\","@",LEN(#REF!)-LEN(SUBSTITUTE(#REF!,"\",""))))),"")</f>
        <v/>
      </c>
      <c r="Y250" s="14" t="str">
        <f>IF(ISNUMBER(SEARCH("E:\",#REF!)),TRIM(RIGHT(SUBSTITUTE(#REF!,"\",REPT(" ",LEN(#REF!))),LEN(#REF!))),"")</f>
        <v/>
      </c>
    </row>
    <row r="251" spans="1:25" x14ac:dyDescent="0.25">
      <c r="A251">
        <v>250</v>
      </c>
      <c r="B251" t="s">
        <v>77</v>
      </c>
      <c r="C251" t="s">
        <v>885</v>
      </c>
      <c r="D251" s="10" t="s">
        <v>915</v>
      </c>
      <c r="E251" s="10" t="s">
        <v>998</v>
      </c>
      <c r="F251" s="10" t="s">
        <v>442</v>
      </c>
      <c r="H251" s="10" t="s">
        <v>885</v>
      </c>
      <c r="I251" t="s">
        <v>875</v>
      </c>
      <c r="J251" t="s">
        <v>699</v>
      </c>
      <c r="K251" t="s">
        <v>840</v>
      </c>
      <c r="M251" s="10" t="s">
        <v>887</v>
      </c>
      <c r="N251" t="str">
        <f t="shared" si="11"/>
        <v>Ekr53?</v>
      </c>
      <c r="O251" t="str">
        <f t="shared" si="12"/>
        <v>GIS</v>
      </c>
      <c r="Q251" s="2" t="str">
        <f t="shared" si="13"/>
        <v>Ekr53?</v>
      </c>
      <c r="R251" s="12" t="str">
        <f>IF(ISNUMBER(SEARCH("Datakilder_SQL",#REF!)),"Database",IF(ISNUMBER(SEARCH("WMS",U251)),"WMS",IF(ISNUMBER(SEARCH("WFS",U251)),"WFS","Grafisk fil")))</f>
        <v>Grafisk fil</v>
      </c>
      <c r="S2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1" t="str">
        <f>IF(ISNUMBER(SEARCH("]",#REF!)),TRIM(RIGHT(SUBSTITUTE(#REF!,".",REPT(" ",LEN(#REF!))),LEN(#REF!))),"")&amp;IF(ISNUMBER(SEARCH("ODBC",#REF!)),TRIM(#REF!)&amp;"?","")</f>
        <v/>
      </c>
      <c r="U251" s="1" t="str">
        <f>IF(ISNUMBER(SEARCH("WMS",#REF!)),RIGHT(#REF!,LEN(#REF!)-SEARCH(":",#REF!)),"")</f>
        <v/>
      </c>
      <c r="V251" t="str">
        <f>IF(ISNUMBER(SEARCH("WMS",#REF!)),TRIM(#REF!)&amp;"?","")</f>
        <v/>
      </c>
      <c r="W251" s="21" t="str">
        <f>IF(ISNUMBER(SEARCH("E:\",#REF!)),"\\s-gis01-v\gis1\", "")</f>
        <v/>
      </c>
      <c r="X251" s="2" t="str">
        <f>IF(ISNUMBER(SEARCH("E:\",#REF!)),LEFT(#REF!,SEARCH("@",SUBSTITUTE(#REF!,"\","@",LEN(#REF!)-LEN(SUBSTITUTE(#REF!,"\",""))))),"")</f>
        <v/>
      </c>
      <c r="Y251" s="14" t="str">
        <f>IF(ISNUMBER(SEARCH("E:\",#REF!)),TRIM(RIGHT(SUBSTITUTE(#REF!,"\",REPT(" ",LEN(#REF!))),LEN(#REF!))),"")</f>
        <v/>
      </c>
    </row>
    <row r="252" spans="1:25" x14ac:dyDescent="0.25">
      <c r="A252">
        <v>251</v>
      </c>
      <c r="B252" t="s">
        <v>77</v>
      </c>
      <c r="C252" t="s">
        <v>885</v>
      </c>
      <c r="D252" s="10" t="s">
        <v>915</v>
      </c>
      <c r="E252" s="10" t="s">
        <v>998</v>
      </c>
      <c r="F252" s="10" t="s">
        <v>442</v>
      </c>
      <c r="H252" s="10" t="s">
        <v>885</v>
      </c>
      <c r="I252" t="s">
        <v>875</v>
      </c>
      <c r="J252" t="s">
        <v>699</v>
      </c>
      <c r="K252" t="s">
        <v>840</v>
      </c>
      <c r="M252" s="10" t="s">
        <v>887</v>
      </c>
      <c r="N252" t="str">
        <f t="shared" si="11"/>
        <v>Ekr53?</v>
      </c>
      <c r="O252" t="str">
        <f t="shared" si="12"/>
        <v>GIS</v>
      </c>
      <c r="Q252" s="2" t="str">
        <f t="shared" si="13"/>
        <v>Ekr53?</v>
      </c>
      <c r="R252" s="12" t="str">
        <f>IF(ISNUMBER(SEARCH("Datakilder_SQL",#REF!)),"Database",IF(ISNUMBER(SEARCH("WMS",U252)),"WMS",IF(ISNUMBER(SEARCH("WFS",U252)),"WFS","Grafisk fil")))</f>
        <v>Grafisk fil</v>
      </c>
      <c r="S2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2" t="str">
        <f>IF(ISNUMBER(SEARCH("]",#REF!)),TRIM(RIGHT(SUBSTITUTE(#REF!,".",REPT(" ",LEN(#REF!))),LEN(#REF!))),"")&amp;IF(ISNUMBER(SEARCH("ODBC",#REF!)),TRIM(#REF!)&amp;"?","")</f>
        <v/>
      </c>
      <c r="U252" s="1" t="str">
        <f>IF(ISNUMBER(SEARCH("WMS",#REF!)),RIGHT(#REF!,LEN(#REF!)-SEARCH(":",#REF!)),"")</f>
        <v/>
      </c>
      <c r="V252" t="str">
        <f>IF(ISNUMBER(SEARCH("WMS",#REF!)),TRIM(#REF!)&amp;"?","")</f>
        <v/>
      </c>
      <c r="W252" s="21" t="str">
        <f>IF(ISNUMBER(SEARCH("E:\",#REF!)),"\\s-gis01-v\gis1\", "")</f>
        <v/>
      </c>
      <c r="X252" s="2" t="str">
        <f>IF(ISNUMBER(SEARCH("E:\",#REF!)),LEFT(#REF!,SEARCH("@",SUBSTITUTE(#REF!,"\","@",LEN(#REF!)-LEN(SUBSTITUTE(#REF!,"\",""))))),"")</f>
        <v/>
      </c>
      <c r="Y252" s="14" t="str">
        <f>IF(ISNUMBER(SEARCH("E:\",#REF!)),TRIM(RIGHT(SUBSTITUTE(#REF!,"\",REPT(" ",LEN(#REF!))),LEN(#REF!))),"")</f>
        <v/>
      </c>
    </row>
    <row r="253" spans="1:25" x14ac:dyDescent="0.25">
      <c r="A253">
        <v>252</v>
      </c>
      <c r="B253" t="s">
        <v>77</v>
      </c>
      <c r="C253" t="s">
        <v>885</v>
      </c>
      <c r="D253" s="10" t="s">
        <v>915</v>
      </c>
      <c r="E253" s="10" t="s">
        <v>998</v>
      </c>
      <c r="F253" s="10" t="s">
        <v>442</v>
      </c>
      <c r="H253" s="10" t="s">
        <v>885</v>
      </c>
      <c r="I253" t="s">
        <v>875</v>
      </c>
      <c r="J253" t="s">
        <v>699</v>
      </c>
      <c r="K253" t="s">
        <v>840</v>
      </c>
      <c r="M253" s="10" t="s">
        <v>887</v>
      </c>
      <c r="N253" t="str">
        <f t="shared" si="11"/>
        <v>Ekr53?</v>
      </c>
      <c r="O253" t="str">
        <f t="shared" si="12"/>
        <v>GIS</v>
      </c>
      <c r="Q253" s="2" t="str">
        <f t="shared" si="13"/>
        <v>Ekr53?</v>
      </c>
      <c r="R253" s="12" t="str">
        <f>IF(ISNUMBER(SEARCH("Datakilder_SQL",#REF!)),"Database",IF(ISNUMBER(SEARCH("WMS",U253)),"WMS",IF(ISNUMBER(SEARCH("WFS",U253)),"WFS","Grafisk fil")))</f>
        <v>Grafisk fil</v>
      </c>
      <c r="S2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3" t="str">
        <f>IF(ISNUMBER(SEARCH("]",#REF!)),TRIM(RIGHT(SUBSTITUTE(#REF!,".",REPT(" ",LEN(#REF!))),LEN(#REF!))),"")&amp;IF(ISNUMBER(SEARCH("ODBC",#REF!)),TRIM(#REF!)&amp;"?","")</f>
        <v/>
      </c>
      <c r="U253" s="1" t="str">
        <f>IF(ISNUMBER(SEARCH("WMS",#REF!)),RIGHT(#REF!,LEN(#REF!)-SEARCH(":",#REF!)),"")</f>
        <v/>
      </c>
      <c r="V253" t="str">
        <f>IF(ISNUMBER(SEARCH("WMS",#REF!)),TRIM(#REF!)&amp;"?","")</f>
        <v/>
      </c>
      <c r="W253" s="21" t="str">
        <f>IF(ISNUMBER(SEARCH("E:\",#REF!)),"\\s-gis01-v\gis1\", "")</f>
        <v/>
      </c>
      <c r="X253" s="2" t="str">
        <f>IF(ISNUMBER(SEARCH("E:\",#REF!)),LEFT(#REF!,SEARCH("@",SUBSTITUTE(#REF!,"\","@",LEN(#REF!)-LEN(SUBSTITUTE(#REF!,"\",""))))),"")</f>
        <v/>
      </c>
      <c r="Y253" s="14" t="str">
        <f>IF(ISNUMBER(SEARCH("E:\",#REF!)),TRIM(RIGHT(SUBSTITUTE(#REF!,"\",REPT(" ",LEN(#REF!))),LEN(#REF!))),"")</f>
        <v/>
      </c>
    </row>
    <row r="254" spans="1:25" x14ac:dyDescent="0.25">
      <c r="A254">
        <v>253</v>
      </c>
      <c r="B254" t="s">
        <v>77</v>
      </c>
      <c r="C254" t="s">
        <v>885</v>
      </c>
      <c r="D254" s="10" t="s">
        <v>915</v>
      </c>
      <c r="E254" s="10" t="s">
        <v>998</v>
      </c>
      <c r="F254" s="10" t="s">
        <v>442</v>
      </c>
      <c r="H254" s="10" t="s">
        <v>885</v>
      </c>
      <c r="I254" t="s">
        <v>875</v>
      </c>
      <c r="J254" t="s">
        <v>699</v>
      </c>
      <c r="K254" t="s">
        <v>840</v>
      </c>
      <c r="M254" s="10" t="s">
        <v>887</v>
      </c>
      <c r="N254" t="str">
        <f t="shared" si="11"/>
        <v>Ekr53?</v>
      </c>
      <c r="O254" t="str">
        <f t="shared" si="12"/>
        <v>GIS</v>
      </c>
      <c r="Q254" s="2" t="str">
        <f t="shared" si="13"/>
        <v>Ekr53?</v>
      </c>
      <c r="R254" s="12" t="str">
        <f>IF(ISNUMBER(SEARCH("Datakilder_SQL",#REF!)),"Database",IF(ISNUMBER(SEARCH("WMS",U254)),"WMS",IF(ISNUMBER(SEARCH("WFS",U254)),"WFS","Grafisk fil")))</f>
        <v>Grafisk fil</v>
      </c>
      <c r="S2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4" t="str">
        <f>IF(ISNUMBER(SEARCH("]",#REF!)),TRIM(RIGHT(SUBSTITUTE(#REF!,".",REPT(" ",LEN(#REF!))),LEN(#REF!))),"")&amp;IF(ISNUMBER(SEARCH("ODBC",#REF!)),TRIM(#REF!)&amp;"?","")</f>
        <v/>
      </c>
      <c r="U254" s="1" t="str">
        <f>IF(ISNUMBER(SEARCH("WMS",#REF!)),RIGHT(#REF!,LEN(#REF!)-SEARCH(":",#REF!)),"")</f>
        <v/>
      </c>
      <c r="V254" t="str">
        <f>IF(ISNUMBER(SEARCH("WMS",#REF!)),TRIM(#REF!)&amp;"?","")</f>
        <v/>
      </c>
      <c r="W254" s="21" t="str">
        <f>IF(ISNUMBER(SEARCH("E:\",#REF!)),"\\s-gis01-v\gis1\", "")</f>
        <v/>
      </c>
      <c r="X254" s="2" t="str">
        <f>IF(ISNUMBER(SEARCH("E:\",#REF!)),LEFT(#REF!,SEARCH("@",SUBSTITUTE(#REF!,"\","@",LEN(#REF!)-LEN(SUBSTITUTE(#REF!,"\",""))))),"")</f>
        <v/>
      </c>
      <c r="Y254" s="14" t="str">
        <f>IF(ISNUMBER(SEARCH("E:\",#REF!)),TRIM(RIGHT(SUBSTITUTE(#REF!,"\",REPT(" ",LEN(#REF!))),LEN(#REF!))),"")</f>
        <v/>
      </c>
    </row>
    <row r="255" spans="1:25" x14ac:dyDescent="0.25">
      <c r="A255">
        <v>254</v>
      </c>
      <c r="B255" t="s">
        <v>77</v>
      </c>
      <c r="C255" t="s">
        <v>885</v>
      </c>
      <c r="D255" s="10" t="s">
        <v>915</v>
      </c>
      <c r="E255" s="10" t="s">
        <v>998</v>
      </c>
      <c r="F255" s="10" t="s">
        <v>442</v>
      </c>
      <c r="H255" s="10" t="s">
        <v>885</v>
      </c>
      <c r="I255" t="s">
        <v>875</v>
      </c>
      <c r="J255" t="s">
        <v>699</v>
      </c>
      <c r="K255" t="s">
        <v>840</v>
      </c>
      <c r="M255" s="10" t="s">
        <v>887</v>
      </c>
      <c r="N255" t="str">
        <f t="shared" si="11"/>
        <v>Ekr53?</v>
      </c>
      <c r="O255" t="str">
        <f t="shared" si="12"/>
        <v>GIS</v>
      </c>
      <c r="Q255" s="2" t="str">
        <f t="shared" si="13"/>
        <v>Ekr53?</v>
      </c>
      <c r="R255" s="12" t="str">
        <f>IF(ISNUMBER(SEARCH("Datakilder_SQL",#REF!)),"Database",IF(ISNUMBER(SEARCH("WMS",U255)),"WMS",IF(ISNUMBER(SEARCH("WFS",U255)),"WFS","Grafisk fil")))</f>
        <v>Grafisk fil</v>
      </c>
      <c r="S2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5" t="str">
        <f>IF(ISNUMBER(SEARCH("]",#REF!)),TRIM(RIGHT(SUBSTITUTE(#REF!,".",REPT(" ",LEN(#REF!))),LEN(#REF!))),"")&amp;IF(ISNUMBER(SEARCH("ODBC",#REF!)),TRIM(#REF!)&amp;"?","")</f>
        <v/>
      </c>
      <c r="U255" s="1" t="str">
        <f>IF(ISNUMBER(SEARCH("WMS",#REF!)),RIGHT(#REF!,LEN(#REF!)-SEARCH(":",#REF!)),"")</f>
        <v/>
      </c>
      <c r="V255" t="str">
        <f>IF(ISNUMBER(SEARCH("WMS",#REF!)),TRIM(#REF!)&amp;"?","")</f>
        <v/>
      </c>
      <c r="W255" s="21" t="str">
        <f>IF(ISNUMBER(SEARCH("E:\",#REF!)),"\\s-gis01-v\gis1\", "")</f>
        <v/>
      </c>
      <c r="X255" s="2" t="str">
        <f>IF(ISNUMBER(SEARCH("E:\",#REF!)),LEFT(#REF!,SEARCH("@",SUBSTITUTE(#REF!,"\","@",LEN(#REF!)-LEN(SUBSTITUTE(#REF!,"\",""))))),"")</f>
        <v/>
      </c>
      <c r="Y255" s="14" t="str">
        <f>IF(ISNUMBER(SEARCH("E:\",#REF!)),TRIM(RIGHT(SUBSTITUTE(#REF!,"\",REPT(" ",LEN(#REF!))),LEN(#REF!))),"")</f>
        <v/>
      </c>
    </row>
    <row r="256" spans="1:25" x14ac:dyDescent="0.25">
      <c r="A256">
        <v>255</v>
      </c>
      <c r="B256" t="s">
        <v>78</v>
      </c>
      <c r="C256" t="s">
        <v>306</v>
      </c>
      <c r="D256" s="10" t="s">
        <v>915</v>
      </c>
      <c r="E256" s="10" t="s">
        <v>915</v>
      </c>
      <c r="F256" s="10" t="s">
        <v>443</v>
      </c>
      <c r="H256" s="10" t="s">
        <v>885</v>
      </c>
      <c r="I256" t="s">
        <v>875</v>
      </c>
      <c r="J256" t="s">
        <v>700</v>
      </c>
      <c r="M256" s="10" t="s">
        <v>302</v>
      </c>
      <c r="N256" t="str">
        <f t="shared" si="11"/>
        <v>Ekr53?</v>
      </c>
      <c r="O256" t="str">
        <f t="shared" si="12"/>
        <v>GIS</v>
      </c>
      <c r="Q256" s="2" t="str">
        <f t="shared" si="13"/>
        <v>Ekr53?</v>
      </c>
      <c r="R256" s="12" t="str">
        <f>IF(ISNUMBER(SEARCH("Datakilder_SQL",#REF!)),"Database",IF(ISNUMBER(SEARCH("WMS",U256)),"WMS",IF(ISNUMBER(SEARCH("WFS",U256)),"WFS","Grafisk fil")))</f>
        <v>Grafisk fil</v>
      </c>
      <c r="S2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6" t="str">
        <f>IF(ISNUMBER(SEARCH("]",#REF!)),TRIM(RIGHT(SUBSTITUTE(#REF!,".",REPT(" ",LEN(#REF!))),LEN(#REF!))),"")&amp;IF(ISNUMBER(SEARCH("ODBC",#REF!)),TRIM(#REF!)&amp;"?","")</f>
        <v/>
      </c>
      <c r="U256" s="1" t="str">
        <f>IF(ISNUMBER(SEARCH("WMS",#REF!)),RIGHT(#REF!,LEN(#REF!)-SEARCH(":",#REF!)),"")</f>
        <v/>
      </c>
      <c r="V256" t="str">
        <f>IF(ISNUMBER(SEARCH("WMS",#REF!)),TRIM(#REF!)&amp;"?","")</f>
        <v/>
      </c>
      <c r="W256" s="21" t="str">
        <f>IF(ISNUMBER(SEARCH("E:\",#REF!)),"\\s-gis01-v\gis1\", "")</f>
        <v/>
      </c>
      <c r="X256" s="2" t="str">
        <f>IF(ISNUMBER(SEARCH("E:\",#REF!)),LEFT(#REF!,SEARCH("@",SUBSTITUTE(#REF!,"\","@",LEN(#REF!)-LEN(SUBSTITUTE(#REF!,"\",""))))),"")</f>
        <v/>
      </c>
      <c r="Y256" s="14" t="str">
        <f>IF(ISNUMBER(SEARCH("E:\",#REF!)),TRIM(RIGHT(SUBSTITUTE(#REF!,"\",REPT(" ",LEN(#REF!))),LEN(#REF!))),"")</f>
        <v/>
      </c>
    </row>
    <row r="257" spans="1:25" x14ac:dyDescent="0.25">
      <c r="A257">
        <v>256</v>
      </c>
      <c r="B257" t="s">
        <v>264</v>
      </c>
      <c r="C257" t="s">
        <v>885</v>
      </c>
      <c r="D257" s="10" t="s">
        <v>915</v>
      </c>
      <c r="E257" s="10" t="s">
        <v>915</v>
      </c>
      <c r="F257" s="10" t="s">
        <v>444</v>
      </c>
      <c r="H257" s="10" t="s">
        <v>885</v>
      </c>
      <c r="I257" t="s">
        <v>897</v>
      </c>
      <c r="J257" t="s">
        <v>701</v>
      </c>
      <c r="M257" s="10" t="s">
        <v>302</v>
      </c>
      <c r="N257" t="str">
        <f t="shared" si="11"/>
        <v>Ekr53?</v>
      </c>
      <c r="O257" t="str">
        <f t="shared" si="12"/>
        <v>GIS</v>
      </c>
      <c r="Q257" s="2" t="str">
        <f t="shared" si="13"/>
        <v>Ekr53?</v>
      </c>
      <c r="R257" s="12" t="str">
        <f>IF(ISNUMBER(SEARCH("Datakilder_SQL",#REF!)),"Database",IF(ISNUMBER(SEARCH("WMS",U257)),"WMS",IF(ISNUMBER(SEARCH("WFS",U257)),"WFS","Grafisk fil")))</f>
        <v>Grafisk fil</v>
      </c>
      <c r="S2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7" t="str">
        <f>IF(ISNUMBER(SEARCH("]",#REF!)),TRIM(RIGHT(SUBSTITUTE(#REF!,".",REPT(" ",LEN(#REF!))),LEN(#REF!))),"")&amp;IF(ISNUMBER(SEARCH("ODBC",#REF!)),TRIM(#REF!)&amp;"?","")</f>
        <v/>
      </c>
      <c r="U257" s="1" t="str">
        <f>IF(ISNUMBER(SEARCH("WMS",#REF!)),RIGHT(#REF!,LEN(#REF!)-SEARCH(":",#REF!)),"")</f>
        <v/>
      </c>
      <c r="V257" t="str">
        <f>IF(ISNUMBER(SEARCH("WMS",#REF!)),TRIM(#REF!)&amp;"?","")</f>
        <v/>
      </c>
      <c r="W257" s="21" t="str">
        <f>IF(ISNUMBER(SEARCH("E:\",#REF!)),"\\s-gis01-v\gis1\", "")</f>
        <v/>
      </c>
      <c r="X257" s="2" t="str">
        <f>IF(ISNUMBER(SEARCH("E:\",#REF!)),LEFT(#REF!,SEARCH("@",SUBSTITUTE(#REF!,"\","@",LEN(#REF!)-LEN(SUBSTITUTE(#REF!,"\",""))))),"")</f>
        <v/>
      </c>
      <c r="Y257" s="14" t="str">
        <f>IF(ISNUMBER(SEARCH("E:\",#REF!)),TRIM(RIGHT(SUBSTITUTE(#REF!,"\",REPT(" ",LEN(#REF!))),LEN(#REF!))),"")</f>
        <v/>
      </c>
    </row>
    <row r="258" spans="1:25" x14ac:dyDescent="0.25">
      <c r="A258">
        <v>257</v>
      </c>
      <c r="B258" t="s">
        <v>79</v>
      </c>
      <c r="C258" t="s">
        <v>885</v>
      </c>
      <c r="D258" s="10" t="s">
        <v>915</v>
      </c>
      <c r="E258" s="10" t="s">
        <v>915</v>
      </c>
      <c r="F258" s="10" t="s">
        <v>309</v>
      </c>
      <c r="H258" s="10" t="s">
        <v>885</v>
      </c>
      <c r="I258" t="s">
        <v>875</v>
      </c>
      <c r="J258" t="s">
        <v>702</v>
      </c>
      <c r="M258" s="10" t="s">
        <v>887</v>
      </c>
      <c r="N258" t="str">
        <f t="shared" si="11"/>
        <v>Ekr53?</v>
      </c>
      <c r="O258" t="str">
        <f t="shared" si="12"/>
        <v>GIS</v>
      </c>
      <c r="Q258" s="2" t="str">
        <f t="shared" si="13"/>
        <v>Ekr53?</v>
      </c>
      <c r="R258" s="12" t="str">
        <f>IF(ISNUMBER(SEARCH("Datakilder_SQL",#REF!)),"Database",IF(ISNUMBER(SEARCH("WMS",U258)),"WMS",IF(ISNUMBER(SEARCH("WFS",U258)),"WFS","Grafisk fil")))</f>
        <v>Grafisk fil</v>
      </c>
      <c r="S2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8" t="str">
        <f>IF(ISNUMBER(SEARCH("]",#REF!)),TRIM(RIGHT(SUBSTITUTE(#REF!,".",REPT(" ",LEN(#REF!))),LEN(#REF!))),"")&amp;IF(ISNUMBER(SEARCH("ODBC",#REF!)),TRIM(#REF!)&amp;"?","")</f>
        <v/>
      </c>
      <c r="U258" s="1" t="str">
        <f>IF(ISNUMBER(SEARCH("WMS",#REF!)),RIGHT(#REF!,LEN(#REF!)-SEARCH(":",#REF!)),"")</f>
        <v/>
      </c>
      <c r="V258" t="str">
        <f>IF(ISNUMBER(SEARCH("WMS",#REF!)),TRIM(#REF!)&amp;"?","")</f>
        <v/>
      </c>
      <c r="W258" s="21" t="str">
        <f>IF(ISNUMBER(SEARCH("E:\",#REF!)),"\\s-gis01-v\gis1\", "")</f>
        <v/>
      </c>
      <c r="X258" s="2" t="str">
        <f>IF(ISNUMBER(SEARCH("E:\",#REF!)),LEFT(#REF!,SEARCH("@",SUBSTITUTE(#REF!,"\","@",LEN(#REF!)-LEN(SUBSTITUTE(#REF!,"\",""))))),"")</f>
        <v/>
      </c>
      <c r="Y258" s="14" t="str">
        <f>IF(ISNUMBER(SEARCH("E:\",#REF!)),TRIM(RIGHT(SUBSTITUTE(#REF!,"\",REPT(" ",LEN(#REF!))),LEN(#REF!))),"")</f>
        <v/>
      </c>
    </row>
    <row r="259" spans="1:25" x14ac:dyDescent="0.25">
      <c r="A259">
        <v>258</v>
      </c>
      <c r="B259" t="s">
        <v>196</v>
      </c>
      <c r="C259" t="s">
        <v>306</v>
      </c>
      <c r="D259" s="10" t="s">
        <v>916</v>
      </c>
      <c r="E259" s="10" t="s">
        <v>916</v>
      </c>
      <c r="F259" s="10" t="s">
        <v>445</v>
      </c>
      <c r="H259" s="10" t="s">
        <v>885</v>
      </c>
      <c r="I259" t="s">
        <v>877</v>
      </c>
      <c r="J259" t="s">
        <v>703</v>
      </c>
      <c r="K259" t="s">
        <v>838</v>
      </c>
      <c r="N259" t="str">
        <f t="shared" si="11"/>
        <v>Ekr53?</v>
      </c>
      <c r="O259" t="str">
        <f t="shared" si="12"/>
        <v>GIS</v>
      </c>
      <c r="Q259" s="2" t="str">
        <f t="shared" si="13"/>
        <v>Ekr53?</v>
      </c>
      <c r="R259" s="12" t="str">
        <f>IF(ISNUMBER(SEARCH("Datakilder_SQL",#REF!)),"Database",IF(ISNUMBER(SEARCH("WMS",U259)),"WMS",IF(ISNUMBER(SEARCH("WFS",U259)),"WFS","Grafisk fil")))</f>
        <v>Grafisk fil</v>
      </c>
      <c r="S2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59" t="str">
        <f>IF(ISNUMBER(SEARCH("]",#REF!)),TRIM(RIGHT(SUBSTITUTE(#REF!,".",REPT(" ",LEN(#REF!))),LEN(#REF!))),"")&amp;IF(ISNUMBER(SEARCH("ODBC",#REF!)),TRIM(#REF!)&amp;"?","")</f>
        <v/>
      </c>
      <c r="U259" s="1" t="str">
        <f>IF(ISNUMBER(SEARCH("WMS",#REF!)),RIGHT(#REF!,LEN(#REF!)-SEARCH(":",#REF!)),"")</f>
        <v/>
      </c>
      <c r="V259" t="str">
        <f>IF(ISNUMBER(SEARCH("WMS",#REF!)),TRIM(#REF!)&amp;"?","")</f>
        <v/>
      </c>
      <c r="W259" s="21" t="str">
        <f>IF(ISNUMBER(SEARCH("E:\",#REF!)),"\\s-gis01-v\gis1\", "")</f>
        <v/>
      </c>
      <c r="X259" s="2" t="str">
        <f>IF(ISNUMBER(SEARCH("E:\",#REF!)),LEFT(#REF!,SEARCH("@",SUBSTITUTE(#REF!,"\","@",LEN(#REF!)-LEN(SUBSTITUTE(#REF!,"\",""))))),"")</f>
        <v/>
      </c>
      <c r="Y259" s="14" t="str">
        <f>IF(ISNUMBER(SEARCH("E:\",#REF!)),TRIM(RIGHT(SUBSTITUTE(#REF!,"\",REPT(" ",LEN(#REF!))),LEN(#REF!))),"")</f>
        <v/>
      </c>
    </row>
    <row r="260" spans="1:25" x14ac:dyDescent="0.25">
      <c r="A260">
        <v>259</v>
      </c>
      <c r="B260" t="s">
        <v>80</v>
      </c>
      <c r="C260" t="s">
        <v>306</v>
      </c>
      <c r="D260" s="10" t="s">
        <v>916</v>
      </c>
      <c r="E260" s="10" t="s">
        <v>916</v>
      </c>
      <c r="F260" s="10" t="s">
        <v>446</v>
      </c>
      <c r="H260" t="s">
        <v>312</v>
      </c>
      <c r="I260" t="s">
        <v>877</v>
      </c>
      <c r="J260" t="s">
        <v>704</v>
      </c>
      <c r="K260" t="s">
        <v>839</v>
      </c>
      <c r="N260" t="str">
        <f t="shared" si="11"/>
        <v>Ekr53?</v>
      </c>
      <c r="O260" t="str">
        <f t="shared" si="12"/>
        <v>GIS</v>
      </c>
      <c r="Q260" s="2" t="str">
        <f t="shared" si="13"/>
        <v>Ekr53?</v>
      </c>
      <c r="R260" s="12" t="str">
        <f>IF(ISNUMBER(SEARCH("Datakilder_SQL",#REF!)),"Database",IF(ISNUMBER(SEARCH("WMS",U260)),"WMS",IF(ISNUMBER(SEARCH("WFS",U260)),"WFS","Grafisk fil")))</f>
        <v>Grafisk fil</v>
      </c>
      <c r="S2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0" t="str">
        <f>IF(ISNUMBER(SEARCH("]",#REF!)),TRIM(RIGHT(SUBSTITUTE(#REF!,".",REPT(" ",LEN(#REF!))),LEN(#REF!))),"")&amp;IF(ISNUMBER(SEARCH("ODBC",#REF!)),TRIM(#REF!)&amp;"?","")</f>
        <v/>
      </c>
      <c r="U260" s="1" t="str">
        <f>IF(ISNUMBER(SEARCH("WMS",#REF!)),RIGHT(#REF!,LEN(#REF!)-SEARCH(":",#REF!)),"")</f>
        <v/>
      </c>
      <c r="V260" t="str">
        <f>IF(ISNUMBER(SEARCH("WMS",#REF!)),TRIM(#REF!)&amp;"?","")</f>
        <v/>
      </c>
      <c r="W260" s="21" t="str">
        <f>IF(ISNUMBER(SEARCH("E:\",#REF!)),"\\s-gis01-v\gis1\", "")</f>
        <v/>
      </c>
      <c r="X260" s="2" t="str">
        <f>IF(ISNUMBER(SEARCH("E:\",#REF!)),LEFT(#REF!,SEARCH("@",SUBSTITUTE(#REF!,"\","@",LEN(#REF!)-LEN(SUBSTITUTE(#REF!,"\",""))))),"")</f>
        <v/>
      </c>
      <c r="Y260" s="14" t="str">
        <f>IF(ISNUMBER(SEARCH("E:\",#REF!)),TRIM(RIGHT(SUBSTITUTE(#REF!,"\",REPT(" ",LEN(#REF!))),LEN(#REF!))),"")</f>
        <v/>
      </c>
    </row>
    <row r="261" spans="1:25" x14ac:dyDescent="0.25">
      <c r="A261">
        <v>260</v>
      </c>
      <c r="B261" t="s">
        <v>81</v>
      </c>
      <c r="C261" t="s">
        <v>885</v>
      </c>
      <c r="D261" s="10" t="s">
        <v>916</v>
      </c>
      <c r="E261" s="10" t="s">
        <v>916</v>
      </c>
      <c r="F261" s="10" t="s">
        <v>447</v>
      </c>
      <c r="H261" s="10" t="s">
        <v>885</v>
      </c>
      <c r="I261" t="s">
        <v>877</v>
      </c>
      <c r="J261" t="s">
        <v>704</v>
      </c>
      <c r="K261" t="s">
        <v>839</v>
      </c>
      <c r="N261" t="str">
        <f t="shared" si="11"/>
        <v>Ekr53?</v>
      </c>
      <c r="O261" t="str">
        <f t="shared" si="12"/>
        <v>GIS</v>
      </c>
      <c r="Q261" s="2" t="str">
        <f t="shared" si="13"/>
        <v>Ekr53?</v>
      </c>
      <c r="R261" s="12" t="str">
        <f>IF(ISNUMBER(SEARCH("Datakilder_SQL",#REF!)),"Database",IF(ISNUMBER(SEARCH("WMS",U261)),"WMS",IF(ISNUMBER(SEARCH("WFS",U261)),"WFS","Grafisk fil")))</f>
        <v>Grafisk fil</v>
      </c>
      <c r="S2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1" t="str">
        <f>IF(ISNUMBER(SEARCH("]",#REF!)),TRIM(RIGHT(SUBSTITUTE(#REF!,".",REPT(" ",LEN(#REF!))),LEN(#REF!))),"")&amp;IF(ISNUMBER(SEARCH("ODBC",#REF!)),TRIM(#REF!)&amp;"?","")</f>
        <v/>
      </c>
      <c r="U261" s="1" t="str">
        <f>IF(ISNUMBER(SEARCH("WMS",#REF!)),RIGHT(#REF!,LEN(#REF!)-SEARCH(":",#REF!)),"")</f>
        <v/>
      </c>
      <c r="V261" t="str">
        <f>IF(ISNUMBER(SEARCH("WMS",#REF!)),TRIM(#REF!)&amp;"?","")</f>
        <v/>
      </c>
      <c r="W261" s="21" t="str">
        <f>IF(ISNUMBER(SEARCH("E:\",#REF!)),"\\s-gis01-v\gis1\", "")</f>
        <v/>
      </c>
      <c r="X261" s="2" t="str">
        <f>IF(ISNUMBER(SEARCH("E:\",#REF!)),LEFT(#REF!,SEARCH("@",SUBSTITUTE(#REF!,"\","@",LEN(#REF!)-LEN(SUBSTITUTE(#REF!,"\",""))))),"")</f>
        <v/>
      </c>
      <c r="Y261" s="14" t="str">
        <f>IF(ISNUMBER(SEARCH("E:\",#REF!)),TRIM(RIGHT(SUBSTITUTE(#REF!,"\",REPT(" ",LEN(#REF!))),LEN(#REF!))),"")</f>
        <v/>
      </c>
    </row>
    <row r="262" spans="1:25" x14ac:dyDescent="0.25">
      <c r="A262">
        <v>261</v>
      </c>
      <c r="B262" t="s">
        <v>197</v>
      </c>
      <c r="C262" t="s">
        <v>306</v>
      </c>
      <c r="D262" s="10" t="s">
        <v>916</v>
      </c>
      <c r="E262" s="10" t="s">
        <v>916</v>
      </c>
      <c r="F262" s="10" t="s">
        <v>448</v>
      </c>
      <c r="H262" s="10" t="s">
        <v>885</v>
      </c>
      <c r="I262" t="s">
        <v>877</v>
      </c>
      <c r="J262" t="s">
        <v>705</v>
      </c>
      <c r="K262" t="s">
        <v>838</v>
      </c>
      <c r="N262" t="str">
        <f t="shared" si="11"/>
        <v>Ekr53?</v>
      </c>
      <c r="O262" t="str">
        <f t="shared" si="12"/>
        <v>GIS</v>
      </c>
      <c r="Q262" s="2" t="str">
        <f t="shared" si="13"/>
        <v>Ekr53?</v>
      </c>
      <c r="R262" s="12" t="str">
        <f>IF(ISNUMBER(SEARCH("Datakilder_SQL",#REF!)),"Database",IF(ISNUMBER(SEARCH("WMS",U262)),"WMS",IF(ISNUMBER(SEARCH("WFS",U262)),"WFS","Grafisk fil")))</f>
        <v>Grafisk fil</v>
      </c>
      <c r="S2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2" t="str">
        <f>IF(ISNUMBER(SEARCH("]",#REF!)),TRIM(RIGHT(SUBSTITUTE(#REF!,".",REPT(" ",LEN(#REF!))),LEN(#REF!))),"")&amp;IF(ISNUMBER(SEARCH("ODBC",#REF!)),TRIM(#REF!)&amp;"?","")</f>
        <v/>
      </c>
      <c r="U262" s="1" t="str">
        <f>IF(ISNUMBER(SEARCH("WMS",#REF!)),RIGHT(#REF!,LEN(#REF!)-SEARCH(":",#REF!)),"")</f>
        <v/>
      </c>
      <c r="V262" t="str">
        <f>IF(ISNUMBER(SEARCH("WMS",#REF!)),TRIM(#REF!)&amp;"?","")</f>
        <v/>
      </c>
      <c r="W262" s="21" t="str">
        <f>IF(ISNUMBER(SEARCH("E:\",#REF!)),"\\s-gis01-v\gis1\", "")</f>
        <v/>
      </c>
      <c r="X262" s="2" t="str">
        <f>IF(ISNUMBER(SEARCH("E:\",#REF!)),LEFT(#REF!,SEARCH("@",SUBSTITUTE(#REF!,"\","@",LEN(#REF!)-LEN(SUBSTITUTE(#REF!,"\",""))))),"")</f>
        <v/>
      </c>
      <c r="Y262" s="14" t="str">
        <f>IF(ISNUMBER(SEARCH("E:\",#REF!)),TRIM(RIGHT(SUBSTITUTE(#REF!,"\",REPT(" ",LEN(#REF!))),LEN(#REF!))),"")</f>
        <v/>
      </c>
    </row>
    <row r="263" spans="1:25" x14ac:dyDescent="0.25">
      <c r="A263">
        <v>262</v>
      </c>
      <c r="B263" t="s">
        <v>198</v>
      </c>
      <c r="C263" t="s">
        <v>885</v>
      </c>
      <c r="D263" s="10" t="s">
        <v>916</v>
      </c>
      <c r="E263" s="10" t="s">
        <v>916</v>
      </c>
      <c r="F263" s="10" t="s">
        <v>449</v>
      </c>
      <c r="H263" s="10" t="s">
        <v>885</v>
      </c>
      <c r="I263" t="s">
        <v>877</v>
      </c>
      <c r="J263" t="s">
        <v>705</v>
      </c>
      <c r="K263" t="s">
        <v>838</v>
      </c>
      <c r="N263" t="str">
        <f t="shared" si="11"/>
        <v>Ekr53?</v>
      </c>
      <c r="O263" t="str">
        <f t="shared" si="12"/>
        <v>GIS</v>
      </c>
      <c r="Q263" s="2" t="str">
        <f t="shared" si="13"/>
        <v>Ekr53?</v>
      </c>
      <c r="R263" s="12" t="str">
        <f>IF(ISNUMBER(SEARCH("Datakilder_SQL",#REF!)),"Database",IF(ISNUMBER(SEARCH("WMS",U263)),"WMS",IF(ISNUMBER(SEARCH("WFS",U263)),"WFS","Grafisk fil")))</f>
        <v>Grafisk fil</v>
      </c>
      <c r="S2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3" t="str">
        <f>IF(ISNUMBER(SEARCH("]",#REF!)),TRIM(RIGHT(SUBSTITUTE(#REF!,".",REPT(" ",LEN(#REF!))),LEN(#REF!))),"")&amp;IF(ISNUMBER(SEARCH("ODBC",#REF!)),TRIM(#REF!)&amp;"?","")</f>
        <v/>
      </c>
      <c r="U263" s="1" t="str">
        <f>IF(ISNUMBER(SEARCH("WMS",#REF!)),RIGHT(#REF!,LEN(#REF!)-SEARCH(":",#REF!)),"")</f>
        <v/>
      </c>
      <c r="V263" t="str">
        <f>IF(ISNUMBER(SEARCH("WMS",#REF!)),TRIM(#REF!)&amp;"?","")</f>
        <v/>
      </c>
      <c r="W263" s="21" t="str">
        <f>IF(ISNUMBER(SEARCH("E:\",#REF!)),"\\s-gis01-v\gis1\", "")</f>
        <v/>
      </c>
      <c r="X263" s="2" t="str">
        <f>IF(ISNUMBER(SEARCH("E:\",#REF!)),LEFT(#REF!,SEARCH("@",SUBSTITUTE(#REF!,"\","@",LEN(#REF!)-LEN(SUBSTITUTE(#REF!,"\",""))))),"")</f>
        <v/>
      </c>
      <c r="Y263" s="14" t="str">
        <f>IF(ISNUMBER(SEARCH("E:\",#REF!)),TRIM(RIGHT(SUBSTITUTE(#REF!,"\",REPT(" ",LEN(#REF!))),LEN(#REF!))),"")</f>
        <v/>
      </c>
    </row>
    <row r="264" spans="1:25" x14ac:dyDescent="0.25">
      <c r="A264">
        <v>263</v>
      </c>
      <c r="B264" t="s">
        <v>82</v>
      </c>
      <c r="C264" t="s">
        <v>885</v>
      </c>
      <c r="D264" s="10" t="s">
        <v>916</v>
      </c>
      <c r="E264" s="10" t="s">
        <v>997</v>
      </c>
      <c r="F264" s="10" t="s">
        <v>450</v>
      </c>
      <c r="H264" t="s">
        <v>306</v>
      </c>
      <c r="I264" t="s">
        <v>877</v>
      </c>
      <c r="J264" t="s">
        <v>706</v>
      </c>
      <c r="N264" t="str">
        <f t="shared" ref="N264:N287" si="14">Q264</f>
        <v>Ekr53?</v>
      </c>
      <c r="O264" t="str">
        <f t="shared" ref="O264:O287" si="15">IF(P264&lt;&gt;"",P264,IF(I264="","",IF(I264="HK","",IF(I264="HK?","","GIS"))))</f>
        <v>GIS</v>
      </c>
      <c r="Q264" s="2" t="str">
        <f t="shared" ref="Q264:Q287" si="16">IF(O264="GIS","Ekr53?","")</f>
        <v>Ekr53?</v>
      </c>
      <c r="R264" s="12" t="str">
        <f>IF(ISNUMBER(SEARCH("Datakilder_SQL",#REF!)),"Database",IF(ISNUMBER(SEARCH("WMS",U264)),"WMS",IF(ISNUMBER(SEARCH("WFS",U264)),"WFS","Grafisk fil")))</f>
        <v>Grafisk fil</v>
      </c>
      <c r="S2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4" t="str">
        <f>IF(ISNUMBER(SEARCH("]",#REF!)),TRIM(RIGHT(SUBSTITUTE(#REF!,".",REPT(" ",LEN(#REF!))),LEN(#REF!))),"")&amp;IF(ISNUMBER(SEARCH("ODBC",#REF!)),TRIM(#REF!)&amp;"?","")</f>
        <v/>
      </c>
      <c r="U264" s="1" t="str">
        <f>IF(ISNUMBER(SEARCH("WMS",#REF!)),RIGHT(#REF!,LEN(#REF!)-SEARCH(":",#REF!)),"")</f>
        <v/>
      </c>
      <c r="V264" t="str">
        <f>IF(ISNUMBER(SEARCH("WMS",#REF!)),TRIM(#REF!)&amp;"?","")</f>
        <v/>
      </c>
      <c r="W264" s="21" t="str">
        <f>IF(ISNUMBER(SEARCH("E:\",#REF!)),"\\s-gis01-v\gis1\", "")</f>
        <v/>
      </c>
      <c r="X264" s="2" t="str">
        <f>IF(ISNUMBER(SEARCH("E:\",#REF!)),LEFT(#REF!,SEARCH("@",SUBSTITUTE(#REF!,"\","@",LEN(#REF!)-LEN(SUBSTITUTE(#REF!,"\",""))))),"")</f>
        <v/>
      </c>
      <c r="Y264" s="14" t="str">
        <f>IF(ISNUMBER(SEARCH("E:\",#REF!)),TRIM(RIGHT(SUBSTITUTE(#REF!,"\",REPT(" ",LEN(#REF!))),LEN(#REF!))),"")</f>
        <v/>
      </c>
    </row>
    <row r="265" spans="1:25" x14ac:dyDescent="0.25">
      <c r="A265">
        <v>264</v>
      </c>
      <c r="B265" t="s">
        <v>294</v>
      </c>
      <c r="C265" t="s">
        <v>885</v>
      </c>
      <c r="D265" s="10" t="s">
        <v>916</v>
      </c>
      <c r="E265" s="10" t="s">
        <v>997</v>
      </c>
      <c r="F265" s="10" t="s">
        <v>450</v>
      </c>
      <c r="H265" s="10" t="s">
        <v>885</v>
      </c>
      <c r="I265" t="s">
        <v>877</v>
      </c>
      <c r="J265" t="s">
        <v>706</v>
      </c>
      <c r="N265" t="str">
        <f t="shared" si="14"/>
        <v>Ekr53?</v>
      </c>
      <c r="O265" t="str">
        <f t="shared" si="15"/>
        <v>GIS</v>
      </c>
      <c r="Q265" s="2" t="str">
        <f t="shared" si="16"/>
        <v>Ekr53?</v>
      </c>
      <c r="R265" s="12" t="str">
        <f>IF(ISNUMBER(SEARCH("Datakilder_SQL",#REF!)),"Database",IF(ISNUMBER(SEARCH("WMS",U265)),"WMS",IF(ISNUMBER(SEARCH("WFS",U265)),"WFS","Grafisk fil")))</f>
        <v>Grafisk fil</v>
      </c>
      <c r="S2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5" t="str">
        <f>IF(ISNUMBER(SEARCH("]",#REF!)),TRIM(RIGHT(SUBSTITUTE(#REF!,".",REPT(" ",LEN(#REF!))),LEN(#REF!))),"")&amp;IF(ISNUMBER(SEARCH("ODBC",#REF!)),TRIM(#REF!)&amp;"?","")</f>
        <v/>
      </c>
      <c r="U265" s="1" t="str">
        <f>IF(ISNUMBER(SEARCH("WMS",#REF!)),RIGHT(#REF!,LEN(#REF!)-SEARCH(":",#REF!)),"")</f>
        <v/>
      </c>
      <c r="V265" t="str">
        <f>IF(ISNUMBER(SEARCH("WMS",#REF!)),TRIM(#REF!)&amp;"?","")</f>
        <v/>
      </c>
      <c r="W265" s="21" t="str">
        <f>IF(ISNUMBER(SEARCH("E:\",#REF!)),"\\s-gis01-v\gis1\", "")</f>
        <v/>
      </c>
      <c r="X265" s="2" t="str">
        <f>IF(ISNUMBER(SEARCH("E:\",#REF!)),LEFT(#REF!,SEARCH("@",SUBSTITUTE(#REF!,"\","@",LEN(#REF!)-LEN(SUBSTITUTE(#REF!,"\",""))))),"")</f>
        <v/>
      </c>
      <c r="Y265" s="14" t="str">
        <f>IF(ISNUMBER(SEARCH("E:\",#REF!)),TRIM(RIGHT(SUBSTITUTE(#REF!,"\",REPT(" ",LEN(#REF!))),LEN(#REF!))),"")</f>
        <v/>
      </c>
    </row>
    <row r="266" spans="1:25" x14ac:dyDescent="0.25">
      <c r="A266">
        <v>265</v>
      </c>
      <c r="B266" t="s">
        <v>83</v>
      </c>
      <c r="C266" t="s">
        <v>306</v>
      </c>
      <c r="D266" s="10" t="s">
        <v>916</v>
      </c>
      <c r="E266" s="10" t="s">
        <v>1030</v>
      </c>
      <c r="F266" s="10" t="s">
        <v>707</v>
      </c>
      <c r="H266" s="10" t="s">
        <v>885</v>
      </c>
      <c r="I266" t="s">
        <v>877</v>
      </c>
      <c r="J266" t="s">
        <v>708</v>
      </c>
      <c r="M266" s="10" t="s">
        <v>887</v>
      </c>
      <c r="N266" t="str">
        <f t="shared" si="14"/>
        <v>Ekr53?</v>
      </c>
      <c r="O266" t="str">
        <f t="shared" si="15"/>
        <v>GIS</v>
      </c>
      <c r="Q266" s="2" t="str">
        <f t="shared" si="16"/>
        <v>Ekr53?</v>
      </c>
      <c r="R266" s="12" t="str">
        <f>IF(ISNUMBER(SEARCH("Datakilder_SQL",#REF!)),"Database",IF(ISNUMBER(SEARCH("WMS",U266)),"WMS",IF(ISNUMBER(SEARCH("WFS",U266)),"WFS","Grafisk fil")))</f>
        <v>Grafisk fil</v>
      </c>
      <c r="S2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6" t="str">
        <f>IF(ISNUMBER(SEARCH("]",#REF!)),TRIM(RIGHT(SUBSTITUTE(#REF!,".",REPT(" ",LEN(#REF!))),LEN(#REF!))),"")&amp;IF(ISNUMBER(SEARCH("ODBC",#REF!)),TRIM(#REF!)&amp;"?","")</f>
        <v/>
      </c>
      <c r="U266" s="1" t="str">
        <f>IF(ISNUMBER(SEARCH("WMS",#REF!)),RIGHT(#REF!,LEN(#REF!)-SEARCH(":",#REF!)),"")</f>
        <v/>
      </c>
      <c r="V266" t="str">
        <f>IF(ISNUMBER(SEARCH("WMS",#REF!)),TRIM(#REF!)&amp;"?","")</f>
        <v/>
      </c>
      <c r="W266" s="21" t="str">
        <f>IF(ISNUMBER(SEARCH("E:\",#REF!)),"\\s-gis01-v\gis1\", "")</f>
        <v/>
      </c>
      <c r="X266" s="2" t="str">
        <f>IF(ISNUMBER(SEARCH("E:\",#REF!)),LEFT(#REF!,SEARCH("@",SUBSTITUTE(#REF!,"\","@",LEN(#REF!)-LEN(SUBSTITUTE(#REF!,"\",""))))),"")</f>
        <v/>
      </c>
      <c r="Y266" s="14" t="str">
        <f>IF(ISNUMBER(SEARCH("E:\",#REF!)),TRIM(RIGHT(SUBSTITUTE(#REF!,"\",REPT(" ",LEN(#REF!))),LEN(#REF!))),"")</f>
        <v/>
      </c>
    </row>
    <row r="267" spans="1:25" x14ac:dyDescent="0.25">
      <c r="A267">
        <v>266</v>
      </c>
      <c r="B267" t="s">
        <v>231</v>
      </c>
      <c r="C267" t="s">
        <v>306</v>
      </c>
      <c r="D267" s="10" t="s">
        <v>917</v>
      </c>
      <c r="E267" s="10" t="s">
        <v>996</v>
      </c>
      <c r="F267" s="10" t="s">
        <v>451</v>
      </c>
      <c r="H267" s="10" t="s">
        <v>885</v>
      </c>
      <c r="I267" t="s">
        <v>876</v>
      </c>
      <c r="J267" t="s">
        <v>709</v>
      </c>
      <c r="K267" t="s">
        <v>841</v>
      </c>
      <c r="M267" s="10" t="s">
        <v>302</v>
      </c>
      <c r="N267" t="str">
        <f t="shared" si="14"/>
        <v>Ekr53?</v>
      </c>
      <c r="O267" t="str">
        <f t="shared" si="15"/>
        <v>GIS</v>
      </c>
      <c r="Q267" s="2" t="str">
        <f t="shared" si="16"/>
        <v>Ekr53?</v>
      </c>
      <c r="R267" s="12" t="str">
        <f>IF(ISNUMBER(SEARCH("Datakilder_SQL",#REF!)),"Database",IF(ISNUMBER(SEARCH("WMS",U267)),"WMS",IF(ISNUMBER(SEARCH("WFS",U267)),"WFS","Grafisk fil")))</f>
        <v>Grafisk fil</v>
      </c>
      <c r="S2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7" t="str">
        <f>IF(ISNUMBER(SEARCH("]",#REF!)),TRIM(RIGHT(SUBSTITUTE(#REF!,".",REPT(" ",LEN(#REF!))),LEN(#REF!))),"")&amp;IF(ISNUMBER(SEARCH("ODBC",#REF!)),TRIM(#REF!)&amp;"?","")</f>
        <v/>
      </c>
      <c r="U267" s="1" t="str">
        <f>IF(ISNUMBER(SEARCH("WMS",#REF!)),RIGHT(#REF!,LEN(#REF!)-SEARCH(":",#REF!)),"")</f>
        <v/>
      </c>
      <c r="V267" t="str">
        <f>IF(ISNUMBER(SEARCH("WMS",#REF!)),TRIM(#REF!)&amp;"?","")</f>
        <v/>
      </c>
      <c r="W267" s="21" t="str">
        <f>IF(ISNUMBER(SEARCH("E:\",#REF!)),"\\s-gis01-v\gis1\", "")</f>
        <v/>
      </c>
      <c r="X267" s="2" t="str">
        <f>IF(ISNUMBER(SEARCH("E:\",#REF!)),LEFT(#REF!,SEARCH("@",SUBSTITUTE(#REF!,"\","@",LEN(#REF!)-LEN(SUBSTITUTE(#REF!,"\",""))))),"")</f>
        <v/>
      </c>
      <c r="Y267" s="14" t="str">
        <f>IF(ISNUMBER(SEARCH("E:\",#REF!)),TRIM(RIGHT(SUBSTITUTE(#REF!,"\",REPT(" ",LEN(#REF!))),LEN(#REF!))),"")</f>
        <v/>
      </c>
    </row>
    <row r="268" spans="1:25" x14ac:dyDescent="0.25">
      <c r="A268">
        <v>267</v>
      </c>
      <c r="B268" t="s">
        <v>231</v>
      </c>
      <c r="C268" t="s">
        <v>306</v>
      </c>
      <c r="D268" s="10" t="s">
        <v>917</v>
      </c>
      <c r="E268" s="10" t="s">
        <v>996</v>
      </c>
      <c r="F268" s="10" t="s">
        <v>451</v>
      </c>
      <c r="H268" s="10" t="s">
        <v>885</v>
      </c>
      <c r="I268" t="s">
        <v>876</v>
      </c>
      <c r="J268" t="str">
        <f t="shared" ref="J268:J287" si="17">$J$267</f>
        <v>Spildevand, dræn, ledning, fælles, regnvand, vand, grøft</v>
      </c>
      <c r="K268" t="s">
        <v>841</v>
      </c>
      <c r="M268" s="10" t="s">
        <v>302</v>
      </c>
      <c r="N268" t="str">
        <f t="shared" si="14"/>
        <v>Ekr53?</v>
      </c>
      <c r="O268" t="str">
        <f t="shared" si="15"/>
        <v>GIS</v>
      </c>
      <c r="Q268" s="2" t="str">
        <f t="shared" si="16"/>
        <v>Ekr53?</v>
      </c>
      <c r="R268" s="12" t="str">
        <f>IF(ISNUMBER(SEARCH("Datakilder_SQL",#REF!)),"Database",IF(ISNUMBER(SEARCH("WMS",U268)),"WMS",IF(ISNUMBER(SEARCH("WFS",U268)),"WFS","Grafisk fil")))</f>
        <v>Grafisk fil</v>
      </c>
      <c r="S2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8" t="str">
        <f>IF(ISNUMBER(SEARCH("]",#REF!)),TRIM(RIGHT(SUBSTITUTE(#REF!,".",REPT(" ",LEN(#REF!))),LEN(#REF!))),"")&amp;IF(ISNUMBER(SEARCH("ODBC",#REF!)),TRIM(#REF!)&amp;"?","")</f>
        <v/>
      </c>
      <c r="U268" s="1" t="str">
        <f>IF(ISNUMBER(SEARCH("WMS",#REF!)),RIGHT(#REF!,LEN(#REF!)-SEARCH(":",#REF!)),"")</f>
        <v/>
      </c>
      <c r="V268" t="str">
        <f>IF(ISNUMBER(SEARCH("WMS",#REF!)),TRIM(#REF!)&amp;"?","")</f>
        <v/>
      </c>
      <c r="W268" s="21" t="str">
        <f>IF(ISNUMBER(SEARCH("E:\",#REF!)),"\\s-gis01-v\gis1\", "")</f>
        <v/>
      </c>
      <c r="X268" s="2" t="str">
        <f>IF(ISNUMBER(SEARCH("E:\",#REF!)),LEFT(#REF!,SEARCH("@",SUBSTITUTE(#REF!,"\","@",LEN(#REF!)-LEN(SUBSTITUTE(#REF!,"\",""))))),"")</f>
        <v/>
      </c>
      <c r="Y268" s="14" t="str">
        <f>IF(ISNUMBER(SEARCH("E:\",#REF!)),TRIM(RIGHT(SUBSTITUTE(#REF!,"\",REPT(" ",LEN(#REF!))),LEN(#REF!))),"")</f>
        <v/>
      </c>
    </row>
    <row r="269" spans="1:25" x14ac:dyDescent="0.25">
      <c r="A269">
        <v>268</v>
      </c>
      <c r="B269" t="s">
        <v>231</v>
      </c>
      <c r="C269" t="s">
        <v>306</v>
      </c>
      <c r="D269" s="10" t="s">
        <v>917</v>
      </c>
      <c r="E269" s="10" t="s">
        <v>996</v>
      </c>
      <c r="F269" s="10" t="s">
        <v>451</v>
      </c>
      <c r="H269" s="10" t="s">
        <v>885</v>
      </c>
      <c r="I269" t="s">
        <v>876</v>
      </c>
      <c r="J269" t="str">
        <f t="shared" si="17"/>
        <v>Spildevand, dræn, ledning, fælles, regnvand, vand, grøft</v>
      </c>
      <c r="K269" t="s">
        <v>841</v>
      </c>
      <c r="M269" s="10" t="s">
        <v>302</v>
      </c>
      <c r="N269" t="str">
        <f t="shared" si="14"/>
        <v>Ekr53?</v>
      </c>
      <c r="O269" t="str">
        <f t="shared" si="15"/>
        <v>GIS</v>
      </c>
      <c r="Q269" s="2" t="str">
        <f t="shared" si="16"/>
        <v>Ekr53?</v>
      </c>
      <c r="R269" s="12" t="str">
        <f>IF(ISNUMBER(SEARCH("Datakilder_SQL",#REF!)),"Database",IF(ISNUMBER(SEARCH("WMS",U269)),"WMS",IF(ISNUMBER(SEARCH("WFS",U269)),"WFS","Grafisk fil")))</f>
        <v>Grafisk fil</v>
      </c>
      <c r="S2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69" t="str">
        <f>IF(ISNUMBER(SEARCH("]",#REF!)),TRIM(RIGHT(SUBSTITUTE(#REF!,".",REPT(" ",LEN(#REF!))),LEN(#REF!))),"")&amp;IF(ISNUMBER(SEARCH("ODBC",#REF!)),TRIM(#REF!)&amp;"?","")</f>
        <v/>
      </c>
      <c r="U269" s="1" t="str">
        <f>IF(ISNUMBER(SEARCH("WMS",#REF!)),RIGHT(#REF!,LEN(#REF!)-SEARCH(":",#REF!)),"")</f>
        <v/>
      </c>
      <c r="V269" t="str">
        <f>IF(ISNUMBER(SEARCH("WMS",#REF!)),TRIM(#REF!)&amp;"?","")</f>
        <v/>
      </c>
      <c r="W269" s="21" t="str">
        <f>IF(ISNUMBER(SEARCH("E:\",#REF!)),"\\s-gis01-v\gis1\", "")</f>
        <v/>
      </c>
      <c r="X269" s="2" t="str">
        <f>IF(ISNUMBER(SEARCH("E:\",#REF!)),LEFT(#REF!,SEARCH("@",SUBSTITUTE(#REF!,"\","@",LEN(#REF!)-LEN(SUBSTITUTE(#REF!,"\",""))))),"")</f>
        <v/>
      </c>
      <c r="Y269" s="14" t="str">
        <f>IF(ISNUMBER(SEARCH("E:\",#REF!)),TRIM(RIGHT(SUBSTITUTE(#REF!,"\",REPT(" ",LEN(#REF!))),LEN(#REF!))),"")</f>
        <v/>
      </c>
    </row>
    <row r="270" spans="1:25" x14ac:dyDescent="0.25">
      <c r="A270">
        <v>269</v>
      </c>
      <c r="B270" t="s">
        <v>231</v>
      </c>
      <c r="C270" t="s">
        <v>306</v>
      </c>
      <c r="D270" s="10" t="s">
        <v>917</v>
      </c>
      <c r="E270" s="10" t="s">
        <v>996</v>
      </c>
      <c r="F270" s="10" t="s">
        <v>451</v>
      </c>
      <c r="H270" s="10" t="s">
        <v>885</v>
      </c>
      <c r="I270" t="s">
        <v>876</v>
      </c>
      <c r="J270" t="str">
        <f t="shared" si="17"/>
        <v>Spildevand, dræn, ledning, fælles, regnvand, vand, grøft</v>
      </c>
      <c r="K270" t="s">
        <v>841</v>
      </c>
      <c r="M270" s="10" t="s">
        <v>302</v>
      </c>
      <c r="N270" t="str">
        <f t="shared" si="14"/>
        <v>Ekr53?</v>
      </c>
      <c r="O270" t="str">
        <f t="shared" si="15"/>
        <v>GIS</v>
      </c>
      <c r="Q270" s="2" t="str">
        <f t="shared" si="16"/>
        <v>Ekr53?</v>
      </c>
      <c r="R270" s="12" t="str">
        <f>IF(ISNUMBER(SEARCH("Datakilder_SQL",#REF!)),"Database",IF(ISNUMBER(SEARCH("WMS",U270)),"WMS",IF(ISNUMBER(SEARCH("WFS",U270)),"WFS","Grafisk fil")))</f>
        <v>Grafisk fil</v>
      </c>
      <c r="S2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0" t="str">
        <f>IF(ISNUMBER(SEARCH("]",#REF!)),TRIM(RIGHT(SUBSTITUTE(#REF!,".",REPT(" ",LEN(#REF!))),LEN(#REF!))),"")&amp;IF(ISNUMBER(SEARCH("ODBC",#REF!)),TRIM(#REF!)&amp;"?","")</f>
        <v/>
      </c>
      <c r="U270" s="1" t="str">
        <f>IF(ISNUMBER(SEARCH("WMS",#REF!)),RIGHT(#REF!,LEN(#REF!)-SEARCH(":",#REF!)),"")</f>
        <v/>
      </c>
      <c r="V270" t="str">
        <f>IF(ISNUMBER(SEARCH("WMS",#REF!)),TRIM(#REF!)&amp;"?","")</f>
        <v/>
      </c>
      <c r="W270" s="21" t="str">
        <f>IF(ISNUMBER(SEARCH("E:\",#REF!)),"\\s-gis01-v\gis1\", "")</f>
        <v/>
      </c>
      <c r="X270" s="2" t="str">
        <f>IF(ISNUMBER(SEARCH("E:\",#REF!)),LEFT(#REF!,SEARCH("@",SUBSTITUTE(#REF!,"\","@",LEN(#REF!)-LEN(SUBSTITUTE(#REF!,"\",""))))),"")</f>
        <v/>
      </c>
      <c r="Y270" s="14" t="str">
        <f>IF(ISNUMBER(SEARCH("E:\",#REF!)),TRIM(RIGHT(SUBSTITUTE(#REF!,"\",REPT(" ",LEN(#REF!))),LEN(#REF!))),"")</f>
        <v/>
      </c>
    </row>
    <row r="271" spans="1:25" x14ac:dyDescent="0.25">
      <c r="A271">
        <v>270</v>
      </c>
      <c r="B271" t="s">
        <v>231</v>
      </c>
      <c r="C271" t="s">
        <v>306</v>
      </c>
      <c r="D271" s="10" t="s">
        <v>917</v>
      </c>
      <c r="E271" s="10" t="s">
        <v>996</v>
      </c>
      <c r="F271" s="10" t="s">
        <v>451</v>
      </c>
      <c r="H271" s="10" t="s">
        <v>885</v>
      </c>
      <c r="I271" t="s">
        <v>876</v>
      </c>
      <c r="J271" t="str">
        <f t="shared" si="17"/>
        <v>Spildevand, dræn, ledning, fælles, regnvand, vand, grøft</v>
      </c>
      <c r="K271" t="s">
        <v>841</v>
      </c>
      <c r="M271" s="10" t="s">
        <v>302</v>
      </c>
      <c r="N271" t="str">
        <f t="shared" si="14"/>
        <v>Ekr53?</v>
      </c>
      <c r="O271" t="str">
        <f t="shared" si="15"/>
        <v>GIS</v>
      </c>
      <c r="Q271" s="2" t="str">
        <f t="shared" si="16"/>
        <v>Ekr53?</v>
      </c>
      <c r="R271" s="12" t="str">
        <f>IF(ISNUMBER(SEARCH("Datakilder_SQL",#REF!)),"Database",IF(ISNUMBER(SEARCH("WMS",U271)),"WMS",IF(ISNUMBER(SEARCH("WFS",U271)),"WFS","Grafisk fil")))</f>
        <v>Grafisk fil</v>
      </c>
      <c r="S2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1" t="str">
        <f>IF(ISNUMBER(SEARCH("]",#REF!)),TRIM(RIGHT(SUBSTITUTE(#REF!,".",REPT(" ",LEN(#REF!))),LEN(#REF!))),"")&amp;IF(ISNUMBER(SEARCH("ODBC",#REF!)),TRIM(#REF!)&amp;"?","")</f>
        <v/>
      </c>
      <c r="U271" s="1" t="str">
        <f>IF(ISNUMBER(SEARCH("WMS",#REF!)),RIGHT(#REF!,LEN(#REF!)-SEARCH(":",#REF!)),"")</f>
        <v/>
      </c>
      <c r="V271" t="str">
        <f>IF(ISNUMBER(SEARCH("WMS",#REF!)),TRIM(#REF!)&amp;"?","")</f>
        <v/>
      </c>
      <c r="W271" s="21" t="str">
        <f>IF(ISNUMBER(SEARCH("E:\",#REF!)),"\\s-gis01-v\gis1\", "")</f>
        <v/>
      </c>
      <c r="X271" s="2" t="str">
        <f>IF(ISNUMBER(SEARCH("E:\",#REF!)),LEFT(#REF!,SEARCH("@",SUBSTITUTE(#REF!,"\","@",LEN(#REF!)-LEN(SUBSTITUTE(#REF!,"\",""))))),"")</f>
        <v/>
      </c>
      <c r="Y271" s="14" t="str">
        <f>IF(ISNUMBER(SEARCH("E:\",#REF!)),TRIM(RIGHT(SUBSTITUTE(#REF!,"\",REPT(" ",LEN(#REF!))),LEN(#REF!))),"")</f>
        <v/>
      </c>
    </row>
    <row r="272" spans="1:25" x14ac:dyDescent="0.25">
      <c r="A272">
        <v>271</v>
      </c>
      <c r="B272" t="s">
        <v>231</v>
      </c>
      <c r="C272" t="s">
        <v>306</v>
      </c>
      <c r="D272" s="10" t="s">
        <v>917</v>
      </c>
      <c r="E272" s="10" t="s">
        <v>996</v>
      </c>
      <c r="F272" s="10" t="s">
        <v>451</v>
      </c>
      <c r="H272" s="10" t="s">
        <v>885</v>
      </c>
      <c r="I272" t="s">
        <v>876</v>
      </c>
      <c r="J272" t="str">
        <f t="shared" si="17"/>
        <v>Spildevand, dræn, ledning, fælles, regnvand, vand, grøft</v>
      </c>
      <c r="K272" t="s">
        <v>841</v>
      </c>
      <c r="M272" s="10" t="s">
        <v>302</v>
      </c>
      <c r="N272" t="str">
        <f t="shared" si="14"/>
        <v>Ekr53?</v>
      </c>
      <c r="O272" t="str">
        <f t="shared" si="15"/>
        <v>GIS</v>
      </c>
      <c r="Q272" s="2" t="str">
        <f t="shared" si="16"/>
        <v>Ekr53?</v>
      </c>
      <c r="R272" s="12" t="str">
        <f>IF(ISNUMBER(SEARCH("Datakilder_SQL",#REF!)),"Database",IF(ISNUMBER(SEARCH("WMS",U272)),"WMS",IF(ISNUMBER(SEARCH("WFS",U272)),"WFS","Grafisk fil")))</f>
        <v>Grafisk fil</v>
      </c>
      <c r="S2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2" t="str">
        <f>IF(ISNUMBER(SEARCH("]",#REF!)),TRIM(RIGHT(SUBSTITUTE(#REF!,".",REPT(" ",LEN(#REF!))),LEN(#REF!))),"")&amp;IF(ISNUMBER(SEARCH("ODBC",#REF!)),TRIM(#REF!)&amp;"?","")</f>
        <v/>
      </c>
      <c r="U272" s="1" t="str">
        <f>IF(ISNUMBER(SEARCH("WMS",#REF!)),RIGHT(#REF!,LEN(#REF!)-SEARCH(":",#REF!)),"")</f>
        <v/>
      </c>
      <c r="V272" t="str">
        <f>IF(ISNUMBER(SEARCH("WMS",#REF!)),TRIM(#REF!)&amp;"?","")</f>
        <v/>
      </c>
      <c r="W272" s="21" t="str">
        <f>IF(ISNUMBER(SEARCH("E:\",#REF!)),"\\s-gis01-v\gis1\", "")</f>
        <v/>
      </c>
      <c r="X272" s="2" t="str">
        <f>IF(ISNUMBER(SEARCH("E:\",#REF!)),LEFT(#REF!,SEARCH("@",SUBSTITUTE(#REF!,"\","@",LEN(#REF!)-LEN(SUBSTITUTE(#REF!,"\",""))))),"")</f>
        <v/>
      </c>
      <c r="Y272" s="14" t="str">
        <f>IF(ISNUMBER(SEARCH("E:\",#REF!)),TRIM(RIGHT(SUBSTITUTE(#REF!,"\",REPT(" ",LEN(#REF!))),LEN(#REF!))),"")</f>
        <v/>
      </c>
    </row>
    <row r="273" spans="1:25" x14ac:dyDescent="0.25">
      <c r="A273">
        <v>272</v>
      </c>
      <c r="B273" t="s">
        <v>231</v>
      </c>
      <c r="C273" t="s">
        <v>306</v>
      </c>
      <c r="D273" s="10" t="s">
        <v>917</v>
      </c>
      <c r="E273" s="10" t="s">
        <v>996</v>
      </c>
      <c r="F273" s="10" t="s">
        <v>451</v>
      </c>
      <c r="H273" s="10" t="s">
        <v>885</v>
      </c>
      <c r="I273" t="s">
        <v>876</v>
      </c>
      <c r="J273" t="str">
        <f t="shared" si="17"/>
        <v>Spildevand, dræn, ledning, fælles, regnvand, vand, grøft</v>
      </c>
      <c r="K273" t="s">
        <v>841</v>
      </c>
      <c r="M273" s="10" t="s">
        <v>302</v>
      </c>
      <c r="N273" t="str">
        <f t="shared" si="14"/>
        <v>Ekr53?</v>
      </c>
      <c r="O273" t="str">
        <f t="shared" si="15"/>
        <v>GIS</v>
      </c>
      <c r="Q273" s="2" t="str">
        <f t="shared" si="16"/>
        <v>Ekr53?</v>
      </c>
      <c r="R273" s="12" t="str">
        <f>IF(ISNUMBER(SEARCH("Datakilder_SQL",#REF!)),"Database",IF(ISNUMBER(SEARCH("WMS",U273)),"WMS",IF(ISNUMBER(SEARCH("WFS",U273)),"WFS","Grafisk fil")))</f>
        <v>Grafisk fil</v>
      </c>
      <c r="S2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3" t="str">
        <f>IF(ISNUMBER(SEARCH("]",#REF!)),TRIM(RIGHT(SUBSTITUTE(#REF!,".",REPT(" ",LEN(#REF!))),LEN(#REF!))),"")&amp;IF(ISNUMBER(SEARCH("ODBC",#REF!)),TRIM(#REF!)&amp;"?","")</f>
        <v/>
      </c>
      <c r="U273" s="1" t="str">
        <f>IF(ISNUMBER(SEARCH("WMS",#REF!)),RIGHT(#REF!,LEN(#REF!)-SEARCH(":",#REF!)),"")</f>
        <v/>
      </c>
      <c r="V273" t="str">
        <f>IF(ISNUMBER(SEARCH("WMS",#REF!)),TRIM(#REF!)&amp;"?","")</f>
        <v/>
      </c>
      <c r="W273" s="21" t="str">
        <f>IF(ISNUMBER(SEARCH("E:\",#REF!)),"\\s-gis01-v\gis1\", "")</f>
        <v/>
      </c>
      <c r="X273" s="2" t="str">
        <f>IF(ISNUMBER(SEARCH("E:\",#REF!)),LEFT(#REF!,SEARCH("@",SUBSTITUTE(#REF!,"\","@",LEN(#REF!)-LEN(SUBSTITUTE(#REF!,"\",""))))),"")</f>
        <v/>
      </c>
      <c r="Y273" s="14" t="str">
        <f>IF(ISNUMBER(SEARCH("E:\",#REF!)),TRIM(RIGHT(SUBSTITUTE(#REF!,"\",REPT(" ",LEN(#REF!))),LEN(#REF!))),"")</f>
        <v/>
      </c>
    </row>
    <row r="274" spans="1:25" x14ac:dyDescent="0.25">
      <c r="A274">
        <v>273</v>
      </c>
      <c r="B274" t="s">
        <v>231</v>
      </c>
      <c r="C274" t="s">
        <v>306</v>
      </c>
      <c r="D274" s="10" t="s">
        <v>917</v>
      </c>
      <c r="E274" s="10" t="s">
        <v>996</v>
      </c>
      <c r="F274" s="10" t="s">
        <v>451</v>
      </c>
      <c r="H274" s="10" t="s">
        <v>885</v>
      </c>
      <c r="I274" t="s">
        <v>876</v>
      </c>
      <c r="J274" t="str">
        <f t="shared" si="17"/>
        <v>Spildevand, dræn, ledning, fælles, regnvand, vand, grøft</v>
      </c>
      <c r="K274" t="s">
        <v>841</v>
      </c>
      <c r="M274" s="10" t="s">
        <v>302</v>
      </c>
      <c r="N274" t="str">
        <f t="shared" si="14"/>
        <v>Ekr53?</v>
      </c>
      <c r="O274" t="str">
        <f t="shared" si="15"/>
        <v>GIS</v>
      </c>
      <c r="Q274" s="2" t="str">
        <f t="shared" si="16"/>
        <v>Ekr53?</v>
      </c>
      <c r="R274" s="12" t="str">
        <f>IF(ISNUMBER(SEARCH("Datakilder_SQL",#REF!)),"Database",IF(ISNUMBER(SEARCH("WMS",U274)),"WMS",IF(ISNUMBER(SEARCH("WFS",U274)),"WFS","Grafisk fil")))</f>
        <v>Grafisk fil</v>
      </c>
      <c r="S2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4" t="str">
        <f>IF(ISNUMBER(SEARCH("]",#REF!)),TRIM(RIGHT(SUBSTITUTE(#REF!,".",REPT(" ",LEN(#REF!))),LEN(#REF!))),"")&amp;IF(ISNUMBER(SEARCH("ODBC",#REF!)),TRIM(#REF!)&amp;"?","")</f>
        <v/>
      </c>
      <c r="U274" s="1" t="str">
        <f>IF(ISNUMBER(SEARCH("WMS",#REF!)),RIGHT(#REF!,LEN(#REF!)-SEARCH(":",#REF!)),"")</f>
        <v/>
      </c>
      <c r="V274" t="str">
        <f>IF(ISNUMBER(SEARCH("WMS",#REF!)),TRIM(#REF!)&amp;"?","")</f>
        <v/>
      </c>
      <c r="W274" s="21" t="str">
        <f>IF(ISNUMBER(SEARCH("E:\",#REF!)),"\\s-gis01-v\gis1\", "")</f>
        <v/>
      </c>
      <c r="X274" s="2" t="str">
        <f>IF(ISNUMBER(SEARCH("E:\",#REF!)),LEFT(#REF!,SEARCH("@",SUBSTITUTE(#REF!,"\","@",LEN(#REF!)-LEN(SUBSTITUTE(#REF!,"\",""))))),"")</f>
        <v/>
      </c>
      <c r="Y274" s="14" t="str">
        <f>IF(ISNUMBER(SEARCH("E:\",#REF!)),TRIM(RIGHT(SUBSTITUTE(#REF!,"\",REPT(" ",LEN(#REF!))),LEN(#REF!))),"")</f>
        <v/>
      </c>
    </row>
    <row r="275" spans="1:25" x14ac:dyDescent="0.25">
      <c r="A275">
        <v>274</v>
      </c>
      <c r="B275" t="s">
        <v>231</v>
      </c>
      <c r="C275" t="s">
        <v>306</v>
      </c>
      <c r="D275" s="10" t="s">
        <v>917</v>
      </c>
      <c r="E275" s="10" t="s">
        <v>996</v>
      </c>
      <c r="F275" s="10" t="s">
        <v>451</v>
      </c>
      <c r="H275" s="10" t="s">
        <v>885</v>
      </c>
      <c r="I275" t="s">
        <v>876</v>
      </c>
      <c r="J275" t="str">
        <f t="shared" si="17"/>
        <v>Spildevand, dræn, ledning, fælles, regnvand, vand, grøft</v>
      </c>
      <c r="K275" t="s">
        <v>841</v>
      </c>
      <c r="M275" s="10" t="s">
        <v>302</v>
      </c>
      <c r="N275" t="str">
        <f t="shared" si="14"/>
        <v>Ekr53?</v>
      </c>
      <c r="O275" t="str">
        <f t="shared" si="15"/>
        <v>GIS</v>
      </c>
      <c r="Q275" s="2" t="str">
        <f t="shared" si="16"/>
        <v>Ekr53?</v>
      </c>
      <c r="R275" s="12" t="str">
        <f>IF(ISNUMBER(SEARCH("Datakilder_SQL",#REF!)),"Database",IF(ISNUMBER(SEARCH("WMS",U275)),"WMS",IF(ISNUMBER(SEARCH("WFS",U275)),"WFS","Grafisk fil")))</f>
        <v>Grafisk fil</v>
      </c>
      <c r="S2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5" t="str">
        <f>IF(ISNUMBER(SEARCH("]",#REF!)),TRIM(RIGHT(SUBSTITUTE(#REF!,".",REPT(" ",LEN(#REF!))),LEN(#REF!))),"")&amp;IF(ISNUMBER(SEARCH("ODBC",#REF!)),TRIM(#REF!)&amp;"?","")</f>
        <v/>
      </c>
      <c r="U275" s="1" t="str">
        <f>IF(ISNUMBER(SEARCH("WMS",#REF!)),RIGHT(#REF!,LEN(#REF!)-SEARCH(":",#REF!)),"")</f>
        <v/>
      </c>
      <c r="V275" t="str">
        <f>IF(ISNUMBER(SEARCH("WMS",#REF!)),TRIM(#REF!)&amp;"?","")</f>
        <v/>
      </c>
      <c r="W275" s="21" t="str">
        <f>IF(ISNUMBER(SEARCH("E:\",#REF!)),"\\s-gis01-v\gis1\", "")</f>
        <v/>
      </c>
      <c r="X275" s="2" t="str">
        <f>IF(ISNUMBER(SEARCH("E:\",#REF!)),LEFT(#REF!,SEARCH("@",SUBSTITUTE(#REF!,"\","@",LEN(#REF!)-LEN(SUBSTITUTE(#REF!,"\",""))))),"")</f>
        <v/>
      </c>
      <c r="Y275" s="14" t="str">
        <f>IF(ISNUMBER(SEARCH("E:\",#REF!)),TRIM(RIGHT(SUBSTITUTE(#REF!,"\",REPT(" ",LEN(#REF!))),LEN(#REF!))),"")</f>
        <v/>
      </c>
    </row>
    <row r="276" spans="1:25" x14ac:dyDescent="0.25">
      <c r="A276">
        <v>275</v>
      </c>
      <c r="B276" t="s">
        <v>231</v>
      </c>
      <c r="C276" t="s">
        <v>306</v>
      </c>
      <c r="D276" s="10" t="s">
        <v>917</v>
      </c>
      <c r="E276" s="10" t="s">
        <v>996</v>
      </c>
      <c r="F276" s="10" t="s">
        <v>451</v>
      </c>
      <c r="H276" s="10" t="s">
        <v>885</v>
      </c>
      <c r="I276" t="s">
        <v>876</v>
      </c>
      <c r="J276" t="str">
        <f t="shared" si="17"/>
        <v>Spildevand, dræn, ledning, fælles, regnvand, vand, grøft</v>
      </c>
      <c r="K276" t="s">
        <v>841</v>
      </c>
      <c r="M276" s="10" t="s">
        <v>302</v>
      </c>
      <c r="N276" t="str">
        <f t="shared" si="14"/>
        <v>Ekr53?</v>
      </c>
      <c r="O276" t="str">
        <f t="shared" si="15"/>
        <v>GIS</v>
      </c>
      <c r="Q276" s="2" t="str">
        <f t="shared" si="16"/>
        <v>Ekr53?</v>
      </c>
      <c r="R276" s="12" t="str">
        <f>IF(ISNUMBER(SEARCH("Datakilder_SQL",#REF!)),"Database",IF(ISNUMBER(SEARCH("WMS",U276)),"WMS",IF(ISNUMBER(SEARCH("WFS",U276)),"WFS","Grafisk fil")))</f>
        <v>Grafisk fil</v>
      </c>
      <c r="S2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6" t="str">
        <f>IF(ISNUMBER(SEARCH("]",#REF!)),TRIM(RIGHT(SUBSTITUTE(#REF!,".",REPT(" ",LEN(#REF!))),LEN(#REF!))),"")&amp;IF(ISNUMBER(SEARCH("ODBC",#REF!)),TRIM(#REF!)&amp;"?","")</f>
        <v/>
      </c>
      <c r="U276" s="1" t="str">
        <f>IF(ISNUMBER(SEARCH("WMS",#REF!)),RIGHT(#REF!,LEN(#REF!)-SEARCH(":",#REF!)),"")</f>
        <v/>
      </c>
      <c r="V276" t="str">
        <f>IF(ISNUMBER(SEARCH("WMS",#REF!)),TRIM(#REF!)&amp;"?","")</f>
        <v/>
      </c>
      <c r="W276" s="21" t="str">
        <f>IF(ISNUMBER(SEARCH("E:\",#REF!)),"\\s-gis01-v\gis1\", "")</f>
        <v/>
      </c>
      <c r="X276" s="2" t="str">
        <f>IF(ISNUMBER(SEARCH("E:\",#REF!)),LEFT(#REF!,SEARCH("@",SUBSTITUTE(#REF!,"\","@",LEN(#REF!)-LEN(SUBSTITUTE(#REF!,"\",""))))),"")</f>
        <v/>
      </c>
      <c r="Y276" s="14" t="str">
        <f>IF(ISNUMBER(SEARCH("E:\",#REF!)),TRIM(RIGHT(SUBSTITUTE(#REF!,"\",REPT(" ",LEN(#REF!))),LEN(#REF!))),"")</f>
        <v/>
      </c>
    </row>
    <row r="277" spans="1:25" x14ac:dyDescent="0.25">
      <c r="A277">
        <v>276</v>
      </c>
      <c r="B277" t="s">
        <v>231</v>
      </c>
      <c r="C277" t="s">
        <v>306</v>
      </c>
      <c r="D277" s="10" t="s">
        <v>917</v>
      </c>
      <c r="E277" s="10" t="s">
        <v>996</v>
      </c>
      <c r="F277" s="10" t="s">
        <v>451</v>
      </c>
      <c r="H277" s="10" t="s">
        <v>885</v>
      </c>
      <c r="I277" t="s">
        <v>876</v>
      </c>
      <c r="J277" t="str">
        <f t="shared" si="17"/>
        <v>Spildevand, dræn, ledning, fælles, regnvand, vand, grøft</v>
      </c>
      <c r="K277" t="s">
        <v>841</v>
      </c>
      <c r="M277" s="10" t="s">
        <v>302</v>
      </c>
      <c r="N277" t="str">
        <f t="shared" si="14"/>
        <v>Ekr53?</v>
      </c>
      <c r="O277" t="str">
        <f t="shared" si="15"/>
        <v>GIS</v>
      </c>
      <c r="Q277" s="2" t="str">
        <f t="shared" si="16"/>
        <v>Ekr53?</v>
      </c>
      <c r="R277" s="12" t="str">
        <f>IF(ISNUMBER(SEARCH("Datakilder_SQL",#REF!)),"Database",IF(ISNUMBER(SEARCH("WMS",U277)),"WMS",IF(ISNUMBER(SEARCH("WFS",U277)),"WFS","Grafisk fil")))</f>
        <v>Grafisk fil</v>
      </c>
      <c r="S2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7" t="str">
        <f>IF(ISNUMBER(SEARCH("]",#REF!)),TRIM(RIGHT(SUBSTITUTE(#REF!,".",REPT(" ",LEN(#REF!))),LEN(#REF!))),"")&amp;IF(ISNUMBER(SEARCH("ODBC",#REF!)),TRIM(#REF!)&amp;"?","")</f>
        <v/>
      </c>
      <c r="U277" s="1" t="str">
        <f>IF(ISNUMBER(SEARCH("WMS",#REF!)),RIGHT(#REF!,LEN(#REF!)-SEARCH(":",#REF!)),"")</f>
        <v/>
      </c>
      <c r="V277" t="str">
        <f>IF(ISNUMBER(SEARCH("WMS",#REF!)),TRIM(#REF!)&amp;"?","")</f>
        <v/>
      </c>
      <c r="W277" s="21" t="str">
        <f>IF(ISNUMBER(SEARCH("E:\",#REF!)),"\\s-gis01-v\gis1\", "")</f>
        <v/>
      </c>
      <c r="X277" s="2" t="str">
        <f>IF(ISNUMBER(SEARCH("E:\",#REF!)),LEFT(#REF!,SEARCH("@",SUBSTITUTE(#REF!,"\","@",LEN(#REF!)-LEN(SUBSTITUTE(#REF!,"\",""))))),"")</f>
        <v/>
      </c>
      <c r="Y277" s="14" t="str">
        <f>IF(ISNUMBER(SEARCH("E:\",#REF!)),TRIM(RIGHT(SUBSTITUTE(#REF!,"\",REPT(" ",LEN(#REF!))),LEN(#REF!))),"")</f>
        <v/>
      </c>
    </row>
    <row r="278" spans="1:25" x14ac:dyDescent="0.25">
      <c r="A278">
        <v>277</v>
      </c>
      <c r="B278" t="s">
        <v>231</v>
      </c>
      <c r="C278" t="s">
        <v>306</v>
      </c>
      <c r="D278" s="10" t="s">
        <v>917</v>
      </c>
      <c r="E278" s="10" t="s">
        <v>996</v>
      </c>
      <c r="F278" s="10" t="s">
        <v>451</v>
      </c>
      <c r="H278" s="10" t="s">
        <v>885</v>
      </c>
      <c r="I278" t="s">
        <v>876</v>
      </c>
      <c r="J278" t="str">
        <f t="shared" si="17"/>
        <v>Spildevand, dræn, ledning, fælles, regnvand, vand, grøft</v>
      </c>
      <c r="K278" t="s">
        <v>841</v>
      </c>
      <c r="M278" s="10" t="s">
        <v>302</v>
      </c>
      <c r="N278" t="str">
        <f t="shared" si="14"/>
        <v>Ekr53?</v>
      </c>
      <c r="O278" t="str">
        <f t="shared" si="15"/>
        <v>GIS</v>
      </c>
      <c r="Q278" s="2" t="str">
        <f t="shared" si="16"/>
        <v>Ekr53?</v>
      </c>
      <c r="R278" s="12" t="str">
        <f>IF(ISNUMBER(SEARCH("Datakilder_SQL",#REF!)),"Database",IF(ISNUMBER(SEARCH("WMS",U278)),"WMS",IF(ISNUMBER(SEARCH("WFS",U278)),"WFS","Grafisk fil")))</f>
        <v>Grafisk fil</v>
      </c>
      <c r="S2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8" t="str">
        <f>IF(ISNUMBER(SEARCH("]",#REF!)),TRIM(RIGHT(SUBSTITUTE(#REF!,".",REPT(" ",LEN(#REF!))),LEN(#REF!))),"")&amp;IF(ISNUMBER(SEARCH("ODBC",#REF!)),TRIM(#REF!)&amp;"?","")</f>
        <v/>
      </c>
      <c r="U278" s="1" t="str">
        <f>IF(ISNUMBER(SEARCH("WMS",#REF!)),RIGHT(#REF!,LEN(#REF!)-SEARCH(":",#REF!)),"")</f>
        <v/>
      </c>
      <c r="V278" t="str">
        <f>IF(ISNUMBER(SEARCH("WMS",#REF!)),TRIM(#REF!)&amp;"?","")</f>
        <v/>
      </c>
      <c r="W278" s="21" t="str">
        <f>IF(ISNUMBER(SEARCH("E:\",#REF!)),"\\s-gis01-v\gis1\", "")</f>
        <v/>
      </c>
      <c r="X278" s="2" t="str">
        <f>IF(ISNUMBER(SEARCH("E:\",#REF!)),LEFT(#REF!,SEARCH("@",SUBSTITUTE(#REF!,"\","@",LEN(#REF!)-LEN(SUBSTITUTE(#REF!,"\",""))))),"")</f>
        <v/>
      </c>
      <c r="Y278" s="14" t="str">
        <f>IF(ISNUMBER(SEARCH("E:\",#REF!)),TRIM(RIGHT(SUBSTITUTE(#REF!,"\",REPT(" ",LEN(#REF!))),LEN(#REF!))),"")</f>
        <v/>
      </c>
    </row>
    <row r="279" spans="1:25" x14ac:dyDescent="0.25">
      <c r="A279">
        <v>278</v>
      </c>
      <c r="B279" t="s">
        <v>231</v>
      </c>
      <c r="C279" t="s">
        <v>306</v>
      </c>
      <c r="D279" s="10" t="s">
        <v>917</v>
      </c>
      <c r="E279" s="10" t="s">
        <v>996</v>
      </c>
      <c r="F279" s="10" t="s">
        <v>451</v>
      </c>
      <c r="H279" s="10" t="s">
        <v>885</v>
      </c>
      <c r="I279" t="s">
        <v>876</v>
      </c>
      <c r="J279" t="str">
        <f t="shared" si="17"/>
        <v>Spildevand, dræn, ledning, fælles, regnvand, vand, grøft</v>
      </c>
      <c r="K279" t="s">
        <v>841</v>
      </c>
      <c r="M279" s="10" t="s">
        <v>302</v>
      </c>
      <c r="N279" t="str">
        <f t="shared" si="14"/>
        <v>Ekr53?</v>
      </c>
      <c r="O279" t="str">
        <f t="shared" si="15"/>
        <v>GIS</v>
      </c>
      <c r="Q279" s="2" t="str">
        <f t="shared" si="16"/>
        <v>Ekr53?</v>
      </c>
      <c r="R279" s="12" t="str">
        <f>IF(ISNUMBER(SEARCH("Datakilder_SQL",#REF!)),"Database",IF(ISNUMBER(SEARCH("WMS",U279)),"WMS",IF(ISNUMBER(SEARCH("WFS",U279)),"WFS","Grafisk fil")))</f>
        <v>Grafisk fil</v>
      </c>
      <c r="S2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79" t="str">
        <f>IF(ISNUMBER(SEARCH("]",#REF!)),TRIM(RIGHT(SUBSTITUTE(#REF!,".",REPT(" ",LEN(#REF!))),LEN(#REF!))),"")&amp;IF(ISNUMBER(SEARCH("ODBC",#REF!)),TRIM(#REF!)&amp;"?","")</f>
        <v/>
      </c>
      <c r="U279" s="1" t="str">
        <f>IF(ISNUMBER(SEARCH("WMS",#REF!)),RIGHT(#REF!,LEN(#REF!)-SEARCH(":",#REF!)),"")</f>
        <v/>
      </c>
      <c r="V279" t="str">
        <f>IF(ISNUMBER(SEARCH("WMS",#REF!)),TRIM(#REF!)&amp;"?","")</f>
        <v/>
      </c>
      <c r="W279" s="21" t="str">
        <f>IF(ISNUMBER(SEARCH("E:\",#REF!)),"\\s-gis01-v\gis1\", "")</f>
        <v/>
      </c>
      <c r="X279" s="2" t="str">
        <f>IF(ISNUMBER(SEARCH("E:\",#REF!)),LEFT(#REF!,SEARCH("@",SUBSTITUTE(#REF!,"\","@",LEN(#REF!)-LEN(SUBSTITUTE(#REF!,"\",""))))),"")</f>
        <v/>
      </c>
      <c r="Y279" s="14" t="str">
        <f>IF(ISNUMBER(SEARCH("E:\",#REF!)),TRIM(RIGHT(SUBSTITUTE(#REF!,"\",REPT(" ",LEN(#REF!))),LEN(#REF!))),"")</f>
        <v/>
      </c>
    </row>
    <row r="280" spans="1:25" x14ac:dyDescent="0.25">
      <c r="A280">
        <v>279</v>
      </c>
      <c r="B280" t="s">
        <v>231</v>
      </c>
      <c r="C280" t="s">
        <v>306</v>
      </c>
      <c r="D280" s="10" t="s">
        <v>917</v>
      </c>
      <c r="E280" s="10" t="s">
        <v>996</v>
      </c>
      <c r="F280" s="10" t="s">
        <v>451</v>
      </c>
      <c r="H280" s="10" t="s">
        <v>885</v>
      </c>
      <c r="I280" t="s">
        <v>876</v>
      </c>
      <c r="J280" t="str">
        <f t="shared" si="17"/>
        <v>Spildevand, dræn, ledning, fælles, regnvand, vand, grøft</v>
      </c>
      <c r="K280" t="s">
        <v>841</v>
      </c>
      <c r="M280" s="10" t="s">
        <v>302</v>
      </c>
      <c r="N280" t="str">
        <f t="shared" si="14"/>
        <v>Ekr53?</v>
      </c>
      <c r="O280" t="str">
        <f t="shared" si="15"/>
        <v>GIS</v>
      </c>
      <c r="Q280" s="2" t="str">
        <f t="shared" si="16"/>
        <v>Ekr53?</v>
      </c>
      <c r="R280" s="12" t="str">
        <f>IF(ISNUMBER(SEARCH("Datakilder_SQL",#REF!)),"Database",IF(ISNUMBER(SEARCH("WMS",U280)),"WMS",IF(ISNUMBER(SEARCH("WFS",U280)),"WFS","Grafisk fil")))</f>
        <v>Grafisk fil</v>
      </c>
      <c r="S2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0" t="str">
        <f>IF(ISNUMBER(SEARCH("]",#REF!)),TRIM(RIGHT(SUBSTITUTE(#REF!,".",REPT(" ",LEN(#REF!))),LEN(#REF!))),"")&amp;IF(ISNUMBER(SEARCH("ODBC",#REF!)),TRIM(#REF!)&amp;"?","")</f>
        <v/>
      </c>
      <c r="U280" s="1" t="str">
        <f>IF(ISNUMBER(SEARCH("WMS",#REF!)),RIGHT(#REF!,LEN(#REF!)-SEARCH(":",#REF!)),"")</f>
        <v/>
      </c>
      <c r="V280" t="str">
        <f>IF(ISNUMBER(SEARCH("WMS",#REF!)),TRIM(#REF!)&amp;"?","")</f>
        <v/>
      </c>
      <c r="W280" s="21" t="str">
        <f>IF(ISNUMBER(SEARCH("E:\",#REF!)),"\\s-gis01-v\gis1\", "")</f>
        <v/>
      </c>
      <c r="X280" s="2" t="str">
        <f>IF(ISNUMBER(SEARCH("E:\",#REF!)),LEFT(#REF!,SEARCH("@",SUBSTITUTE(#REF!,"\","@",LEN(#REF!)-LEN(SUBSTITUTE(#REF!,"\",""))))),"")</f>
        <v/>
      </c>
      <c r="Y280" s="14" t="str">
        <f>IF(ISNUMBER(SEARCH("E:\",#REF!)),TRIM(RIGHT(SUBSTITUTE(#REF!,"\",REPT(" ",LEN(#REF!))),LEN(#REF!))),"")</f>
        <v/>
      </c>
    </row>
    <row r="281" spans="1:25" x14ac:dyDescent="0.25">
      <c r="A281">
        <v>280</v>
      </c>
      <c r="B281" t="s">
        <v>231</v>
      </c>
      <c r="C281" t="s">
        <v>306</v>
      </c>
      <c r="D281" s="10" t="s">
        <v>917</v>
      </c>
      <c r="E281" s="10" t="s">
        <v>996</v>
      </c>
      <c r="F281" s="10" t="s">
        <v>451</v>
      </c>
      <c r="H281" s="10" t="s">
        <v>885</v>
      </c>
      <c r="I281" t="s">
        <v>876</v>
      </c>
      <c r="J281" t="str">
        <f t="shared" si="17"/>
        <v>Spildevand, dræn, ledning, fælles, regnvand, vand, grøft</v>
      </c>
      <c r="K281" t="s">
        <v>841</v>
      </c>
      <c r="M281" s="10" t="s">
        <v>302</v>
      </c>
      <c r="N281" t="str">
        <f t="shared" si="14"/>
        <v>Ekr53?</v>
      </c>
      <c r="O281" t="str">
        <f t="shared" si="15"/>
        <v>GIS</v>
      </c>
      <c r="Q281" s="2" t="str">
        <f t="shared" si="16"/>
        <v>Ekr53?</v>
      </c>
      <c r="R281" s="12" t="str">
        <f>IF(ISNUMBER(SEARCH("Datakilder_SQL",#REF!)),"Database",IF(ISNUMBER(SEARCH("WMS",U281)),"WMS",IF(ISNUMBER(SEARCH("WFS",U281)),"WFS","Grafisk fil")))</f>
        <v>Grafisk fil</v>
      </c>
      <c r="S2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1" t="str">
        <f>IF(ISNUMBER(SEARCH("]",#REF!)),TRIM(RIGHT(SUBSTITUTE(#REF!,".",REPT(" ",LEN(#REF!))),LEN(#REF!))),"")&amp;IF(ISNUMBER(SEARCH("ODBC",#REF!)),TRIM(#REF!)&amp;"?","")</f>
        <v/>
      </c>
      <c r="U281" s="1" t="str">
        <f>IF(ISNUMBER(SEARCH("WMS",#REF!)),RIGHT(#REF!,LEN(#REF!)-SEARCH(":",#REF!)),"")</f>
        <v/>
      </c>
      <c r="V281" t="str">
        <f>IF(ISNUMBER(SEARCH("WMS",#REF!)),TRIM(#REF!)&amp;"?","")</f>
        <v/>
      </c>
      <c r="W281" s="21" t="str">
        <f>IF(ISNUMBER(SEARCH("E:\",#REF!)),"\\s-gis01-v\gis1\", "")</f>
        <v/>
      </c>
      <c r="X281" s="2" t="str">
        <f>IF(ISNUMBER(SEARCH("E:\",#REF!)),LEFT(#REF!,SEARCH("@",SUBSTITUTE(#REF!,"\","@",LEN(#REF!)-LEN(SUBSTITUTE(#REF!,"\",""))))),"")</f>
        <v/>
      </c>
      <c r="Y281" s="14" t="str">
        <f>IF(ISNUMBER(SEARCH("E:\",#REF!)),TRIM(RIGHT(SUBSTITUTE(#REF!,"\",REPT(" ",LEN(#REF!))),LEN(#REF!))),"")</f>
        <v/>
      </c>
    </row>
    <row r="282" spans="1:25" x14ac:dyDescent="0.25">
      <c r="A282">
        <v>281</v>
      </c>
      <c r="B282" t="s">
        <v>231</v>
      </c>
      <c r="C282" t="s">
        <v>306</v>
      </c>
      <c r="D282" s="10" t="s">
        <v>917</v>
      </c>
      <c r="E282" s="10" t="s">
        <v>996</v>
      </c>
      <c r="F282" s="10" t="s">
        <v>451</v>
      </c>
      <c r="H282" s="10" t="s">
        <v>885</v>
      </c>
      <c r="I282" t="s">
        <v>876</v>
      </c>
      <c r="J282" t="str">
        <f t="shared" si="17"/>
        <v>Spildevand, dræn, ledning, fælles, regnvand, vand, grøft</v>
      </c>
      <c r="K282" t="s">
        <v>841</v>
      </c>
      <c r="M282" s="10" t="s">
        <v>302</v>
      </c>
      <c r="N282" t="str">
        <f t="shared" si="14"/>
        <v>Ekr53?</v>
      </c>
      <c r="O282" t="str">
        <f t="shared" si="15"/>
        <v>GIS</v>
      </c>
      <c r="Q282" s="2" t="str">
        <f t="shared" si="16"/>
        <v>Ekr53?</v>
      </c>
      <c r="R282" s="12" t="str">
        <f>IF(ISNUMBER(SEARCH("Datakilder_SQL",#REF!)),"Database",IF(ISNUMBER(SEARCH("WMS",U282)),"WMS",IF(ISNUMBER(SEARCH("WFS",U282)),"WFS","Grafisk fil")))</f>
        <v>Grafisk fil</v>
      </c>
      <c r="S2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2" t="str">
        <f>IF(ISNUMBER(SEARCH("]",#REF!)),TRIM(RIGHT(SUBSTITUTE(#REF!,".",REPT(" ",LEN(#REF!))),LEN(#REF!))),"")&amp;IF(ISNUMBER(SEARCH("ODBC",#REF!)),TRIM(#REF!)&amp;"?","")</f>
        <v/>
      </c>
      <c r="U282" s="1" t="str">
        <f>IF(ISNUMBER(SEARCH("WMS",#REF!)),RIGHT(#REF!,LEN(#REF!)-SEARCH(":",#REF!)),"")</f>
        <v/>
      </c>
      <c r="V282" t="str">
        <f>IF(ISNUMBER(SEARCH("WMS",#REF!)),TRIM(#REF!)&amp;"?","")</f>
        <v/>
      </c>
      <c r="W282" s="21" t="str">
        <f>IF(ISNUMBER(SEARCH("E:\",#REF!)),"\\s-gis01-v\gis1\", "")</f>
        <v/>
      </c>
      <c r="X282" s="2" t="str">
        <f>IF(ISNUMBER(SEARCH("E:\",#REF!)),LEFT(#REF!,SEARCH("@",SUBSTITUTE(#REF!,"\","@",LEN(#REF!)-LEN(SUBSTITUTE(#REF!,"\",""))))),"")</f>
        <v/>
      </c>
      <c r="Y282" s="14" t="str">
        <f>IF(ISNUMBER(SEARCH("E:\",#REF!)),TRIM(RIGHT(SUBSTITUTE(#REF!,"\",REPT(" ",LEN(#REF!))),LEN(#REF!))),"")</f>
        <v/>
      </c>
    </row>
    <row r="283" spans="1:25" x14ac:dyDescent="0.25">
      <c r="A283">
        <v>282</v>
      </c>
      <c r="B283" t="s">
        <v>231</v>
      </c>
      <c r="C283" t="s">
        <v>306</v>
      </c>
      <c r="D283" s="10" t="s">
        <v>917</v>
      </c>
      <c r="E283" s="10" t="s">
        <v>996</v>
      </c>
      <c r="F283" s="10" t="s">
        <v>451</v>
      </c>
      <c r="H283" s="10" t="s">
        <v>885</v>
      </c>
      <c r="I283" t="s">
        <v>876</v>
      </c>
      <c r="J283" t="str">
        <f t="shared" si="17"/>
        <v>Spildevand, dræn, ledning, fælles, regnvand, vand, grøft</v>
      </c>
      <c r="K283" t="s">
        <v>841</v>
      </c>
      <c r="M283" s="10" t="s">
        <v>302</v>
      </c>
      <c r="N283" t="str">
        <f t="shared" si="14"/>
        <v>Ekr53?</v>
      </c>
      <c r="O283" t="str">
        <f t="shared" si="15"/>
        <v>GIS</v>
      </c>
      <c r="Q283" s="2" t="str">
        <f t="shared" si="16"/>
        <v>Ekr53?</v>
      </c>
      <c r="R283" s="12" t="str">
        <f>IF(ISNUMBER(SEARCH("Datakilder_SQL",#REF!)),"Database",IF(ISNUMBER(SEARCH("WMS",U283)),"WMS",IF(ISNUMBER(SEARCH("WFS",U283)),"WFS","Grafisk fil")))</f>
        <v>Grafisk fil</v>
      </c>
      <c r="S2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3" t="str">
        <f>IF(ISNUMBER(SEARCH("]",#REF!)),TRIM(RIGHT(SUBSTITUTE(#REF!,".",REPT(" ",LEN(#REF!))),LEN(#REF!))),"")&amp;IF(ISNUMBER(SEARCH("ODBC",#REF!)),TRIM(#REF!)&amp;"?","")</f>
        <v/>
      </c>
      <c r="U283" s="1" t="str">
        <f>IF(ISNUMBER(SEARCH("WMS",#REF!)),RIGHT(#REF!,LEN(#REF!)-SEARCH(":",#REF!)),"")</f>
        <v/>
      </c>
      <c r="V283" t="str">
        <f>IF(ISNUMBER(SEARCH("WMS",#REF!)),TRIM(#REF!)&amp;"?","")</f>
        <v/>
      </c>
      <c r="W283" s="21" t="str">
        <f>IF(ISNUMBER(SEARCH("E:\",#REF!)),"\\s-gis01-v\gis1\", "")</f>
        <v/>
      </c>
      <c r="X283" s="2" t="str">
        <f>IF(ISNUMBER(SEARCH("E:\",#REF!)),LEFT(#REF!,SEARCH("@",SUBSTITUTE(#REF!,"\","@",LEN(#REF!)-LEN(SUBSTITUTE(#REF!,"\",""))))),"")</f>
        <v/>
      </c>
      <c r="Y283" s="14" t="str">
        <f>IF(ISNUMBER(SEARCH("E:\",#REF!)),TRIM(RIGHT(SUBSTITUTE(#REF!,"\",REPT(" ",LEN(#REF!))),LEN(#REF!))),"")</f>
        <v/>
      </c>
    </row>
    <row r="284" spans="1:25" x14ac:dyDescent="0.25">
      <c r="A284">
        <v>283</v>
      </c>
      <c r="B284" t="s">
        <v>231</v>
      </c>
      <c r="C284" t="s">
        <v>306</v>
      </c>
      <c r="D284" s="10" t="s">
        <v>917</v>
      </c>
      <c r="E284" s="10" t="s">
        <v>996</v>
      </c>
      <c r="F284" s="10" t="s">
        <v>451</v>
      </c>
      <c r="H284" s="10" t="s">
        <v>885</v>
      </c>
      <c r="I284" t="s">
        <v>876</v>
      </c>
      <c r="J284" t="str">
        <f t="shared" si="17"/>
        <v>Spildevand, dræn, ledning, fælles, regnvand, vand, grøft</v>
      </c>
      <c r="K284" t="s">
        <v>841</v>
      </c>
      <c r="M284" s="10" t="s">
        <v>302</v>
      </c>
      <c r="N284" t="str">
        <f t="shared" si="14"/>
        <v>Ekr53?</v>
      </c>
      <c r="O284" t="str">
        <f t="shared" si="15"/>
        <v>GIS</v>
      </c>
      <c r="Q284" s="2" t="str">
        <f t="shared" si="16"/>
        <v>Ekr53?</v>
      </c>
      <c r="R284" s="12" t="str">
        <f>IF(ISNUMBER(SEARCH("Datakilder_SQL",#REF!)),"Database",IF(ISNUMBER(SEARCH("WMS",U284)),"WMS",IF(ISNUMBER(SEARCH("WFS",U284)),"WFS","Grafisk fil")))</f>
        <v>Grafisk fil</v>
      </c>
      <c r="S2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4" t="str">
        <f>IF(ISNUMBER(SEARCH("]",#REF!)),TRIM(RIGHT(SUBSTITUTE(#REF!,".",REPT(" ",LEN(#REF!))),LEN(#REF!))),"")&amp;IF(ISNUMBER(SEARCH("ODBC",#REF!)),TRIM(#REF!)&amp;"?","")</f>
        <v/>
      </c>
      <c r="U284" s="1" t="str">
        <f>IF(ISNUMBER(SEARCH("WMS",#REF!)),RIGHT(#REF!,LEN(#REF!)-SEARCH(":",#REF!)),"")</f>
        <v/>
      </c>
      <c r="V284" t="str">
        <f>IF(ISNUMBER(SEARCH("WMS",#REF!)),TRIM(#REF!)&amp;"?","")</f>
        <v/>
      </c>
      <c r="W284" s="21" t="str">
        <f>IF(ISNUMBER(SEARCH("E:\",#REF!)),"\\s-gis01-v\gis1\", "")</f>
        <v/>
      </c>
      <c r="X284" s="2" t="str">
        <f>IF(ISNUMBER(SEARCH("E:\",#REF!)),LEFT(#REF!,SEARCH("@",SUBSTITUTE(#REF!,"\","@",LEN(#REF!)-LEN(SUBSTITUTE(#REF!,"\",""))))),"")</f>
        <v/>
      </c>
      <c r="Y284" s="14" t="str">
        <f>IF(ISNUMBER(SEARCH("E:\",#REF!)),TRIM(RIGHT(SUBSTITUTE(#REF!,"\",REPT(" ",LEN(#REF!))),LEN(#REF!))),"")</f>
        <v/>
      </c>
    </row>
    <row r="285" spans="1:25" x14ac:dyDescent="0.25">
      <c r="A285">
        <v>284</v>
      </c>
      <c r="B285" t="s">
        <v>231</v>
      </c>
      <c r="C285" t="s">
        <v>306</v>
      </c>
      <c r="D285" s="10" t="s">
        <v>917</v>
      </c>
      <c r="E285" s="10" t="s">
        <v>996</v>
      </c>
      <c r="F285" s="10" t="s">
        <v>451</v>
      </c>
      <c r="H285" s="10" t="s">
        <v>885</v>
      </c>
      <c r="I285" t="s">
        <v>876</v>
      </c>
      <c r="J285" t="str">
        <f t="shared" si="17"/>
        <v>Spildevand, dræn, ledning, fælles, regnvand, vand, grøft</v>
      </c>
      <c r="K285" t="s">
        <v>841</v>
      </c>
      <c r="M285" s="10" t="s">
        <v>302</v>
      </c>
      <c r="N285" t="str">
        <f t="shared" si="14"/>
        <v>Ekr53?</v>
      </c>
      <c r="O285" t="str">
        <f t="shared" si="15"/>
        <v>GIS</v>
      </c>
      <c r="Q285" s="2" t="str">
        <f t="shared" si="16"/>
        <v>Ekr53?</v>
      </c>
      <c r="R285" s="12" t="str">
        <f>IF(ISNUMBER(SEARCH("Datakilder_SQL",#REF!)),"Database",IF(ISNUMBER(SEARCH("WMS",U285)),"WMS",IF(ISNUMBER(SEARCH("WFS",U285)),"WFS","Grafisk fil")))</f>
        <v>Grafisk fil</v>
      </c>
      <c r="S2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5" t="str">
        <f>IF(ISNUMBER(SEARCH("]",#REF!)),TRIM(RIGHT(SUBSTITUTE(#REF!,".",REPT(" ",LEN(#REF!))),LEN(#REF!))),"")&amp;IF(ISNUMBER(SEARCH("ODBC",#REF!)),TRIM(#REF!)&amp;"?","")</f>
        <v/>
      </c>
      <c r="U285" s="1" t="str">
        <f>IF(ISNUMBER(SEARCH("WMS",#REF!)),RIGHT(#REF!,LEN(#REF!)-SEARCH(":",#REF!)),"")</f>
        <v/>
      </c>
      <c r="V285" t="str">
        <f>IF(ISNUMBER(SEARCH("WMS",#REF!)),TRIM(#REF!)&amp;"?","")</f>
        <v/>
      </c>
      <c r="W285" s="21" t="str">
        <f>IF(ISNUMBER(SEARCH("E:\",#REF!)),"\\s-gis01-v\gis1\", "")</f>
        <v/>
      </c>
      <c r="X285" s="2" t="str">
        <f>IF(ISNUMBER(SEARCH("E:\",#REF!)),LEFT(#REF!,SEARCH("@",SUBSTITUTE(#REF!,"\","@",LEN(#REF!)-LEN(SUBSTITUTE(#REF!,"\",""))))),"")</f>
        <v/>
      </c>
      <c r="Y285" s="14" t="str">
        <f>IF(ISNUMBER(SEARCH("E:\",#REF!)),TRIM(RIGHT(SUBSTITUTE(#REF!,"\",REPT(" ",LEN(#REF!))),LEN(#REF!))),"")</f>
        <v/>
      </c>
    </row>
    <row r="286" spans="1:25" x14ac:dyDescent="0.25">
      <c r="A286">
        <v>285</v>
      </c>
      <c r="B286" t="s">
        <v>231</v>
      </c>
      <c r="C286" t="s">
        <v>306</v>
      </c>
      <c r="D286" s="10" t="s">
        <v>917</v>
      </c>
      <c r="E286" s="10" t="s">
        <v>996</v>
      </c>
      <c r="F286" s="10" t="s">
        <v>451</v>
      </c>
      <c r="H286" s="10" t="s">
        <v>885</v>
      </c>
      <c r="I286" t="s">
        <v>876</v>
      </c>
      <c r="J286" t="str">
        <f t="shared" si="17"/>
        <v>Spildevand, dræn, ledning, fælles, regnvand, vand, grøft</v>
      </c>
      <c r="K286" t="s">
        <v>841</v>
      </c>
      <c r="M286" s="10" t="s">
        <v>302</v>
      </c>
      <c r="N286" t="str">
        <f t="shared" si="14"/>
        <v>Ekr53?</v>
      </c>
      <c r="O286" t="str">
        <f t="shared" si="15"/>
        <v>GIS</v>
      </c>
      <c r="Q286" s="2" t="str">
        <f t="shared" si="16"/>
        <v>Ekr53?</v>
      </c>
      <c r="R286" s="12" t="str">
        <f>IF(ISNUMBER(SEARCH("Datakilder_SQL",#REF!)),"Database",IF(ISNUMBER(SEARCH("WMS",U286)),"WMS",IF(ISNUMBER(SEARCH("WFS",U286)),"WFS","Grafisk fil")))</f>
        <v>Grafisk fil</v>
      </c>
      <c r="S28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6" t="str">
        <f>IF(ISNUMBER(SEARCH("]",#REF!)),TRIM(RIGHT(SUBSTITUTE(#REF!,".",REPT(" ",LEN(#REF!))),LEN(#REF!))),"")&amp;IF(ISNUMBER(SEARCH("ODBC",#REF!)),TRIM(#REF!)&amp;"?","")</f>
        <v/>
      </c>
      <c r="U286" s="1" t="str">
        <f>IF(ISNUMBER(SEARCH("WMS",#REF!)),RIGHT(#REF!,LEN(#REF!)-SEARCH(":",#REF!)),"")</f>
        <v/>
      </c>
      <c r="V286" t="str">
        <f>IF(ISNUMBER(SEARCH("WMS",#REF!)),TRIM(#REF!)&amp;"?","")</f>
        <v/>
      </c>
      <c r="W286" s="21" t="str">
        <f>IF(ISNUMBER(SEARCH("E:\",#REF!)),"\\s-gis01-v\gis1\", "")</f>
        <v/>
      </c>
      <c r="X286" s="2" t="str">
        <f>IF(ISNUMBER(SEARCH("E:\",#REF!)),LEFT(#REF!,SEARCH("@",SUBSTITUTE(#REF!,"\","@",LEN(#REF!)-LEN(SUBSTITUTE(#REF!,"\",""))))),"")</f>
        <v/>
      </c>
      <c r="Y286" s="14" t="str">
        <f>IF(ISNUMBER(SEARCH("E:\",#REF!)),TRIM(RIGHT(SUBSTITUTE(#REF!,"\",REPT(" ",LEN(#REF!))),LEN(#REF!))),"")</f>
        <v/>
      </c>
    </row>
    <row r="287" spans="1:25" x14ac:dyDescent="0.25">
      <c r="A287">
        <v>286</v>
      </c>
      <c r="B287" t="s">
        <v>231</v>
      </c>
      <c r="C287" t="s">
        <v>306</v>
      </c>
      <c r="D287" s="10" t="s">
        <v>917</v>
      </c>
      <c r="E287" s="10" t="s">
        <v>996</v>
      </c>
      <c r="F287" s="10" t="s">
        <v>451</v>
      </c>
      <c r="H287" s="10" t="s">
        <v>885</v>
      </c>
      <c r="I287" t="s">
        <v>876</v>
      </c>
      <c r="J287" t="str">
        <f t="shared" si="17"/>
        <v>Spildevand, dræn, ledning, fælles, regnvand, vand, grøft</v>
      </c>
      <c r="K287" t="s">
        <v>841</v>
      </c>
      <c r="M287" s="10" t="s">
        <v>302</v>
      </c>
      <c r="N287" t="str">
        <f t="shared" si="14"/>
        <v>Ekr53?</v>
      </c>
      <c r="O287" t="str">
        <f t="shared" si="15"/>
        <v>GIS</v>
      </c>
      <c r="Q287" s="2" t="str">
        <f t="shared" si="16"/>
        <v>Ekr53?</v>
      </c>
      <c r="R287" s="12" t="str">
        <f>IF(ISNUMBER(SEARCH("Datakilder_SQL",#REF!)),"Database",IF(ISNUMBER(SEARCH("WMS",U287)),"WMS",IF(ISNUMBER(SEARCH("WFS",U287)),"WFS","Grafisk fil")))</f>
        <v>Grafisk fil</v>
      </c>
      <c r="S2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7" t="str">
        <f>IF(ISNUMBER(SEARCH("]",#REF!)),TRIM(RIGHT(SUBSTITUTE(#REF!,".",REPT(" ",LEN(#REF!))),LEN(#REF!))),"")&amp;IF(ISNUMBER(SEARCH("ODBC",#REF!)),TRIM(#REF!)&amp;"?","")</f>
        <v/>
      </c>
      <c r="U287" s="1" t="str">
        <f>IF(ISNUMBER(SEARCH("WMS",#REF!)),RIGHT(#REF!,LEN(#REF!)-SEARCH(":",#REF!)),"")</f>
        <v/>
      </c>
      <c r="V287" t="str">
        <f>IF(ISNUMBER(SEARCH("WMS",#REF!)),TRIM(#REF!)&amp;"?","")</f>
        <v/>
      </c>
      <c r="W287" s="21" t="str">
        <f>IF(ISNUMBER(SEARCH("E:\",#REF!)),"\\s-gis01-v\gis1\", "")</f>
        <v/>
      </c>
      <c r="X287" s="2" t="str">
        <f>IF(ISNUMBER(SEARCH("E:\",#REF!)),LEFT(#REF!,SEARCH("@",SUBSTITUTE(#REF!,"\","@",LEN(#REF!)-LEN(SUBSTITUTE(#REF!,"\",""))))),"")</f>
        <v/>
      </c>
      <c r="Y287" s="14" t="str">
        <f>IF(ISNUMBER(SEARCH("E:\",#REF!)),TRIM(RIGHT(SUBSTITUTE(#REF!,"\",REPT(" ",LEN(#REF!))),LEN(#REF!))),"")</f>
        <v/>
      </c>
    </row>
    <row r="288" spans="1:25" x14ac:dyDescent="0.25">
      <c r="A288">
        <v>287</v>
      </c>
      <c r="B288" t="s">
        <v>232</v>
      </c>
      <c r="C288" t="s">
        <v>306</v>
      </c>
      <c r="D288" s="10" t="s">
        <v>918</v>
      </c>
      <c r="E288" s="10" t="s">
        <v>918</v>
      </c>
      <c r="F288" s="10" t="s">
        <v>456</v>
      </c>
      <c r="H288" s="10" t="s">
        <v>885</v>
      </c>
      <c r="I288" t="s">
        <v>869</v>
      </c>
      <c r="J288" t="s">
        <v>710</v>
      </c>
      <c r="K288" t="s">
        <v>842</v>
      </c>
      <c r="N288" s="10" t="s">
        <v>1043</v>
      </c>
      <c r="O288" t="s">
        <v>927</v>
      </c>
      <c r="Q288" s="2" t="s">
        <v>895</v>
      </c>
      <c r="R288" s="12" t="str">
        <f>IF(ISNUMBER(SEARCH("Datakilder_SQL",#REF!)),"Database",IF(ISNUMBER(SEARCH("WMS",U288)),"WMS",IF(ISNUMBER(SEARCH("WFS",U288)),"WFS","Grafisk fil")))</f>
        <v>Grafisk fil</v>
      </c>
      <c r="S2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8" t="str">
        <f>IF(ISNUMBER(SEARCH("]",#REF!)),TRIM(RIGHT(SUBSTITUTE(#REF!,".",REPT(" ",LEN(#REF!))),LEN(#REF!))),"")&amp;IF(ISNUMBER(SEARCH("ODBC",#REF!)),TRIM(#REF!)&amp;"?","")</f>
        <v/>
      </c>
      <c r="U288" s="1" t="str">
        <f>IF(ISNUMBER(SEARCH("WMS",#REF!)),RIGHT(#REF!,LEN(#REF!)-SEARCH(":",#REF!)),"")</f>
        <v/>
      </c>
      <c r="V288" t="str">
        <f>IF(ISNUMBER(SEARCH("WMS",#REF!)),TRIM(#REF!)&amp;"?","")</f>
        <v/>
      </c>
      <c r="W288" s="21" t="str">
        <f>IF(ISNUMBER(SEARCH("E:\",#REF!)),"\\s-gis01-v\gis1\", "")</f>
        <v/>
      </c>
      <c r="X288" s="2" t="str">
        <f>IF(ISNUMBER(SEARCH("E:\",#REF!)),LEFT(#REF!,SEARCH("@",SUBSTITUTE(#REF!,"\","@",LEN(#REF!)-LEN(SUBSTITUTE(#REF!,"\",""))))),"")</f>
        <v/>
      </c>
      <c r="Y288" s="14" t="str">
        <f>IF(ISNUMBER(SEARCH("E:\",#REF!)),TRIM(RIGHT(SUBSTITUTE(#REF!,"\",REPT(" ",LEN(#REF!))),LEN(#REF!))),"")</f>
        <v/>
      </c>
    </row>
    <row r="289" spans="1:25" x14ac:dyDescent="0.25">
      <c r="A289">
        <v>288</v>
      </c>
      <c r="B289" t="s">
        <v>84</v>
      </c>
      <c r="C289" t="s">
        <v>885</v>
      </c>
      <c r="D289" s="10" t="s">
        <v>919</v>
      </c>
      <c r="E289" s="10" t="s">
        <v>919</v>
      </c>
      <c r="F289" s="10" t="s">
        <v>459</v>
      </c>
      <c r="H289" s="10" t="s">
        <v>885</v>
      </c>
      <c r="I289" t="s">
        <v>867</v>
      </c>
      <c r="J289" t="s">
        <v>711</v>
      </c>
      <c r="K289" t="s">
        <v>460</v>
      </c>
      <c r="M289" s="10" t="s">
        <v>887</v>
      </c>
      <c r="N289" t="str">
        <f t="shared" ref="N289:N306" si="18">Q289</f>
        <v>Ekr53?</v>
      </c>
      <c r="O289" t="str">
        <f t="shared" ref="O289:O306" si="19">IF(P289&lt;&gt;"",P289,IF(I289="","",IF(I289="HK","",IF(I289="HK?","","GIS"))))</f>
        <v>GIS</v>
      </c>
      <c r="Q289" s="2" t="str">
        <f t="shared" ref="Q289:Q306" si="20">IF(O289="GIS","Ekr53?","")</f>
        <v>Ekr53?</v>
      </c>
      <c r="R289" s="12" t="str">
        <f>IF(ISNUMBER(SEARCH("Datakilder_SQL",#REF!)),"Database",IF(ISNUMBER(SEARCH("WMS",U289)),"WMS",IF(ISNUMBER(SEARCH("WFS",U289)),"WFS","Grafisk fil")))</f>
        <v>Grafisk fil</v>
      </c>
      <c r="S2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89" t="str">
        <f>IF(ISNUMBER(SEARCH("]",#REF!)),TRIM(RIGHT(SUBSTITUTE(#REF!,".",REPT(" ",LEN(#REF!))),LEN(#REF!))),"")&amp;IF(ISNUMBER(SEARCH("ODBC",#REF!)),TRIM(#REF!)&amp;"?","")</f>
        <v/>
      </c>
      <c r="U289" s="1" t="str">
        <f>IF(ISNUMBER(SEARCH("WMS",#REF!)),RIGHT(#REF!,LEN(#REF!)-SEARCH(":",#REF!)),"")</f>
        <v/>
      </c>
      <c r="V289" t="s">
        <v>1032</v>
      </c>
      <c r="W289" s="21" t="str">
        <f>IF(ISNUMBER(SEARCH("E:\",#REF!)),"\\s-gis01-v\gis1\", "")</f>
        <v/>
      </c>
      <c r="X289" s="2" t="str">
        <f>IF(ISNUMBER(SEARCH("E:\",#REF!)),LEFT(#REF!,SEARCH("@",SUBSTITUTE(#REF!,"\","@",LEN(#REF!)-LEN(SUBSTITUTE(#REF!,"\",""))))),"")</f>
        <v/>
      </c>
      <c r="Y289" s="14" t="str">
        <f>IF(ISNUMBER(SEARCH("E:\",#REF!)),TRIM(RIGHT(SUBSTITUTE(#REF!,"\",REPT(" ",LEN(#REF!))),LEN(#REF!))),"")</f>
        <v/>
      </c>
    </row>
    <row r="290" spans="1:25" x14ac:dyDescent="0.25">
      <c r="A290">
        <v>289</v>
      </c>
      <c r="B290" t="s">
        <v>86</v>
      </c>
      <c r="C290" t="s">
        <v>885</v>
      </c>
      <c r="D290" s="10" t="s">
        <v>919</v>
      </c>
      <c r="E290" s="10" t="s">
        <v>919</v>
      </c>
      <c r="F290" s="10" t="s">
        <v>458</v>
      </c>
      <c r="H290" s="10" t="s">
        <v>885</v>
      </c>
      <c r="I290" t="s">
        <v>867</v>
      </c>
      <c r="J290" t="s">
        <v>711</v>
      </c>
      <c r="K290" t="s">
        <v>460</v>
      </c>
      <c r="M290" s="10" t="s">
        <v>887</v>
      </c>
      <c r="N290" t="str">
        <f t="shared" si="18"/>
        <v>Ekr53?</v>
      </c>
      <c r="O290" t="str">
        <f t="shared" si="19"/>
        <v>GIS</v>
      </c>
      <c r="Q290" s="2" t="str">
        <f t="shared" si="20"/>
        <v>Ekr53?</v>
      </c>
      <c r="R290" s="12" t="str">
        <f>IF(ISNUMBER(SEARCH("Datakilder_SQL",#REF!)),"Database",IF(ISNUMBER(SEARCH("WMS",U290)),"WMS",IF(ISNUMBER(SEARCH("WFS",U290)),"WFS","Grafisk fil")))</f>
        <v>Grafisk fil</v>
      </c>
      <c r="S2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0" t="str">
        <f>IF(ISNUMBER(SEARCH("]",#REF!)),TRIM(RIGHT(SUBSTITUTE(#REF!,".",REPT(" ",LEN(#REF!))),LEN(#REF!))),"")&amp;IF(ISNUMBER(SEARCH("ODBC",#REF!)),TRIM(#REF!)&amp;"?","")</f>
        <v/>
      </c>
      <c r="U290" s="1" t="str">
        <f>IF(ISNUMBER(SEARCH("WMS",#REF!)),RIGHT(#REF!,LEN(#REF!)-SEARCH(":",#REF!)),"")</f>
        <v/>
      </c>
      <c r="V290" t="s">
        <v>1033</v>
      </c>
      <c r="W290" s="21" t="str">
        <f>IF(ISNUMBER(SEARCH("E:\",#REF!)),"\\s-gis01-v\gis1\", "")</f>
        <v/>
      </c>
      <c r="X290" s="2" t="str">
        <f>IF(ISNUMBER(SEARCH("E:\",#REF!)),LEFT(#REF!,SEARCH("@",SUBSTITUTE(#REF!,"\","@",LEN(#REF!)-LEN(SUBSTITUTE(#REF!,"\",""))))),"")</f>
        <v/>
      </c>
      <c r="Y290" s="14" t="str">
        <f>IF(ISNUMBER(SEARCH("E:\",#REF!)),TRIM(RIGHT(SUBSTITUTE(#REF!,"\",REPT(" ",LEN(#REF!))),LEN(#REF!))),"")</f>
        <v/>
      </c>
    </row>
    <row r="291" spans="1:25" x14ac:dyDescent="0.25">
      <c r="A291">
        <v>290</v>
      </c>
      <c r="B291" t="s">
        <v>87</v>
      </c>
      <c r="C291" t="s">
        <v>885</v>
      </c>
      <c r="D291" s="10" t="s">
        <v>919</v>
      </c>
      <c r="E291" s="10" t="s">
        <v>1028</v>
      </c>
      <c r="F291" s="10" t="s">
        <v>1028</v>
      </c>
      <c r="H291" s="10" t="s">
        <v>885</v>
      </c>
      <c r="I291" s="10" t="s">
        <v>1028</v>
      </c>
      <c r="J291" s="10" t="s">
        <v>1028</v>
      </c>
      <c r="K291" t="s">
        <v>460</v>
      </c>
      <c r="L291" s="10" t="s">
        <v>1028</v>
      </c>
      <c r="M291" s="10" t="s">
        <v>1028</v>
      </c>
      <c r="N291" s="10" t="s">
        <v>1028</v>
      </c>
      <c r="O291" s="10" t="s">
        <v>1028</v>
      </c>
      <c r="Q291" s="10" t="s">
        <v>1028</v>
      </c>
      <c r="R291" s="12" t="str">
        <f>IF(ISNUMBER(SEARCH("Datakilder_SQL",#REF!)),"Database",IF(ISNUMBER(SEARCH("WMS",U291)),"WMS",IF(ISNUMBER(SEARCH("WFS",U291)),"WFS","Grafisk fil")))</f>
        <v>Grafisk fil</v>
      </c>
      <c r="S2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1" t="str">
        <f>IF(ISNUMBER(SEARCH("]",#REF!)),TRIM(RIGHT(SUBSTITUTE(#REF!,".",REPT(" ",LEN(#REF!))),LEN(#REF!))),"")&amp;IF(ISNUMBER(SEARCH("ODBC",#REF!)),TRIM(#REF!)&amp;"?","")</f>
        <v/>
      </c>
      <c r="U291" s="1" t="str">
        <f>IF(ISNUMBER(SEARCH("WMS",#REF!)),RIGHT(#REF!,LEN(#REF!)-SEARCH(":",#REF!)),"")</f>
        <v/>
      </c>
      <c r="V291" s="10" t="s">
        <v>1028</v>
      </c>
      <c r="W291" s="21" t="str">
        <f>IF(ISNUMBER(SEARCH("E:\",#REF!)),"\\s-gis01-v\gis1\", "")</f>
        <v/>
      </c>
      <c r="X291" s="2" t="str">
        <f>IF(ISNUMBER(SEARCH("E:\",#REF!)),LEFT(#REF!,SEARCH("@",SUBSTITUTE(#REF!,"\","@",LEN(#REF!)-LEN(SUBSTITUTE(#REF!,"\",""))))),"")</f>
        <v/>
      </c>
      <c r="Y291" s="14" t="str">
        <f>IF(ISNUMBER(SEARCH("E:\",#REF!)),TRIM(RIGHT(SUBSTITUTE(#REF!,"\",REPT(" ",LEN(#REF!))),LEN(#REF!))),"")</f>
        <v/>
      </c>
    </row>
    <row r="292" spans="1:25" x14ac:dyDescent="0.25">
      <c r="A292">
        <v>291</v>
      </c>
      <c r="B292" t="s">
        <v>88</v>
      </c>
      <c r="C292" t="s">
        <v>885</v>
      </c>
      <c r="D292" s="10" t="s">
        <v>919</v>
      </c>
      <c r="E292" s="10" t="s">
        <v>1028</v>
      </c>
      <c r="F292" s="10" t="s">
        <v>1028</v>
      </c>
      <c r="H292" s="10" t="s">
        <v>885</v>
      </c>
      <c r="I292" s="10" t="s">
        <v>1028</v>
      </c>
      <c r="J292" s="10" t="s">
        <v>1028</v>
      </c>
      <c r="K292" s="10" t="s">
        <v>1028</v>
      </c>
      <c r="L292" s="10" t="s">
        <v>1028</v>
      </c>
      <c r="M292" s="10" t="s">
        <v>1028</v>
      </c>
      <c r="N292" s="10" t="s">
        <v>1028</v>
      </c>
      <c r="O292" s="10" t="s">
        <v>1028</v>
      </c>
      <c r="Q292" s="10" t="s">
        <v>1028</v>
      </c>
      <c r="R292" s="12" t="str">
        <f>IF(ISNUMBER(SEARCH("Datakilder_SQL",#REF!)),"Database",IF(ISNUMBER(SEARCH("WMS",U292)),"WMS",IF(ISNUMBER(SEARCH("WFS",U292)),"WFS","Grafisk fil")))</f>
        <v>Grafisk fil</v>
      </c>
      <c r="S2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2" t="str">
        <f>IF(ISNUMBER(SEARCH("]",#REF!)),TRIM(RIGHT(SUBSTITUTE(#REF!,".",REPT(" ",LEN(#REF!))),LEN(#REF!))),"")&amp;IF(ISNUMBER(SEARCH("ODBC",#REF!)),TRIM(#REF!)&amp;"?","")</f>
        <v/>
      </c>
      <c r="U292" s="1" t="str">
        <f>IF(ISNUMBER(SEARCH("WMS",#REF!)),RIGHT(#REF!,LEN(#REF!)-SEARCH(":",#REF!)),"")</f>
        <v/>
      </c>
      <c r="V292" s="10" t="s">
        <v>1028</v>
      </c>
      <c r="W292" s="21" t="str">
        <f>IF(ISNUMBER(SEARCH("E:\",#REF!)),"\\s-gis01-v\gis1\", "")</f>
        <v/>
      </c>
      <c r="X292" s="2" t="str">
        <f>IF(ISNUMBER(SEARCH("E:\",#REF!)),LEFT(#REF!,SEARCH("@",SUBSTITUTE(#REF!,"\","@",LEN(#REF!)-LEN(SUBSTITUTE(#REF!,"\",""))))),"")</f>
        <v/>
      </c>
      <c r="Y292" s="14" t="str">
        <f>IF(ISNUMBER(SEARCH("E:\",#REF!)),TRIM(RIGHT(SUBSTITUTE(#REF!,"\",REPT(" ",LEN(#REF!))),LEN(#REF!))),"")</f>
        <v/>
      </c>
    </row>
    <row r="293" spans="1:25" x14ac:dyDescent="0.25">
      <c r="A293">
        <v>292</v>
      </c>
      <c r="B293" t="s">
        <v>265</v>
      </c>
      <c r="C293" t="s">
        <v>885</v>
      </c>
      <c r="D293" s="10" t="s">
        <v>919</v>
      </c>
      <c r="E293" s="10" t="s">
        <v>1028</v>
      </c>
      <c r="F293" s="10" t="s">
        <v>1028</v>
      </c>
      <c r="H293" s="10" t="s">
        <v>885</v>
      </c>
      <c r="I293" s="10" t="s">
        <v>1028</v>
      </c>
      <c r="J293" s="10" t="s">
        <v>1028</v>
      </c>
      <c r="K293" s="10" t="s">
        <v>1028</v>
      </c>
      <c r="L293" s="10" t="s">
        <v>1028</v>
      </c>
      <c r="M293" s="10" t="s">
        <v>1028</v>
      </c>
      <c r="N293" s="10" t="s">
        <v>1028</v>
      </c>
      <c r="O293" s="10" t="s">
        <v>1028</v>
      </c>
      <c r="Q293" s="10" t="s">
        <v>1028</v>
      </c>
      <c r="R293" s="12" t="str">
        <f>IF(ISNUMBER(SEARCH("Datakilder_SQL",#REF!)),"Database",IF(ISNUMBER(SEARCH("WMS",U293)),"WMS",IF(ISNUMBER(SEARCH("WFS",U293)),"WFS","Grafisk fil")))</f>
        <v>Grafisk fil</v>
      </c>
      <c r="S2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3" t="str">
        <f>IF(ISNUMBER(SEARCH("]",#REF!)),TRIM(RIGHT(SUBSTITUTE(#REF!,".",REPT(" ",LEN(#REF!))),LEN(#REF!))),"")&amp;IF(ISNUMBER(SEARCH("ODBC",#REF!)),TRIM(#REF!)&amp;"?","")</f>
        <v/>
      </c>
      <c r="U293" s="1" t="str">
        <f>IF(ISNUMBER(SEARCH("WMS",#REF!)),RIGHT(#REF!,LEN(#REF!)-SEARCH(":",#REF!)),"")</f>
        <v/>
      </c>
      <c r="V293" s="10" t="s">
        <v>1028</v>
      </c>
      <c r="W293" s="21" t="str">
        <f>IF(ISNUMBER(SEARCH("E:\",#REF!)),"\\s-gis01-v\gis1\", "")</f>
        <v/>
      </c>
      <c r="X293" s="2" t="str">
        <f>IF(ISNUMBER(SEARCH("E:\",#REF!)),LEFT(#REF!,SEARCH("@",SUBSTITUTE(#REF!,"\","@",LEN(#REF!)-LEN(SUBSTITUTE(#REF!,"\",""))))),"")</f>
        <v/>
      </c>
      <c r="Y293" s="14" t="str">
        <f>IF(ISNUMBER(SEARCH("E:\",#REF!)),TRIM(RIGHT(SUBSTITUTE(#REF!,"\",REPT(" ",LEN(#REF!))),LEN(#REF!))),"")</f>
        <v/>
      </c>
    </row>
    <row r="294" spans="1:25" x14ac:dyDescent="0.25">
      <c r="A294">
        <v>293</v>
      </c>
      <c r="B294" t="s">
        <v>266</v>
      </c>
      <c r="C294" t="s">
        <v>885</v>
      </c>
      <c r="D294" s="10" t="s">
        <v>919</v>
      </c>
      <c r="E294" s="10" t="s">
        <v>919</v>
      </c>
      <c r="F294" s="10" t="s">
        <v>1029</v>
      </c>
      <c r="H294" s="10" t="s">
        <v>885</v>
      </c>
      <c r="I294" s="10" t="s">
        <v>867</v>
      </c>
      <c r="J294" t="s">
        <v>712</v>
      </c>
      <c r="K294" t="s">
        <v>464</v>
      </c>
      <c r="M294" s="10" t="s">
        <v>887</v>
      </c>
      <c r="N294" t="str">
        <f t="shared" si="18"/>
        <v>Ekr53?</v>
      </c>
      <c r="O294" t="str">
        <f t="shared" si="19"/>
        <v>GIS</v>
      </c>
      <c r="Q294" s="2" t="str">
        <f t="shared" si="20"/>
        <v>Ekr53?</v>
      </c>
      <c r="R294" s="12" t="str">
        <f>IF(ISNUMBER(SEARCH("Datakilder_SQL",#REF!)),"Database",IF(ISNUMBER(SEARCH("WMS",U294)),"WMS",IF(ISNUMBER(SEARCH("WFS",U294)),"WFS","Grafisk fil")))</f>
        <v>Grafisk fil</v>
      </c>
      <c r="S2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4" t="str">
        <f>IF(ISNUMBER(SEARCH("]",#REF!)),TRIM(RIGHT(SUBSTITUTE(#REF!,".",REPT(" ",LEN(#REF!))),LEN(#REF!))),"")&amp;IF(ISNUMBER(SEARCH("ODBC",#REF!)),TRIM(#REF!)&amp;"?","")</f>
        <v/>
      </c>
      <c r="U294" s="1" t="str">
        <f>IF(ISNUMBER(SEARCH("WMS",#REF!)),RIGHT(#REF!,LEN(#REF!)-SEARCH(":",#REF!)),"")</f>
        <v/>
      </c>
      <c r="V294" t="s">
        <v>1039</v>
      </c>
      <c r="W294" s="21" t="str">
        <f>IF(ISNUMBER(SEARCH("E:\",#REF!)),"\\s-gis01-v\gis1\", "")</f>
        <v/>
      </c>
      <c r="X294" s="2" t="str">
        <f>IF(ISNUMBER(SEARCH("E:\",#REF!)),LEFT(#REF!,SEARCH("@",SUBSTITUTE(#REF!,"\","@",LEN(#REF!)-LEN(SUBSTITUTE(#REF!,"\",""))))),"")</f>
        <v/>
      </c>
      <c r="Y294" s="14" t="str">
        <f>IF(ISNUMBER(SEARCH("E:\",#REF!)),TRIM(RIGHT(SUBSTITUTE(#REF!,"\",REPT(" ",LEN(#REF!))),LEN(#REF!))),"")</f>
        <v/>
      </c>
    </row>
    <row r="295" spans="1:25" x14ac:dyDescent="0.25">
      <c r="A295">
        <v>294</v>
      </c>
      <c r="B295" t="s">
        <v>267</v>
      </c>
      <c r="C295" t="s">
        <v>885</v>
      </c>
      <c r="D295" s="10" t="s">
        <v>919</v>
      </c>
      <c r="E295" s="10" t="s">
        <v>919</v>
      </c>
      <c r="F295" s="10" t="s">
        <v>457</v>
      </c>
      <c r="H295" s="10" t="s">
        <v>885</v>
      </c>
      <c r="I295" t="s">
        <v>867</v>
      </c>
      <c r="J295" t="s">
        <v>309</v>
      </c>
      <c r="M295" s="10" t="s">
        <v>887</v>
      </c>
      <c r="N295" t="str">
        <f t="shared" si="18"/>
        <v>Ekr53?</v>
      </c>
      <c r="O295" t="str">
        <f t="shared" si="19"/>
        <v>GIS</v>
      </c>
      <c r="Q295" s="2" t="str">
        <f t="shared" si="20"/>
        <v>Ekr53?</v>
      </c>
      <c r="R295" s="12" t="str">
        <f>IF(ISNUMBER(SEARCH("Datakilder_SQL",#REF!)),"Database",IF(ISNUMBER(SEARCH("WMS",U295)),"WMS",IF(ISNUMBER(SEARCH("WFS",U295)),"WFS","Grafisk fil")))</f>
        <v>Grafisk fil</v>
      </c>
      <c r="S2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5" t="str">
        <f>IF(ISNUMBER(SEARCH("]",#REF!)),TRIM(RIGHT(SUBSTITUTE(#REF!,".",REPT(" ",LEN(#REF!))),LEN(#REF!))),"")&amp;IF(ISNUMBER(SEARCH("ODBC",#REF!)),TRIM(#REF!)&amp;"?","")</f>
        <v/>
      </c>
      <c r="U295" s="1" t="str">
        <f>IF(ISNUMBER(SEARCH("WMS",#REF!)),RIGHT(#REF!,LEN(#REF!)-SEARCH(":",#REF!)),"")</f>
        <v/>
      </c>
      <c r="V295" t="s">
        <v>1038</v>
      </c>
      <c r="W295" s="21" t="str">
        <f>IF(ISNUMBER(SEARCH("E:\",#REF!)),"\\s-gis01-v\gis1\", "")</f>
        <v/>
      </c>
      <c r="X295" s="2" t="str">
        <f>IF(ISNUMBER(SEARCH("E:\",#REF!)),LEFT(#REF!,SEARCH("@",SUBSTITUTE(#REF!,"\","@",LEN(#REF!)-LEN(SUBSTITUTE(#REF!,"\",""))))),"")</f>
        <v/>
      </c>
      <c r="Y295" s="14" t="str">
        <f>IF(ISNUMBER(SEARCH("E:\",#REF!)),TRIM(RIGHT(SUBSTITUTE(#REF!,"\",REPT(" ",LEN(#REF!))),LEN(#REF!))),"")</f>
        <v/>
      </c>
    </row>
    <row r="296" spans="1:25" x14ac:dyDescent="0.25">
      <c r="A296">
        <v>295</v>
      </c>
      <c r="B296" t="s">
        <v>290</v>
      </c>
      <c r="C296" t="s">
        <v>885</v>
      </c>
      <c r="D296" s="10" t="s">
        <v>919</v>
      </c>
      <c r="E296" s="10" t="s">
        <v>919</v>
      </c>
      <c r="F296" s="10" t="s">
        <v>457</v>
      </c>
      <c r="H296" s="10" t="s">
        <v>885</v>
      </c>
      <c r="I296" t="s">
        <v>867</v>
      </c>
      <c r="J296" t="s">
        <v>309</v>
      </c>
      <c r="M296" s="10" t="s">
        <v>887</v>
      </c>
      <c r="N296" t="str">
        <f t="shared" si="18"/>
        <v>Ekr53?</v>
      </c>
      <c r="O296" t="str">
        <f t="shared" si="19"/>
        <v>GIS</v>
      </c>
      <c r="Q296" s="2" t="str">
        <f t="shared" si="20"/>
        <v>Ekr53?</v>
      </c>
      <c r="R296" s="12" t="str">
        <f>IF(ISNUMBER(SEARCH("Datakilder_SQL",#REF!)),"Database",IF(ISNUMBER(SEARCH("WMS",U296)),"WMS",IF(ISNUMBER(SEARCH("WFS",U296)),"WFS","Grafisk fil")))</f>
        <v>Grafisk fil</v>
      </c>
      <c r="S2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6" t="str">
        <f>IF(ISNUMBER(SEARCH("]",#REF!)),TRIM(RIGHT(SUBSTITUTE(#REF!,".",REPT(" ",LEN(#REF!))),LEN(#REF!))),"")&amp;IF(ISNUMBER(SEARCH("ODBC",#REF!)),TRIM(#REF!)&amp;"?","")</f>
        <v/>
      </c>
      <c r="U296" s="1" t="str">
        <f>IF(ISNUMBER(SEARCH("WMS",#REF!)),RIGHT(#REF!,LEN(#REF!)-SEARCH(":",#REF!)),"")</f>
        <v/>
      </c>
      <c r="V296" t="s">
        <v>1037</v>
      </c>
      <c r="W296" s="21" t="str">
        <f>IF(ISNUMBER(SEARCH("E:\",#REF!)),"\\s-gis01-v\gis1\", "")</f>
        <v/>
      </c>
      <c r="X296" s="2" t="str">
        <f>IF(ISNUMBER(SEARCH("E:\",#REF!)),LEFT(#REF!,SEARCH("@",SUBSTITUTE(#REF!,"\","@",LEN(#REF!)-LEN(SUBSTITUTE(#REF!,"\",""))))),"")</f>
        <v/>
      </c>
      <c r="Y296" s="14" t="str">
        <f>IF(ISNUMBER(SEARCH("E:\",#REF!)),TRIM(RIGHT(SUBSTITUTE(#REF!,"\",REPT(" ",LEN(#REF!))),LEN(#REF!))),"")</f>
        <v/>
      </c>
    </row>
    <row r="297" spans="1:25" x14ac:dyDescent="0.25">
      <c r="A297">
        <v>296</v>
      </c>
      <c r="B297" t="s">
        <v>297</v>
      </c>
      <c r="C297" t="s">
        <v>885</v>
      </c>
      <c r="D297" s="10" t="s">
        <v>919</v>
      </c>
      <c r="E297" s="10" t="s">
        <v>919</v>
      </c>
      <c r="F297" s="10" t="s">
        <v>465</v>
      </c>
      <c r="H297" s="10" t="s">
        <v>885</v>
      </c>
      <c r="I297" t="s">
        <v>867</v>
      </c>
      <c r="J297" t="s">
        <v>713</v>
      </c>
      <c r="K297" t="s">
        <v>463</v>
      </c>
      <c r="M297" s="10" t="s">
        <v>887</v>
      </c>
      <c r="N297" t="str">
        <f t="shared" si="18"/>
        <v>Ekr53?</v>
      </c>
      <c r="O297" t="str">
        <f t="shared" si="19"/>
        <v>GIS</v>
      </c>
      <c r="Q297" s="2" t="str">
        <f t="shared" si="20"/>
        <v>Ekr53?</v>
      </c>
      <c r="R297" s="12" t="str">
        <f>IF(ISNUMBER(SEARCH("Datakilder_SQL",#REF!)),"Database",IF(ISNUMBER(SEARCH("WMS",U297)),"WMS",IF(ISNUMBER(SEARCH("WFS",U297)),"WFS","Grafisk fil")))</f>
        <v>Grafisk fil</v>
      </c>
      <c r="S2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7" t="str">
        <f>IF(ISNUMBER(SEARCH("]",#REF!)),TRIM(RIGHT(SUBSTITUTE(#REF!,".",REPT(" ",LEN(#REF!))),LEN(#REF!))),"")&amp;IF(ISNUMBER(SEARCH("ODBC",#REF!)),TRIM(#REF!)&amp;"?","")</f>
        <v/>
      </c>
      <c r="U297" s="1" t="str">
        <f>IF(ISNUMBER(SEARCH("WMS",#REF!)),RIGHT(#REF!,LEN(#REF!)-SEARCH(":",#REF!)),"")</f>
        <v/>
      </c>
      <c r="V297" t="s">
        <v>1036</v>
      </c>
      <c r="W297" s="21" t="str">
        <f>IF(ISNUMBER(SEARCH("E:\",#REF!)),"\\s-gis01-v\gis1\", "")</f>
        <v/>
      </c>
      <c r="X297" s="2" t="str">
        <f>IF(ISNUMBER(SEARCH("E:\",#REF!)),LEFT(#REF!,SEARCH("@",SUBSTITUTE(#REF!,"\","@",LEN(#REF!)-LEN(SUBSTITUTE(#REF!,"\",""))))),"")</f>
        <v/>
      </c>
      <c r="Y297" s="14" t="str">
        <f>IF(ISNUMBER(SEARCH("E:\",#REF!)),TRIM(RIGHT(SUBSTITUTE(#REF!,"\",REPT(" ",LEN(#REF!))),LEN(#REF!))),"")</f>
        <v/>
      </c>
    </row>
    <row r="298" spans="1:25" x14ac:dyDescent="0.25">
      <c r="A298">
        <v>297</v>
      </c>
      <c r="B298" t="s">
        <v>199</v>
      </c>
      <c r="C298" t="s">
        <v>885</v>
      </c>
      <c r="D298" s="10" t="s">
        <v>919</v>
      </c>
      <c r="E298" s="10" t="s">
        <v>919</v>
      </c>
      <c r="F298" s="10" t="s">
        <v>466</v>
      </c>
      <c r="H298" s="10" t="s">
        <v>885</v>
      </c>
      <c r="I298" t="s">
        <v>867</v>
      </c>
      <c r="J298" t="s">
        <v>714</v>
      </c>
      <c r="K298" t="s">
        <v>462</v>
      </c>
      <c r="M298" s="10" t="s">
        <v>887</v>
      </c>
      <c r="N298" t="str">
        <f t="shared" si="18"/>
        <v>Ekr53?</v>
      </c>
      <c r="O298" t="str">
        <f t="shared" si="19"/>
        <v>GIS</v>
      </c>
      <c r="Q298" s="2" t="str">
        <f t="shared" si="20"/>
        <v>Ekr53?</v>
      </c>
      <c r="R298" s="12" t="str">
        <f>IF(ISNUMBER(SEARCH("Datakilder_SQL",#REF!)),"Database",IF(ISNUMBER(SEARCH("WMS",U298)),"WMS",IF(ISNUMBER(SEARCH("WFS",U298)),"WFS","Grafisk fil")))</f>
        <v>Grafisk fil</v>
      </c>
      <c r="S2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8" t="str">
        <f>IF(ISNUMBER(SEARCH("]",#REF!)),TRIM(RIGHT(SUBSTITUTE(#REF!,".",REPT(" ",LEN(#REF!))),LEN(#REF!))),"")&amp;IF(ISNUMBER(SEARCH("ODBC",#REF!)),TRIM(#REF!)&amp;"?","")</f>
        <v/>
      </c>
      <c r="U298" s="1" t="str">
        <f>IF(ISNUMBER(SEARCH("WMS",#REF!)),RIGHT(#REF!,LEN(#REF!)-SEARCH(":",#REF!)),"")</f>
        <v/>
      </c>
      <c r="V298" t="s">
        <v>1035</v>
      </c>
      <c r="W298" s="21" t="str">
        <f>IF(ISNUMBER(SEARCH("E:\",#REF!)),"\\s-gis01-v\gis1\", "")</f>
        <v/>
      </c>
      <c r="X298" s="2" t="str">
        <f>IF(ISNUMBER(SEARCH("E:\",#REF!)),LEFT(#REF!,SEARCH("@",SUBSTITUTE(#REF!,"\","@",LEN(#REF!)-LEN(SUBSTITUTE(#REF!,"\",""))))),"")</f>
        <v/>
      </c>
      <c r="Y298" s="14" t="str">
        <f>IF(ISNUMBER(SEARCH("E:\",#REF!)),TRIM(RIGHT(SUBSTITUTE(#REF!,"\",REPT(" ",LEN(#REF!))),LEN(#REF!))),"")</f>
        <v/>
      </c>
    </row>
    <row r="299" spans="1:25" x14ac:dyDescent="0.25">
      <c r="A299">
        <v>298</v>
      </c>
      <c r="B299" t="s">
        <v>89</v>
      </c>
      <c r="C299" t="s">
        <v>885</v>
      </c>
      <c r="D299" s="10" t="s">
        <v>919</v>
      </c>
      <c r="E299" s="10" t="s">
        <v>919</v>
      </c>
      <c r="F299" s="10" t="s">
        <v>467</v>
      </c>
      <c r="H299" s="10" t="s">
        <v>885</v>
      </c>
      <c r="I299" t="s">
        <v>878</v>
      </c>
      <c r="J299" t="s">
        <v>715</v>
      </c>
      <c r="K299" t="s">
        <v>461</v>
      </c>
      <c r="M299" s="10" t="s">
        <v>887</v>
      </c>
      <c r="N299" t="str">
        <f t="shared" si="18"/>
        <v>Ekr53?</v>
      </c>
      <c r="O299" t="str">
        <f t="shared" si="19"/>
        <v>GIS</v>
      </c>
      <c r="Q299" s="2" t="str">
        <f t="shared" si="20"/>
        <v>Ekr53?</v>
      </c>
      <c r="R299" s="12" t="str">
        <f>IF(ISNUMBER(SEARCH("Datakilder_SQL",#REF!)),"Database",IF(ISNUMBER(SEARCH("WMS",U299)),"WMS",IF(ISNUMBER(SEARCH("WFS",U299)),"WFS","Grafisk fil")))</f>
        <v>Grafisk fil</v>
      </c>
      <c r="S2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299" t="str">
        <f>IF(ISNUMBER(SEARCH("]",#REF!)),TRIM(RIGHT(SUBSTITUTE(#REF!,".",REPT(" ",LEN(#REF!))),LEN(#REF!))),"")&amp;IF(ISNUMBER(SEARCH("ODBC",#REF!)),TRIM(#REF!)&amp;"?","")</f>
        <v/>
      </c>
      <c r="U299" s="1" t="str">
        <f>IF(ISNUMBER(SEARCH("WMS",#REF!)),RIGHT(#REF!,LEN(#REF!)-SEARCH(":",#REF!)),"")</f>
        <v/>
      </c>
      <c r="V299" t="s">
        <v>1034</v>
      </c>
      <c r="W299" s="21" t="str">
        <f>IF(ISNUMBER(SEARCH("E:\",#REF!)),"\\s-gis01-v\gis1\", "")</f>
        <v/>
      </c>
      <c r="X299" s="2" t="str">
        <f>IF(ISNUMBER(SEARCH("E:\",#REF!)),LEFT(#REF!,SEARCH("@",SUBSTITUTE(#REF!,"\","@",LEN(#REF!)-LEN(SUBSTITUTE(#REF!,"\",""))))),"")</f>
        <v/>
      </c>
      <c r="Y299" s="14" t="str">
        <f>IF(ISNUMBER(SEARCH("E:\",#REF!)),TRIM(RIGHT(SUBSTITUTE(#REF!,"\",REPT(" ",LEN(#REF!))),LEN(#REF!))),"")</f>
        <v/>
      </c>
    </row>
    <row r="300" spans="1:25" x14ac:dyDescent="0.25">
      <c r="A300">
        <v>299</v>
      </c>
      <c r="B300" t="s">
        <v>85</v>
      </c>
      <c r="C300" t="s">
        <v>885</v>
      </c>
      <c r="D300" s="10" t="s">
        <v>918</v>
      </c>
      <c r="E300" s="10" t="s">
        <v>918</v>
      </c>
      <c r="F300" s="10" t="s">
        <v>468</v>
      </c>
      <c r="H300" s="10" t="s">
        <v>885</v>
      </c>
      <c r="I300" t="s">
        <v>867</v>
      </c>
      <c r="J300" t="s">
        <v>716</v>
      </c>
      <c r="K300" t="s">
        <v>843</v>
      </c>
      <c r="N300" t="str">
        <f t="shared" si="18"/>
        <v>Ekr53?</v>
      </c>
      <c r="O300" t="str">
        <f t="shared" si="19"/>
        <v>GIS</v>
      </c>
      <c r="Q300" s="2" t="str">
        <f t="shared" si="20"/>
        <v>Ekr53?</v>
      </c>
      <c r="R300" s="12" t="str">
        <f>IF(ISNUMBER(SEARCH("Datakilder_SQL",#REF!)),"Database",IF(ISNUMBER(SEARCH("WMS",U300)),"WMS",IF(ISNUMBER(SEARCH("WFS",U300)),"WFS","Grafisk fil")))</f>
        <v>Grafisk fil</v>
      </c>
      <c r="S3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0" t="str">
        <f>IF(ISNUMBER(SEARCH("]",#REF!)),TRIM(RIGHT(SUBSTITUTE(#REF!,".",REPT(" ",LEN(#REF!))),LEN(#REF!))),"")&amp;IF(ISNUMBER(SEARCH("ODBC",#REF!)),TRIM(#REF!)&amp;"?","")</f>
        <v/>
      </c>
      <c r="U300" s="1" t="str">
        <f>IF(ISNUMBER(SEARCH("WMS",#REF!)),RIGHT(#REF!,LEN(#REF!)-SEARCH(":",#REF!)),"")</f>
        <v/>
      </c>
      <c r="V300" t="str">
        <f>IF(ISNUMBER(SEARCH("WMS",#REF!)),TRIM(#REF!)&amp;"?","")</f>
        <v/>
      </c>
      <c r="W300" s="21" t="str">
        <f>IF(ISNUMBER(SEARCH("E:\",#REF!)),"\\s-gis01-v\gis1\", "")</f>
        <v/>
      </c>
      <c r="X300" s="2" t="str">
        <f>IF(ISNUMBER(SEARCH("E:\",#REF!)),LEFT(#REF!,SEARCH("@",SUBSTITUTE(#REF!,"\","@",LEN(#REF!)-LEN(SUBSTITUTE(#REF!,"\",""))))),"")</f>
        <v/>
      </c>
      <c r="Y300" s="14" t="str">
        <f>IF(ISNUMBER(SEARCH("E:\",#REF!)),TRIM(RIGHT(SUBSTITUTE(#REF!,"\",REPT(" ",LEN(#REF!))),LEN(#REF!))),"")</f>
        <v/>
      </c>
    </row>
    <row r="301" spans="1:25" x14ac:dyDescent="0.25">
      <c r="A301">
        <v>300</v>
      </c>
      <c r="B301" t="s">
        <v>90</v>
      </c>
      <c r="C301" t="s">
        <v>306</v>
      </c>
      <c r="D301" s="10" t="s">
        <v>920</v>
      </c>
      <c r="E301" s="10" t="s">
        <v>920</v>
      </c>
      <c r="F301" s="10" t="s">
        <v>452</v>
      </c>
      <c r="H301" t="s">
        <v>306</v>
      </c>
      <c r="I301" t="s">
        <v>878</v>
      </c>
      <c r="J301" t="s">
        <v>717</v>
      </c>
      <c r="K301" t="s">
        <v>844</v>
      </c>
      <c r="N301" t="str">
        <f t="shared" si="18"/>
        <v>Ekr53?</v>
      </c>
      <c r="O301" t="str">
        <f t="shared" si="19"/>
        <v>GIS</v>
      </c>
      <c r="Q301" s="2" t="str">
        <f t="shared" si="20"/>
        <v>Ekr53?</v>
      </c>
      <c r="R301" s="12" t="str">
        <f>IF(ISNUMBER(SEARCH("Datakilder_SQL",#REF!)),"Database",IF(ISNUMBER(SEARCH("WMS",U301)),"WMS",IF(ISNUMBER(SEARCH("WFS",U301)),"WFS","Grafisk fil")))</f>
        <v>Grafisk fil</v>
      </c>
      <c r="S3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1" t="str">
        <f>IF(ISNUMBER(SEARCH("]",#REF!)),TRIM(RIGHT(SUBSTITUTE(#REF!,".",REPT(" ",LEN(#REF!))),LEN(#REF!))),"")&amp;IF(ISNUMBER(SEARCH("ODBC",#REF!)),TRIM(#REF!)&amp;"?","")</f>
        <v/>
      </c>
      <c r="U301" s="1" t="str">
        <f>IF(ISNUMBER(SEARCH("WMS",#REF!)),RIGHT(#REF!,LEN(#REF!)-SEARCH(":",#REF!)),"")</f>
        <v/>
      </c>
      <c r="V301" t="str">
        <f>IF(ISNUMBER(SEARCH("WMS",#REF!)),TRIM(#REF!)&amp;"?","")</f>
        <v/>
      </c>
      <c r="W301" s="21" t="str">
        <f>IF(ISNUMBER(SEARCH("E:\",#REF!)),"\\s-gis01-v\gis1\", "")</f>
        <v/>
      </c>
      <c r="X301" s="2" t="str">
        <f>IF(ISNUMBER(SEARCH("E:\",#REF!)),LEFT(#REF!,SEARCH("@",SUBSTITUTE(#REF!,"\","@",LEN(#REF!)-LEN(SUBSTITUTE(#REF!,"\",""))))),"")</f>
        <v/>
      </c>
      <c r="Y301" s="14" t="str">
        <f>IF(ISNUMBER(SEARCH("E:\",#REF!)),TRIM(RIGHT(SUBSTITUTE(#REF!,"\",REPT(" ",LEN(#REF!))),LEN(#REF!))),"")</f>
        <v/>
      </c>
    </row>
    <row r="302" spans="1:25" x14ac:dyDescent="0.25">
      <c r="A302">
        <v>301</v>
      </c>
      <c r="B302" t="s">
        <v>91</v>
      </c>
      <c r="C302" t="s">
        <v>306</v>
      </c>
      <c r="D302" s="10" t="s">
        <v>920</v>
      </c>
      <c r="E302" s="10" t="s">
        <v>920</v>
      </c>
      <c r="F302" s="10" t="s">
        <v>453</v>
      </c>
      <c r="H302" t="s">
        <v>306</v>
      </c>
      <c r="I302" t="s">
        <v>878</v>
      </c>
      <c r="J302" t="s">
        <v>718</v>
      </c>
      <c r="K302" t="s">
        <v>844</v>
      </c>
      <c r="N302" t="str">
        <f t="shared" si="18"/>
        <v>Ekr53?</v>
      </c>
      <c r="O302" t="str">
        <f t="shared" si="19"/>
        <v>GIS</v>
      </c>
      <c r="Q302" s="2" t="str">
        <f t="shared" si="20"/>
        <v>Ekr53?</v>
      </c>
      <c r="R302" s="12" t="str">
        <f>IF(ISNUMBER(SEARCH("Datakilder_SQL",#REF!)),"Database",IF(ISNUMBER(SEARCH("WMS",U302)),"WMS",IF(ISNUMBER(SEARCH("WFS",U302)),"WFS","Grafisk fil")))</f>
        <v>Grafisk fil</v>
      </c>
      <c r="S3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2" t="str">
        <f>IF(ISNUMBER(SEARCH("]",#REF!)),TRIM(RIGHT(SUBSTITUTE(#REF!,".",REPT(" ",LEN(#REF!))),LEN(#REF!))),"")&amp;IF(ISNUMBER(SEARCH("ODBC",#REF!)),TRIM(#REF!)&amp;"?","")</f>
        <v/>
      </c>
      <c r="U302" s="1" t="str">
        <f>IF(ISNUMBER(SEARCH("WMS",#REF!)),RIGHT(#REF!,LEN(#REF!)-SEARCH(":",#REF!)),"")</f>
        <v/>
      </c>
      <c r="V302" t="str">
        <f>IF(ISNUMBER(SEARCH("WMS",#REF!)),TRIM(#REF!)&amp;"?","")</f>
        <v/>
      </c>
      <c r="W302" s="21" t="str">
        <f>IF(ISNUMBER(SEARCH("E:\",#REF!)),"\\s-gis01-v\gis1\", "")</f>
        <v/>
      </c>
      <c r="X302" s="2" t="str">
        <f>IF(ISNUMBER(SEARCH("E:\",#REF!)),LEFT(#REF!,SEARCH("@",SUBSTITUTE(#REF!,"\","@",LEN(#REF!)-LEN(SUBSTITUTE(#REF!,"\",""))))),"")</f>
        <v/>
      </c>
      <c r="Y302" s="14" t="str">
        <f>IF(ISNUMBER(SEARCH("E:\",#REF!)),TRIM(RIGHT(SUBSTITUTE(#REF!,"\",REPT(" ",LEN(#REF!))),LEN(#REF!))),"")</f>
        <v/>
      </c>
    </row>
    <row r="303" spans="1:25" x14ac:dyDescent="0.25">
      <c r="A303">
        <v>302</v>
      </c>
      <c r="B303" t="s">
        <v>92</v>
      </c>
      <c r="C303" t="s">
        <v>306</v>
      </c>
      <c r="D303" s="10" t="s">
        <v>920</v>
      </c>
      <c r="E303" s="10" t="s">
        <v>920</v>
      </c>
      <c r="F303" s="10" t="s">
        <v>469</v>
      </c>
      <c r="H303" s="10" t="s">
        <v>885</v>
      </c>
      <c r="I303" t="s">
        <v>878</v>
      </c>
      <c r="J303" t="s">
        <v>719</v>
      </c>
      <c r="K303" t="s">
        <v>844</v>
      </c>
      <c r="N303" t="str">
        <f t="shared" si="18"/>
        <v>Ekr53?</v>
      </c>
      <c r="O303" t="str">
        <f t="shared" si="19"/>
        <v>GIS</v>
      </c>
      <c r="Q303" s="2" t="str">
        <f t="shared" si="20"/>
        <v>Ekr53?</v>
      </c>
      <c r="R303" s="12" t="str">
        <f>IF(ISNUMBER(SEARCH("Datakilder_SQL",#REF!)),"Database",IF(ISNUMBER(SEARCH("WMS",U303)),"WMS",IF(ISNUMBER(SEARCH("WFS",U303)),"WFS","Grafisk fil")))</f>
        <v>Grafisk fil</v>
      </c>
      <c r="S3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3" t="str">
        <f>IF(ISNUMBER(SEARCH("]",#REF!)),TRIM(RIGHT(SUBSTITUTE(#REF!,".",REPT(" ",LEN(#REF!))),LEN(#REF!))),"")&amp;IF(ISNUMBER(SEARCH("ODBC",#REF!)),TRIM(#REF!)&amp;"?","")</f>
        <v/>
      </c>
      <c r="U303" s="1" t="str">
        <f>IF(ISNUMBER(SEARCH("WMS",#REF!)),RIGHT(#REF!,LEN(#REF!)-SEARCH(":",#REF!)),"")</f>
        <v/>
      </c>
      <c r="V303" t="str">
        <f>IF(ISNUMBER(SEARCH("WMS",#REF!)),TRIM(#REF!)&amp;"?","")</f>
        <v/>
      </c>
      <c r="W303" s="21" t="str">
        <f>IF(ISNUMBER(SEARCH("E:\",#REF!)),"\\s-gis01-v\gis1\", "")</f>
        <v/>
      </c>
      <c r="X303" s="2" t="str">
        <f>IF(ISNUMBER(SEARCH("E:\",#REF!)),LEFT(#REF!,SEARCH("@",SUBSTITUTE(#REF!,"\","@",LEN(#REF!)-LEN(SUBSTITUTE(#REF!,"\",""))))),"")</f>
        <v/>
      </c>
      <c r="Y303" s="14" t="str">
        <f>IF(ISNUMBER(SEARCH("E:\",#REF!)),TRIM(RIGHT(SUBSTITUTE(#REF!,"\",REPT(" ",LEN(#REF!))),LEN(#REF!))),"")</f>
        <v/>
      </c>
    </row>
    <row r="304" spans="1:25" x14ac:dyDescent="0.25">
      <c r="A304">
        <v>303</v>
      </c>
      <c r="B304" t="s">
        <v>233</v>
      </c>
      <c r="C304" s="32" t="s">
        <v>306</v>
      </c>
      <c r="D304" s="10" t="s">
        <v>920</v>
      </c>
      <c r="E304" s="10" t="s">
        <v>920</v>
      </c>
      <c r="F304" s="10" t="s">
        <v>472</v>
      </c>
      <c r="H304" t="s">
        <v>306</v>
      </c>
      <c r="I304" t="s">
        <v>878</v>
      </c>
      <c r="J304" t="s">
        <v>720</v>
      </c>
      <c r="K304" t="s">
        <v>844</v>
      </c>
      <c r="N304" t="str">
        <f t="shared" si="18"/>
        <v>Ekr53?</v>
      </c>
      <c r="O304" t="str">
        <f t="shared" si="19"/>
        <v>GIS</v>
      </c>
      <c r="Q304" s="2" t="str">
        <f t="shared" si="20"/>
        <v>Ekr53?</v>
      </c>
      <c r="R304" s="12" t="str">
        <f>IF(ISNUMBER(SEARCH("Datakilder_SQL",#REF!)),"Database",IF(ISNUMBER(SEARCH("WMS",U304)),"WMS",IF(ISNUMBER(SEARCH("WFS",U304)),"WFS","Grafisk fil")))</f>
        <v>Grafisk fil</v>
      </c>
      <c r="S3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4" t="str">
        <f>IF(ISNUMBER(SEARCH("]",#REF!)),TRIM(RIGHT(SUBSTITUTE(#REF!,".",REPT(" ",LEN(#REF!))),LEN(#REF!))),"")&amp;IF(ISNUMBER(SEARCH("ODBC",#REF!)),TRIM(#REF!)&amp;"?","")</f>
        <v/>
      </c>
      <c r="U304" s="1" t="str">
        <f>IF(ISNUMBER(SEARCH("WMS",#REF!)),RIGHT(#REF!,LEN(#REF!)-SEARCH(":",#REF!)),"")</f>
        <v/>
      </c>
      <c r="V304" t="str">
        <f>IF(ISNUMBER(SEARCH("WMS",#REF!)),TRIM(#REF!)&amp;"?","")</f>
        <v/>
      </c>
      <c r="W304" s="21" t="str">
        <f>IF(ISNUMBER(SEARCH("E:\",#REF!)),"\\s-gis01-v\gis1\", "")</f>
        <v/>
      </c>
      <c r="X304" s="2" t="str">
        <f>IF(ISNUMBER(SEARCH("E:\",#REF!)),LEFT(#REF!,SEARCH("@",SUBSTITUTE(#REF!,"\","@",LEN(#REF!)-LEN(SUBSTITUTE(#REF!,"\",""))))),"")</f>
        <v/>
      </c>
      <c r="Y304" s="14" t="str">
        <f>IF(ISNUMBER(SEARCH("E:\",#REF!)),TRIM(RIGHT(SUBSTITUTE(#REF!,"\",REPT(" ",LEN(#REF!))),LEN(#REF!))),"")</f>
        <v/>
      </c>
    </row>
    <row r="305" spans="1:25" x14ac:dyDescent="0.25">
      <c r="A305">
        <v>304</v>
      </c>
      <c r="B305" t="s">
        <v>93</v>
      </c>
      <c r="C305" s="32" t="s">
        <v>885</v>
      </c>
      <c r="D305" s="10" t="s">
        <v>920</v>
      </c>
      <c r="E305" s="10" t="s">
        <v>920</v>
      </c>
      <c r="F305" s="10" t="s">
        <v>470</v>
      </c>
      <c r="H305" s="10" t="s">
        <v>885</v>
      </c>
      <c r="I305" t="s">
        <v>309</v>
      </c>
      <c r="J305" t="s">
        <v>721</v>
      </c>
      <c r="N305" t="str">
        <f t="shared" si="18"/>
        <v>Ekr53?</v>
      </c>
      <c r="O305" t="str">
        <f t="shared" si="19"/>
        <v>GIS</v>
      </c>
      <c r="Q305" s="2" t="str">
        <f t="shared" si="20"/>
        <v>Ekr53?</v>
      </c>
      <c r="R305" s="12" t="str">
        <f>IF(ISNUMBER(SEARCH("Datakilder_SQL",#REF!)),"Database",IF(ISNUMBER(SEARCH("WMS",U305)),"WMS",IF(ISNUMBER(SEARCH("WFS",U305)),"WFS","Grafisk fil")))</f>
        <v>Grafisk fil</v>
      </c>
      <c r="S3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5" t="str">
        <f>IF(ISNUMBER(SEARCH("]",#REF!)),TRIM(RIGHT(SUBSTITUTE(#REF!,".",REPT(" ",LEN(#REF!))),LEN(#REF!))),"")&amp;IF(ISNUMBER(SEARCH("ODBC",#REF!)),TRIM(#REF!)&amp;"?","")</f>
        <v/>
      </c>
      <c r="U305" s="1" t="str">
        <f>IF(ISNUMBER(SEARCH("WMS",#REF!)),RIGHT(#REF!,LEN(#REF!)-SEARCH(":",#REF!)),"")</f>
        <v/>
      </c>
      <c r="V305" t="str">
        <f>IF(ISNUMBER(SEARCH("WMS",#REF!)),TRIM(#REF!)&amp;"?","")</f>
        <v/>
      </c>
      <c r="W305" s="21" t="str">
        <f>IF(ISNUMBER(SEARCH("E:\",#REF!)),"\\s-gis01-v\gis1\", "")</f>
        <v/>
      </c>
      <c r="X305" s="2" t="str">
        <f>IF(ISNUMBER(SEARCH("E:\",#REF!)),LEFT(#REF!,SEARCH("@",SUBSTITUTE(#REF!,"\","@",LEN(#REF!)-LEN(SUBSTITUTE(#REF!,"\",""))))),"")</f>
        <v/>
      </c>
      <c r="Y305" s="14" t="str">
        <f>IF(ISNUMBER(SEARCH("E:\",#REF!)),TRIM(RIGHT(SUBSTITUTE(#REF!,"\",REPT(" ",LEN(#REF!))),LEN(#REF!))),"")</f>
        <v/>
      </c>
    </row>
    <row r="306" spans="1:25" x14ac:dyDescent="0.25">
      <c r="A306">
        <v>305</v>
      </c>
      <c r="B306" t="s">
        <v>93</v>
      </c>
      <c r="C306" s="32" t="s">
        <v>885</v>
      </c>
      <c r="D306" s="10" t="s">
        <v>920</v>
      </c>
      <c r="E306" s="10" t="s">
        <v>920</v>
      </c>
      <c r="F306" s="10" t="s">
        <v>470</v>
      </c>
      <c r="H306" s="10" t="s">
        <v>885</v>
      </c>
      <c r="I306" t="s">
        <v>309</v>
      </c>
      <c r="J306" t="s">
        <v>721</v>
      </c>
      <c r="N306" t="str">
        <f t="shared" si="18"/>
        <v>Ekr53?</v>
      </c>
      <c r="O306" t="str">
        <f t="shared" si="19"/>
        <v>GIS</v>
      </c>
      <c r="Q306" s="2" t="str">
        <f t="shared" si="20"/>
        <v>Ekr53?</v>
      </c>
      <c r="R306" s="12" t="str">
        <f>IF(ISNUMBER(SEARCH("Datakilder_SQL",#REF!)),"Database",IF(ISNUMBER(SEARCH("WMS",U306)),"WMS",IF(ISNUMBER(SEARCH("WFS",U306)),"WFS","Grafisk fil")))</f>
        <v>Grafisk fil</v>
      </c>
      <c r="S3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6" t="str">
        <f>IF(ISNUMBER(SEARCH("]",#REF!)),TRIM(RIGHT(SUBSTITUTE(#REF!,".",REPT(" ",LEN(#REF!))),LEN(#REF!))),"")&amp;IF(ISNUMBER(SEARCH("ODBC",#REF!)),TRIM(#REF!)&amp;"?","")</f>
        <v/>
      </c>
      <c r="U306" s="1" t="str">
        <f>IF(ISNUMBER(SEARCH("WMS",#REF!)),RIGHT(#REF!,LEN(#REF!)-SEARCH(":",#REF!)),"")</f>
        <v/>
      </c>
      <c r="V306" t="str">
        <f>IF(ISNUMBER(SEARCH("WMS",#REF!)),TRIM(#REF!)&amp;"?","")</f>
        <v/>
      </c>
      <c r="W306" s="21" t="str">
        <f>IF(ISNUMBER(SEARCH("E:\",#REF!)),"\\s-gis01-v\gis1\", "")</f>
        <v/>
      </c>
      <c r="X306" s="2" t="str">
        <f>IF(ISNUMBER(SEARCH("E:\",#REF!)),LEFT(#REF!,SEARCH("@",SUBSTITUTE(#REF!,"\","@",LEN(#REF!)-LEN(SUBSTITUTE(#REF!,"\",""))))),"")</f>
        <v/>
      </c>
      <c r="Y306" s="14" t="str">
        <f>IF(ISNUMBER(SEARCH("E:\",#REF!)),TRIM(RIGHT(SUBSTITUTE(#REF!,"\",REPT(" ",LEN(#REF!))),LEN(#REF!))),"")</f>
        <v/>
      </c>
    </row>
    <row r="307" spans="1:25" x14ac:dyDescent="0.25">
      <c r="A307">
        <v>306</v>
      </c>
      <c r="B307" t="s">
        <v>94</v>
      </c>
      <c r="C307" s="32" t="s">
        <v>885</v>
      </c>
      <c r="D307" s="10" t="s">
        <v>921</v>
      </c>
      <c r="E307" s="10" t="s">
        <v>995</v>
      </c>
      <c r="F307" s="10" t="s">
        <v>471</v>
      </c>
      <c r="H307" s="10" t="s">
        <v>885</v>
      </c>
      <c r="I307" t="s">
        <v>310</v>
      </c>
      <c r="J307" t="s">
        <v>722</v>
      </c>
      <c r="K307" t="s">
        <v>844</v>
      </c>
      <c r="M307" s="10" t="s">
        <v>302</v>
      </c>
      <c r="O307" t="s">
        <v>893</v>
      </c>
      <c r="Q307" s="2" t="s">
        <v>314</v>
      </c>
      <c r="R307" s="12" t="str">
        <f>IF(ISNUMBER(SEARCH("Datakilder_SQL",#REF!)),"Database",IF(ISNUMBER(SEARCH("WMS",U307)),"WMS",IF(ISNUMBER(SEARCH("WFS",U307)),"WFS","Grafisk fil")))</f>
        <v>Grafisk fil</v>
      </c>
      <c r="S3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7" t="str">
        <f>IF(ISNUMBER(SEARCH("]",#REF!)),TRIM(RIGHT(SUBSTITUTE(#REF!,".",REPT(" ",LEN(#REF!))),LEN(#REF!))),"")&amp;IF(ISNUMBER(SEARCH("ODBC",#REF!)),TRIM(#REF!)&amp;"?","")</f>
        <v/>
      </c>
      <c r="U307" s="1" t="str">
        <f>IF(ISNUMBER(SEARCH("WMS",#REF!)),RIGHT(#REF!,LEN(#REF!)-SEARCH(":",#REF!)),"")</f>
        <v/>
      </c>
      <c r="V307" t="str">
        <f>IF(ISNUMBER(SEARCH("WMS",#REF!)),TRIM(#REF!)&amp;"?","")</f>
        <v/>
      </c>
      <c r="W307" s="21" t="str">
        <f>IF(ISNUMBER(SEARCH("E:\",#REF!)),"\\s-gis01-v\gis1\", "")</f>
        <v/>
      </c>
      <c r="X307" s="2" t="str">
        <f>IF(ISNUMBER(SEARCH("E:\",#REF!)),LEFT(#REF!,SEARCH("@",SUBSTITUTE(#REF!,"\","@",LEN(#REF!)-LEN(SUBSTITUTE(#REF!,"\",""))))),"")</f>
        <v/>
      </c>
      <c r="Y307" s="14" t="str">
        <f>IF(ISNUMBER(SEARCH("E:\",#REF!)),TRIM(RIGHT(SUBSTITUTE(#REF!,"\",REPT(" ",LEN(#REF!))),LEN(#REF!))),"")</f>
        <v/>
      </c>
    </row>
    <row r="308" spans="1:25" x14ac:dyDescent="0.25">
      <c r="A308">
        <v>307</v>
      </c>
      <c r="B308" t="s">
        <v>268</v>
      </c>
      <c r="C308" s="32" t="s">
        <v>885</v>
      </c>
      <c r="D308" s="10" t="s">
        <v>922</v>
      </c>
      <c r="E308" s="10" t="s">
        <v>995</v>
      </c>
      <c r="F308" s="10" t="s">
        <v>473</v>
      </c>
      <c r="H308" s="10" t="s">
        <v>885</v>
      </c>
      <c r="I308" t="s">
        <v>310</v>
      </c>
      <c r="J308" t="s">
        <v>723</v>
      </c>
      <c r="K308" t="s">
        <v>844</v>
      </c>
      <c r="M308" s="10" t="s">
        <v>302</v>
      </c>
      <c r="O308" t="s">
        <v>893</v>
      </c>
      <c r="Q308" s="2" t="s">
        <v>314</v>
      </c>
      <c r="R308" s="12" t="str">
        <f>IF(ISNUMBER(SEARCH("Datakilder_SQL",#REF!)),"Database",IF(ISNUMBER(SEARCH("WMS",U308)),"WMS",IF(ISNUMBER(SEARCH("WFS",U308)),"WFS","Grafisk fil")))</f>
        <v>Grafisk fil</v>
      </c>
      <c r="S3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8" t="str">
        <f>IF(ISNUMBER(SEARCH("]",#REF!)),TRIM(RIGHT(SUBSTITUTE(#REF!,".",REPT(" ",LEN(#REF!))),LEN(#REF!))),"")&amp;IF(ISNUMBER(SEARCH("ODBC",#REF!)),TRIM(#REF!)&amp;"?","")</f>
        <v/>
      </c>
      <c r="U308" s="1" t="str">
        <f>IF(ISNUMBER(SEARCH("WMS",#REF!)),RIGHT(#REF!,LEN(#REF!)-SEARCH(":",#REF!)),"")</f>
        <v/>
      </c>
      <c r="V308" t="str">
        <f>IF(ISNUMBER(SEARCH("WMS",#REF!)),TRIM(#REF!)&amp;"?","")</f>
        <v/>
      </c>
      <c r="W308" s="21" t="str">
        <f>IF(ISNUMBER(SEARCH("E:\",#REF!)),"\\s-gis01-v\gis1\", "")</f>
        <v/>
      </c>
      <c r="X308" s="2" t="str">
        <f>IF(ISNUMBER(SEARCH("E:\",#REF!)),LEFT(#REF!,SEARCH("@",SUBSTITUTE(#REF!,"\","@",LEN(#REF!)-LEN(SUBSTITUTE(#REF!,"\",""))))),"")</f>
        <v/>
      </c>
      <c r="Y308" s="14" t="str">
        <f>IF(ISNUMBER(SEARCH("E:\",#REF!)),TRIM(RIGHT(SUBSTITUTE(#REF!,"\",REPT(" ",LEN(#REF!))),LEN(#REF!))),"")</f>
        <v/>
      </c>
    </row>
    <row r="309" spans="1:25" x14ac:dyDescent="0.25">
      <c r="A309">
        <v>308</v>
      </c>
      <c r="B309" t="s">
        <v>268</v>
      </c>
      <c r="C309" s="32" t="s">
        <v>885</v>
      </c>
      <c r="D309" s="10" t="s">
        <v>923</v>
      </c>
      <c r="E309" s="10" t="s">
        <v>995</v>
      </c>
      <c r="F309" s="10" t="s">
        <v>473</v>
      </c>
      <c r="H309" s="10" t="s">
        <v>885</v>
      </c>
      <c r="I309" t="s">
        <v>310</v>
      </c>
      <c r="J309" t="s">
        <v>723</v>
      </c>
      <c r="K309" t="s">
        <v>844</v>
      </c>
      <c r="M309" s="10" t="s">
        <v>302</v>
      </c>
      <c r="O309" t="s">
        <v>893</v>
      </c>
      <c r="Q309" s="2" t="s">
        <v>314</v>
      </c>
      <c r="R309" s="12" t="str">
        <f>IF(ISNUMBER(SEARCH("Datakilder_SQL",#REF!)),"Database",IF(ISNUMBER(SEARCH("WMS",U309)),"WMS",IF(ISNUMBER(SEARCH("WFS",U309)),"WFS","Grafisk fil")))</f>
        <v>Grafisk fil</v>
      </c>
      <c r="S3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09" t="str">
        <f>IF(ISNUMBER(SEARCH("]",#REF!)),TRIM(RIGHT(SUBSTITUTE(#REF!,".",REPT(" ",LEN(#REF!))),LEN(#REF!))),"")&amp;IF(ISNUMBER(SEARCH("ODBC",#REF!)),TRIM(#REF!)&amp;"?","")</f>
        <v/>
      </c>
      <c r="U309" s="1" t="str">
        <f>IF(ISNUMBER(SEARCH("WMS",#REF!)),RIGHT(#REF!,LEN(#REF!)-SEARCH(":",#REF!)),"")</f>
        <v/>
      </c>
      <c r="V309" t="str">
        <f>IF(ISNUMBER(SEARCH("WMS",#REF!)),TRIM(#REF!)&amp;"?","")</f>
        <v/>
      </c>
      <c r="W309" s="21" t="str">
        <f>IF(ISNUMBER(SEARCH("E:\",#REF!)),"\\s-gis01-v\gis1\", "")</f>
        <v/>
      </c>
      <c r="X309" s="2" t="str">
        <f>IF(ISNUMBER(SEARCH("E:\",#REF!)),LEFT(#REF!,SEARCH("@",SUBSTITUTE(#REF!,"\","@",LEN(#REF!)-LEN(SUBSTITUTE(#REF!,"\",""))))),"")</f>
        <v/>
      </c>
      <c r="Y309" s="14" t="str">
        <f>IF(ISNUMBER(SEARCH("E:\",#REF!)),TRIM(RIGHT(SUBSTITUTE(#REF!,"\",REPT(" ",LEN(#REF!))),LEN(#REF!))),"")</f>
        <v/>
      </c>
    </row>
    <row r="310" spans="1:25" x14ac:dyDescent="0.25">
      <c r="A310">
        <v>309</v>
      </c>
      <c r="B310" t="s">
        <v>269</v>
      </c>
      <c r="C310" s="32" t="s">
        <v>885</v>
      </c>
      <c r="D310" s="10" t="s">
        <v>924</v>
      </c>
      <c r="E310" s="10" t="s">
        <v>995</v>
      </c>
      <c r="F310" s="10" t="s">
        <v>474</v>
      </c>
      <c r="H310" t="s">
        <v>312</v>
      </c>
      <c r="I310" t="s">
        <v>310</v>
      </c>
      <c r="J310" t="s">
        <v>724</v>
      </c>
      <c r="K310" t="s">
        <v>844</v>
      </c>
      <c r="M310" s="10" t="s">
        <v>302</v>
      </c>
      <c r="O310" t="s">
        <v>893</v>
      </c>
      <c r="Q310" s="2" t="s">
        <v>314</v>
      </c>
      <c r="R310" s="12" t="str">
        <f>IF(ISNUMBER(SEARCH("Datakilder_SQL",#REF!)),"Database",IF(ISNUMBER(SEARCH("WMS",U310)),"WMS",IF(ISNUMBER(SEARCH("WFS",U310)),"WFS","Grafisk fil")))</f>
        <v>Grafisk fil</v>
      </c>
      <c r="S3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0" t="str">
        <f>IF(ISNUMBER(SEARCH("]",#REF!)),TRIM(RIGHT(SUBSTITUTE(#REF!,".",REPT(" ",LEN(#REF!))),LEN(#REF!))),"")&amp;IF(ISNUMBER(SEARCH("ODBC",#REF!)),TRIM(#REF!)&amp;"?","")</f>
        <v/>
      </c>
      <c r="U310" s="1" t="str">
        <f>IF(ISNUMBER(SEARCH("WMS",#REF!)),RIGHT(#REF!,LEN(#REF!)-SEARCH(":",#REF!)),"")</f>
        <v/>
      </c>
      <c r="V310" t="str">
        <f>IF(ISNUMBER(SEARCH("WMS",#REF!)),TRIM(#REF!)&amp;"?","")</f>
        <v/>
      </c>
      <c r="W310" s="21" t="str">
        <f>IF(ISNUMBER(SEARCH("E:\",#REF!)),"\\s-gis01-v\gis1\", "")</f>
        <v/>
      </c>
      <c r="X310" s="2" t="str">
        <f>IF(ISNUMBER(SEARCH("E:\",#REF!)),LEFT(#REF!,SEARCH("@",SUBSTITUTE(#REF!,"\","@",LEN(#REF!)-LEN(SUBSTITUTE(#REF!,"\",""))))),"")</f>
        <v/>
      </c>
      <c r="Y310" s="14" t="str">
        <f>IF(ISNUMBER(SEARCH("E:\",#REF!)),TRIM(RIGHT(SUBSTITUTE(#REF!,"\",REPT(" ",LEN(#REF!))),LEN(#REF!))),"")</f>
        <v/>
      </c>
    </row>
    <row r="311" spans="1:25" x14ac:dyDescent="0.25">
      <c r="A311">
        <v>310</v>
      </c>
      <c r="B311" t="s">
        <v>95</v>
      </c>
      <c r="C311" s="32" t="s">
        <v>885</v>
      </c>
      <c r="D311" s="10" t="s">
        <v>925</v>
      </c>
      <c r="E311" s="10"/>
      <c r="F311" s="10" t="s">
        <v>454</v>
      </c>
      <c r="H311" s="10" t="s">
        <v>885</v>
      </c>
      <c r="I311" t="s">
        <v>310</v>
      </c>
      <c r="J311" t="s">
        <v>725</v>
      </c>
      <c r="K311" t="s">
        <v>845</v>
      </c>
      <c r="O311" t="s">
        <v>893</v>
      </c>
      <c r="Q311" s="2" t="s">
        <v>314</v>
      </c>
      <c r="R311" s="12" t="str">
        <f>IF(ISNUMBER(SEARCH("Datakilder_SQL",#REF!)),"Database",IF(ISNUMBER(SEARCH("WMS",U311)),"WMS",IF(ISNUMBER(SEARCH("WFS",U311)),"WFS","Grafisk fil")))</f>
        <v>Grafisk fil</v>
      </c>
      <c r="S3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1" t="str">
        <f>IF(ISNUMBER(SEARCH("]",#REF!)),TRIM(RIGHT(SUBSTITUTE(#REF!,".",REPT(" ",LEN(#REF!))),LEN(#REF!))),"")&amp;IF(ISNUMBER(SEARCH("ODBC",#REF!)),TRIM(#REF!)&amp;"?","")</f>
        <v/>
      </c>
      <c r="U311" s="1" t="str">
        <f>IF(ISNUMBER(SEARCH("WMS",#REF!)),RIGHT(#REF!,LEN(#REF!)-SEARCH(":",#REF!)),"")</f>
        <v/>
      </c>
      <c r="V311" t="str">
        <f>IF(ISNUMBER(SEARCH("WMS",#REF!)),TRIM(#REF!)&amp;"?","")</f>
        <v/>
      </c>
      <c r="W311" s="21" t="str">
        <f>IF(ISNUMBER(SEARCH("E:\",#REF!)),"\\s-gis01-v\gis1\", "")</f>
        <v/>
      </c>
      <c r="X311" s="2" t="str">
        <f>IF(ISNUMBER(SEARCH("E:\",#REF!)),LEFT(#REF!,SEARCH("@",SUBSTITUTE(#REF!,"\","@",LEN(#REF!)-LEN(SUBSTITUTE(#REF!,"\",""))))),"")</f>
        <v/>
      </c>
      <c r="Y311" s="14" t="str">
        <f>IF(ISNUMBER(SEARCH("E:\",#REF!)),TRIM(RIGHT(SUBSTITUTE(#REF!,"\",REPT(" ",LEN(#REF!))),LEN(#REF!))),"")</f>
        <v/>
      </c>
    </row>
    <row r="312" spans="1:25" x14ac:dyDescent="0.25">
      <c r="A312">
        <v>311</v>
      </c>
      <c r="B312" t="s">
        <v>96</v>
      </c>
      <c r="C312" s="32" t="s">
        <v>885</v>
      </c>
      <c r="D312" s="10" t="s">
        <v>925</v>
      </c>
      <c r="E312" s="10"/>
      <c r="F312" s="10" t="s">
        <v>455</v>
      </c>
      <c r="H312" s="10" t="s">
        <v>885</v>
      </c>
      <c r="I312" t="s">
        <v>310</v>
      </c>
      <c r="J312" t="s">
        <v>725</v>
      </c>
      <c r="K312" t="s">
        <v>845</v>
      </c>
      <c r="O312" t="s">
        <v>893</v>
      </c>
      <c r="Q312" s="2" t="s">
        <v>314</v>
      </c>
      <c r="R312" s="12" t="str">
        <f>IF(ISNUMBER(SEARCH("Datakilder_SQL",#REF!)),"Database",IF(ISNUMBER(SEARCH("WMS",U312)),"WMS",IF(ISNUMBER(SEARCH("WFS",U312)),"WFS","Grafisk fil")))</f>
        <v>Grafisk fil</v>
      </c>
      <c r="S3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2" t="str">
        <f>IF(ISNUMBER(SEARCH("]",#REF!)),TRIM(RIGHT(SUBSTITUTE(#REF!,".",REPT(" ",LEN(#REF!))),LEN(#REF!))),"")&amp;IF(ISNUMBER(SEARCH("ODBC",#REF!)),TRIM(#REF!)&amp;"?","")</f>
        <v/>
      </c>
      <c r="U312" s="1" t="str">
        <f>IF(ISNUMBER(SEARCH("WMS",#REF!)),RIGHT(#REF!,LEN(#REF!)-SEARCH(":",#REF!)),"")</f>
        <v/>
      </c>
      <c r="V312" t="str">
        <f>IF(ISNUMBER(SEARCH("WMS",#REF!)),TRIM(#REF!)&amp;"?","")</f>
        <v/>
      </c>
      <c r="W312" s="21" t="str">
        <f>IF(ISNUMBER(SEARCH("E:\",#REF!)),"\\s-gis01-v\gis1\", "")</f>
        <v/>
      </c>
      <c r="X312" s="2" t="str">
        <f>IF(ISNUMBER(SEARCH("E:\",#REF!)),LEFT(#REF!,SEARCH("@",SUBSTITUTE(#REF!,"\","@",LEN(#REF!)-LEN(SUBSTITUTE(#REF!,"\",""))))),"")</f>
        <v/>
      </c>
      <c r="Y312" s="14" t="str">
        <f>IF(ISNUMBER(SEARCH("E:\",#REF!)),TRIM(RIGHT(SUBSTITUTE(#REF!,"\",REPT(" ",LEN(#REF!))),LEN(#REF!))),"")</f>
        <v/>
      </c>
    </row>
    <row r="313" spans="1:25" x14ac:dyDescent="0.25">
      <c r="A313">
        <v>312</v>
      </c>
      <c r="B313" t="s">
        <v>97</v>
      </c>
      <c r="C313" s="32" t="s">
        <v>885</v>
      </c>
      <c r="D313" s="10" t="s">
        <v>925</v>
      </c>
      <c r="E313" s="10"/>
      <c r="F313" s="10" t="s">
        <v>475</v>
      </c>
      <c r="H313" s="10" t="s">
        <v>885</v>
      </c>
      <c r="I313" t="s">
        <v>310</v>
      </c>
      <c r="J313" t="s">
        <v>725</v>
      </c>
      <c r="K313" t="s">
        <v>845</v>
      </c>
      <c r="O313" t="s">
        <v>893</v>
      </c>
      <c r="Q313" s="2" t="s">
        <v>314</v>
      </c>
      <c r="R313" s="12" t="str">
        <f>IF(ISNUMBER(SEARCH("Datakilder_SQL",#REF!)),"Database",IF(ISNUMBER(SEARCH("WMS",U313)),"WMS",IF(ISNUMBER(SEARCH("WFS",U313)),"WFS","Grafisk fil")))</f>
        <v>Grafisk fil</v>
      </c>
      <c r="S3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3" t="str">
        <f>IF(ISNUMBER(SEARCH("]",#REF!)),TRIM(RIGHT(SUBSTITUTE(#REF!,".",REPT(" ",LEN(#REF!))),LEN(#REF!))),"")&amp;IF(ISNUMBER(SEARCH("ODBC",#REF!)),TRIM(#REF!)&amp;"?","")</f>
        <v/>
      </c>
      <c r="U313" s="1" t="str">
        <f>IF(ISNUMBER(SEARCH("WMS",#REF!)),RIGHT(#REF!,LEN(#REF!)-SEARCH(":",#REF!)),"")</f>
        <v/>
      </c>
      <c r="V313" t="str">
        <f>IF(ISNUMBER(SEARCH("WMS",#REF!)),TRIM(#REF!)&amp;"?","")</f>
        <v/>
      </c>
      <c r="W313" s="21" t="str">
        <f>IF(ISNUMBER(SEARCH("E:\",#REF!)),"\\s-gis01-v\gis1\", "")</f>
        <v/>
      </c>
      <c r="X313" s="2" t="str">
        <f>IF(ISNUMBER(SEARCH("E:\",#REF!)),LEFT(#REF!,SEARCH("@",SUBSTITUTE(#REF!,"\","@",LEN(#REF!)-LEN(SUBSTITUTE(#REF!,"\",""))))),"")</f>
        <v/>
      </c>
      <c r="Y313" s="14" t="str">
        <f>IF(ISNUMBER(SEARCH("E:\",#REF!)),TRIM(RIGHT(SUBSTITUTE(#REF!,"\",REPT(" ",LEN(#REF!))),LEN(#REF!))),"")</f>
        <v/>
      </c>
    </row>
    <row r="314" spans="1:25" x14ac:dyDescent="0.25">
      <c r="A314">
        <v>313</v>
      </c>
      <c r="B314" t="s">
        <v>200</v>
      </c>
      <c r="C314" s="32" t="s">
        <v>885</v>
      </c>
      <c r="D314" s="10" t="s">
        <v>925</v>
      </c>
      <c r="E314" s="10"/>
      <c r="F314" s="10" t="s">
        <v>476</v>
      </c>
      <c r="H314" s="10" t="s">
        <v>885</v>
      </c>
      <c r="I314" t="s">
        <v>310</v>
      </c>
      <c r="J314" t="s">
        <v>726</v>
      </c>
      <c r="K314" t="s">
        <v>845</v>
      </c>
      <c r="O314" t="s">
        <v>893</v>
      </c>
      <c r="Q314" s="2" t="s">
        <v>314</v>
      </c>
      <c r="R314" s="12" t="str">
        <f>IF(ISNUMBER(SEARCH("Datakilder_SQL",#REF!)),"Database",IF(ISNUMBER(SEARCH("WMS",U314)),"WMS",IF(ISNUMBER(SEARCH("WFS",U314)),"WFS","Grafisk fil")))</f>
        <v>Grafisk fil</v>
      </c>
      <c r="S3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4" t="str">
        <f>IF(ISNUMBER(SEARCH("]",#REF!)),TRIM(RIGHT(SUBSTITUTE(#REF!,".",REPT(" ",LEN(#REF!))),LEN(#REF!))),"")&amp;IF(ISNUMBER(SEARCH("ODBC",#REF!)),TRIM(#REF!)&amp;"?","")</f>
        <v/>
      </c>
      <c r="U314" s="1" t="str">
        <f>IF(ISNUMBER(SEARCH("WMS",#REF!)),RIGHT(#REF!,LEN(#REF!)-SEARCH(":",#REF!)),"")</f>
        <v/>
      </c>
      <c r="V314" t="str">
        <f>IF(ISNUMBER(SEARCH("WMS",#REF!)),TRIM(#REF!)&amp;"?","")</f>
        <v/>
      </c>
      <c r="W314" s="21" t="str">
        <f>IF(ISNUMBER(SEARCH("E:\",#REF!)),"\\s-gis01-v\gis1\", "")</f>
        <v/>
      </c>
      <c r="X314" s="2" t="str">
        <f>IF(ISNUMBER(SEARCH("E:\",#REF!)),LEFT(#REF!,SEARCH("@",SUBSTITUTE(#REF!,"\","@",LEN(#REF!)-LEN(SUBSTITUTE(#REF!,"\",""))))),"")</f>
        <v/>
      </c>
      <c r="Y314" s="14" t="str">
        <f>IF(ISNUMBER(SEARCH("E:\",#REF!)),TRIM(RIGHT(SUBSTITUTE(#REF!,"\",REPT(" ",LEN(#REF!))),LEN(#REF!))),"")</f>
        <v/>
      </c>
    </row>
    <row r="315" spans="1:25" x14ac:dyDescent="0.25">
      <c r="A315">
        <v>314</v>
      </c>
      <c r="B315" t="s">
        <v>98</v>
      </c>
      <c r="C315" s="32" t="s">
        <v>885</v>
      </c>
      <c r="D315" s="10" t="s">
        <v>926</v>
      </c>
      <c r="E315" s="10" t="s">
        <v>994</v>
      </c>
      <c r="F315" s="10" t="s">
        <v>477</v>
      </c>
      <c r="H315" s="10" t="s">
        <v>885</v>
      </c>
      <c r="I315" t="s">
        <v>310</v>
      </c>
      <c r="J315" t="s">
        <v>727</v>
      </c>
      <c r="K315" t="s">
        <v>846</v>
      </c>
      <c r="N315" s="10" t="s">
        <v>1043</v>
      </c>
      <c r="O315" t="s">
        <v>927</v>
      </c>
      <c r="Q315" s="2" t="s">
        <v>314</v>
      </c>
      <c r="R315" s="12" t="str">
        <f>IF(ISNUMBER(SEARCH("Datakilder_SQL",#REF!)),"Database",IF(ISNUMBER(SEARCH("WMS",U315)),"WMS",IF(ISNUMBER(SEARCH("WFS",U315)),"WFS","Grafisk fil")))</f>
        <v>Grafisk fil</v>
      </c>
      <c r="S3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5" t="str">
        <f>IF(ISNUMBER(SEARCH("]",#REF!)),TRIM(RIGHT(SUBSTITUTE(#REF!,".",REPT(" ",LEN(#REF!))),LEN(#REF!))),"")&amp;IF(ISNUMBER(SEARCH("ODBC",#REF!)),TRIM(#REF!)&amp;"?","")</f>
        <v/>
      </c>
      <c r="U315" s="1" t="str">
        <f>IF(ISNUMBER(SEARCH("WMS",#REF!)),RIGHT(#REF!,LEN(#REF!)-SEARCH(":",#REF!)),"")</f>
        <v/>
      </c>
      <c r="V315" t="str">
        <f>IF(ISNUMBER(SEARCH("WMS",#REF!)),TRIM(#REF!)&amp;"?","")</f>
        <v/>
      </c>
      <c r="W315" s="21" t="str">
        <f>IF(ISNUMBER(SEARCH("E:\",#REF!)),"\\s-gis01-v\gis1\", "")</f>
        <v/>
      </c>
      <c r="X315" s="2" t="str">
        <f>IF(ISNUMBER(SEARCH("E:\",#REF!)),LEFT(#REF!,SEARCH("@",SUBSTITUTE(#REF!,"\","@",LEN(#REF!)-LEN(SUBSTITUTE(#REF!,"\",""))))),"")</f>
        <v/>
      </c>
      <c r="Y315" s="14" t="str">
        <f>IF(ISNUMBER(SEARCH("E:\",#REF!)),TRIM(RIGHT(SUBSTITUTE(#REF!,"\",REPT(" ",LEN(#REF!))),LEN(#REF!))),"")</f>
        <v/>
      </c>
    </row>
    <row r="316" spans="1:25" x14ac:dyDescent="0.25">
      <c r="A316">
        <v>315</v>
      </c>
      <c r="B316" t="s">
        <v>99</v>
      </c>
      <c r="C316" s="32" t="s">
        <v>885</v>
      </c>
      <c r="D316" s="10" t="s">
        <v>926</v>
      </c>
      <c r="E316" s="10" t="s">
        <v>994</v>
      </c>
      <c r="F316" s="10" t="s">
        <v>478</v>
      </c>
      <c r="H316" s="10" t="s">
        <v>885</v>
      </c>
      <c r="I316" t="s">
        <v>866</v>
      </c>
      <c r="J316" t="s">
        <v>728</v>
      </c>
      <c r="K316" t="s">
        <v>847</v>
      </c>
      <c r="M316" s="10" t="s">
        <v>302</v>
      </c>
      <c r="N316" t="str">
        <f t="shared" ref="N316:N319" si="21">Q316</f>
        <v>Ekr53?</v>
      </c>
      <c r="O316" t="str">
        <f>IF(P316&lt;&gt;"",P316,IF(I316="","",IF(I316="HK","",IF(I316="HK?","","GIS"))))</f>
        <v>GIS</v>
      </c>
      <c r="Q316" s="2" t="str">
        <f t="shared" ref="Q316:Q321" si="22">IF(O316="GIS","Ekr53?","")</f>
        <v>Ekr53?</v>
      </c>
      <c r="R316" s="12" t="str">
        <f>IF(ISNUMBER(SEARCH("Datakilder_SQL",#REF!)),"Database",IF(ISNUMBER(SEARCH("WMS",U316)),"WMS",IF(ISNUMBER(SEARCH("WFS",U316)),"WFS","Grafisk fil")))</f>
        <v>Grafisk fil</v>
      </c>
      <c r="S3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6" t="str">
        <f>IF(ISNUMBER(SEARCH("]",#REF!)),TRIM(RIGHT(SUBSTITUTE(#REF!,".",REPT(" ",LEN(#REF!))),LEN(#REF!))),"")&amp;IF(ISNUMBER(SEARCH("ODBC",#REF!)),TRIM(#REF!)&amp;"?","")</f>
        <v/>
      </c>
      <c r="U316" s="1" t="str">
        <f>IF(ISNUMBER(SEARCH("WMS",#REF!)),RIGHT(#REF!,LEN(#REF!)-SEARCH(":",#REF!)),"")</f>
        <v/>
      </c>
      <c r="V316" t="str">
        <f>IF(ISNUMBER(SEARCH("WMS",#REF!)),TRIM(#REF!)&amp;"?","")</f>
        <v/>
      </c>
      <c r="W316" s="21" t="str">
        <f>IF(ISNUMBER(SEARCH("E:\",#REF!)),"\\s-gis01-v\gis1\", "")</f>
        <v/>
      </c>
      <c r="X316" s="2" t="str">
        <f>IF(ISNUMBER(SEARCH("E:\",#REF!)),LEFT(#REF!,SEARCH("@",SUBSTITUTE(#REF!,"\","@",LEN(#REF!)-LEN(SUBSTITUTE(#REF!,"\",""))))),"")</f>
        <v/>
      </c>
      <c r="Y316" s="14" t="str">
        <f>IF(ISNUMBER(SEARCH("E:\",#REF!)),TRIM(RIGHT(SUBSTITUTE(#REF!,"\",REPT(" ",LEN(#REF!))),LEN(#REF!))),"")</f>
        <v/>
      </c>
    </row>
    <row r="317" spans="1:25" x14ac:dyDescent="0.25">
      <c r="A317">
        <v>316</v>
      </c>
      <c r="B317" t="s">
        <v>100</v>
      </c>
      <c r="C317" s="32" t="s">
        <v>885</v>
      </c>
      <c r="D317" s="10" t="s">
        <v>926</v>
      </c>
      <c r="E317" s="10" t="s">
        <v>994</v>
      </c>
      <c r="F317" s="10" t="s">
        <v>479</v>
      </c>
      <c r="H317" s="10" t="s">
        <v>885</v>
      </c>
      <c r="I317" t="s">
        <v>866</v>
      </c>
      <c r="J317" t="s">
        <v>728</v>
      </c>
      <c r="K317" t="s">
        <v>847</v>
      </c>
      <c r="M317" s="10"/>
      <c r="N317" t="str">
        <f t="shared" si="21"/>
        <v>Ekr53?</v>
      </c>
      <c r="O317" t="s">
        <v>304</v>
      </c>
      <c r="Q317" s="2" t="str">
        <f t="shared" si="22"/>
        <v>Ekr53?</v>
      </c>
      <c r="R317" s="12" t="str">
        <f>IF(ISNUMBER(SEARCH("Datakilder_SQL",#REF!)),"Database",IF(ISNUMBER(SEARCH("WMS",U317)),"WMS",IF(ISNUMBER(SEARCH("WFS",U317)),"WFS","Grafisk fil")))</f>
        <v>Grafisk fil</v>
      </c>
      <c r="S3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7" t="str">
        <f>IF(ISNUMBER(SEARCH("]",#REF!)),TRIM(RIGHT(SUBSTITUTE(#REF!,".",REPT(" ",LEN(#REF!))),LEN(#REF!))),"")&amp;IF(ISNUMBER(SEARCH("ODBC",#REF!)),TRIM(#REF!)&amp;"?","")</f>
        <v/>
      </c>
      <c r="U317" s="1" t="str">
        <f>IF(ISNUMBER(SEARCH("WMS",#REF!)),RIGHT(#REF!,LEN(#REF!)-SEARCH(":",#REF!)),"")</f>
        <v/>
      </c>
      <c r="V317" t="str">
        <f>IF(ISNUMBER(SEARCH("WMS",#REF!)),TRIM(#REF!)&amp;"?","")</f>
        <v/>
      </c>
      <c r="W317" s="21" t="str">
        <f>IF(ISNUMBER(SEARCH("E:\",#REF!)),"\\s-gis01-v\gis1\", "")</f>
        <v/>
      </c>
      <c r="X317" s="2" t="str">
        <f>IF(ISNUMBER(SEARCH("E:\",#REF!)),LEFT(#REF!,SEARCH("@",SUBSTITUTE(#REF!,"\","@",LEN(#REF!)-LEN(SUBSTITUTE(#REF!,"\",""))))),"")</f>
        <v/>
      </c>
      <c r="Y317" s="14" t="str">
        <f>IF(ISNUMBER(SEARCH("E:\",#REF!)),TRIM(RIGHT(SUBSTITUTE(#REF!,"\",REPT(" ",LEN(#REF!))),LEN(#REF!))),"")</f>
        <v/>
      </c>
    </row>
    <row r="318" spans="1:25" x14ac:dyDescent="0.25">
      <c r="A318">
        <v>317</v>
      </c>
      <c r="B318" t="s">
        <v>101</v>
      </c>
      <c r="C318" s="32" t="s">
        <v>885</v>
      </c>
      <c r="D318" s="10" t="s">
        <v>926</v>
      </c>
      <c r="E318" s="10" t="s">
        <v>994</v>
      </c>
      <c r="F318" s="10" t="s">
        <v>309</v>
      </c>
      <c r="H318" s="10" t="s">
        <v>885</v>
      </c>
      <c r="I318" t="s">
        <v>866</v>
      </c>
      <c r="J318" t="s">
        <v>309</v>
      </c>
      <c r="N318" t="str">
        <f t="shared" si="21"/>
        <v>Ekr53?</v>
      </c>
      <c r="O318" t="s">
        <v>304</v>
      </c>
      <c r="Q318" s="2" t="str">
        <f t="shared" si="22"/>
        <v>Ekr53?</v>
      </c>
      <c r="R318" s="12" t="str">
        <f>IF(ISNUMBER(SEARCH("Datakilder_SQL",#REF!)),"Database",IF(ISNUMBER(SEARCH("WMS",U318)),"WMS",IF(ISNUMBER(SEARCH("WFS",U318)),"WFS","Grafisk fil")))</f>
        <v>Grafisk fil</v>
      </c>
      <c r="S3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8" t="str">
        <f>IF(ISNUMBER(SEARCH("]",#REF!)),TRIM(RIGHT(SUBSTITUTE(#REF!,".",REPT(" ",LEN(#REF!))),LEN(#REF!))),"")&amp;IF(ISNUMBER(SEARCH("ODBC",#REF!)),TRIM(#REF!)&amp;"?","")</f>
        <v/>
      </c>
      <c r="U318" s="1" t="str">
        <f>IF(ISNUMBER(SEARCH("WMS",#REF!)),RIGHT(#REF!,LEN(#REF!)-SEARCH(":",#REF!)),"")</f>
        <v/>
      </c>
      <c r="V318" t="str">
        <f>IF(ISNUMBER(SEARCH("WMS",#REF!)),TRIM(#REF!)&amp;"?","")</f>
        <v/>
      </c>
      <c r="W318" s="21" t="str">
        <f>IF(ISNUMBER(SEARCH("E:\",#REF!)),"\\s-gis01-v\gis1\", "")</f>
        <v/>
      </c>
      <c r="X318" s="2" t="str">
        <f>IF(ISNUMBER(SEARCH("E:\",#REF!)),LEFT(#REF!,SEARCH("@",SUBSTITUTE(#REF!,"\","@",LEN(#REF!)-LEN(SUBSTITUTE(#REF!,"\",""))))),"")</f>
        <v/>
      </c>
      <c r="Y318" s="14" t="str">
        <f>IF(ISNUMBER(SEARCH("E:\",#REF!)),TRIM(RIGHT(SUBSTITUTE(#REF!,"\",REPT(" ",LEN(#REF!))),LEN(#REF!))),"")</f>
        <v/>
      </c>
    </row>
    <row r="319" spans="1:25" x14ac:dyDescent="0.25">
      <c r="A319">
        <v>318</v>
      </c>
      <c r="B319" t="s">
        <v>102</v>
      </c>
      <c r="C319" s="32" t="s">
        <v>885</v>
      </c>
      <c r="D319" s="10" t="s">
        <v>926</v>
      </c>
      <c r="E319" s="10" t="s">
        <v>994</v>
      </c>
      <c r="F319" s="10" t="s">
        <v>309</v>
      </c>
      <c r="H319" s="10" t="s">
        <v>885</v>
      </c>
      <c r="I319" t="s">
        <v>866</v>
      </c>
      <c r="J319" t="s">
        <v>309</v>
      </c>
      <c r="N319" t="str">
        <f t="shared" si="21"/>
        <v>Ekr53?</v>
      </c>
      <c r="O319" t="s">
        <v>304</v>
      </c>
      <c r="Q319" s="2" t="str">
        <f t="shared" si="22"/>
        <v>Ekr53?</v>
      </c>
      <c r="R319" s="12" t="str">
        <f>IF(ISNUMBER(SEARCH("Datakilder_SQL",#REF!)),"Database",IF(ISNUMBER(SEARCH("WMS",U319)),"WMS",IF(ISNUMBER(SEARCH("WFS",U319)),"WFS","Grafisk fil")))</f>
        <v>Grafisk fil</v>
      </c>
      <c r="S3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19" t="str">
        <f>IF(ISNUMBER(SEARCH("]",#REF!)),TRIM(RIGHT(SUBSTITUTE(#REF!,".",REPT(" ",LEN(#REF!))),LEN(#REF!))),"")&amp;IF(ISNUMBER(SEARCH("ODBC",#REF!)),TRIM(#REF!)&amp;"?","")</f>
        <v/>
      </c>
      <c r="U319" s="1" t="str">
        <f>IF(ISNUMBER(SEARCH("WMS",#REF!)),RIGHT(#REF!,LEN(#REF!)-SEARCH(":",#REF!)),"")</f>
        <v/>
      </c>
      <c r="V319" t="str">
        <f>IF(ISNUMBER(SEARCH("WMS",#REF!)),TRIM(#REF!)&amp;"?","")</f>
        <v/>
      </c>
      <c r="W319" s="21" t="str">
        <f>IF(ISNUMBER(SEARCH("E:\",#REF!)),"\\s-gis01-v\gis1\", "")</f>
        <v/>
      </c>
      <c r="X319" s="2" t="str">
        <f>IF(ISNUMBER(SEARCH("E:\",#REF!)),LEFT(#REF!,SEARCH("@",SUBSTITUTE(#REF!,"\","@",LEN(#REF!)-LEN(SUBSTITUTE(#REF!,"\",""))))),"")</f>
        <v/>
      </c>
      <c r="Y319" s="14" t="str">
        <f>IF(ISNUMBER(SEARCH("E:\",#REF!)),TRIM(RIGHT(SUBSTITUTE(#REF!,"\",REPT(" ",LEN(#REF!))),LEN(#REF!))),"")</f>
        <v/>
      </c>
    </row>
    <row r="320" spans="1:25" x14ac:dyDescent="0.25">
      <c r="A320">
        <v>319</v>
      </c>
      <c r="B320" t="s">
        <v>103</v>
      </c>
      <c r="C320" s="32" t="s">
        <v>885</v>
      </c>
      <c r="D320" s="10" t="s">
        <v>926</v>
      </c>
      <c r="E320" s="10" t="s">
        <v>994</v>
      </c>
      <c r="F320" s="10" t="s">
        <v>309</v>
      </c>
      <c r="H320" s="10" t="s">
        <v>885</v>
      </c>
      <c r="I320" t="s">
        <v>866</v>
      </c>
      <c r="J320" t="s">
        <v>309</v>
      </c>
      <c r="N320" t="str">
        <f>Q320</f>
        <v>Ekr53?</v>
      </c>
      <c r="O320" t="str">
        <f>IF(P320&lt;&gt;"",P320,IF(I320="","",IF(I320="HK","",IF(I320="HK?","","GIS"))))</f>
        <v>GIS</v>
      </c>
      <c r="Q320" s="2" t="str">
        <f t="shared" si="22"/>
        <v>Ekr53?</v>
      </c>
      <c r="R320" s="12" t="str">
        <f>IF(ISNUMBER(SEARCH("Datakilder_SQL",#REF!)),"Database",IF(ISNUMBER(SEARCH("WMS",U320)),"WMS",IF(ISNUMBER(SEARCH("WFS",U320)),"WFS","Grafisk fil")))</f>
        <v>Grafisk fil</v>
      </c>
      <c r="S3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0" t="str">
        <f>IF(ISNUMBER(SEARCH("]",#REF!)),TRIM(RIGHT(SUBSTITUTE(#REF!,".",REPT(" ",LEN(#REF!))),LEN(#REF!))),"")&amp;IF(ISNUMBER(SEARCH("ODBC",#REF!)),TRIM(#REF!)&amp;"?","")</f>
        <v/>
      </c>
      <c r="U320" s="1" t="str">
        <f>IF(ISNUMBER(SEARCH("WMS",#REF!)),RIGHT(#REF!,LEN(#REF!)-SEARCH(":",#REF!)),"")</f>
        <v/>
      </c>
      <c r="V320" t="str">
        <f>IF(ISNUMBER(SEARCH("WMS",#REF!)),TRIM(#REF!)&amp;"?","")</f>
        <v/>
      </c>
      <c r="W320" s="21" t="str">
        <f>IF(ISNUMBER(SEARCH("E:\",#REF!)),"\\s-gis01-v\gis1\", "")</f>
        <v/>
      </c>
      <c r="X320" s="2" t="str">
        <f>IF(ISNUMBER(SEARCH("E:\",#REF!)),LEFT(#REF!,SEARCH("@",SUBSTITUTE(#REF!,"\","@",LEN(#REF!)-LEN(SUBSTITUTE(#REF!,"\",""))))),"")</f>
        <v/>
      </c>
      <c r="Y320" s="14" t="str">
        <f>IF(ISNUMBER(SEARCH("E:\",#REF!)),TRIM(RIGHT(SUBSTITUTE(#REF!,"\",REPT(" ",LEN(#REF!))),LEN(#REF!))),"")</f>
        <v/>
      </c>
    </row>
    <row r="321" spans="1:25" x14ac:dyDescent="0.25">
      <c r="A321">
        <v>320</v>
      </c>
      <c r="B321" t="s">
        <v>104</v>
      </c>
      <c r="C321" s="32" t="s">
        <v>885</v>
      </c>
      <c r="D321" s="10" t="s">
        <v>926</v>
      </c>
      <c r="E321" s="10" t="s">
        <v>994</v>
      </c>
      <c r="F321" s="10" t="s">
        <v>480</v>
      </c>
      <c r="H321" s="10" t="s">
        <v>885</v>
      </c>
      <c r="I321" t="s">
        <v>866</v>
      </c>
      <c r="J321" t="s">
        <v>728</v>
      </c>
      <c r="N321" t="str">
        <f>Q321</f>
        <v>Ekr53?</v>
      </c>
      <c r="O321" t="s">
        <v>304</v>
      </c>
      <c r="Q321" s="2" t="str">
        <f t="shared" si="22"/>
        <v>Ekr53?</v>
      </c>
      <c r="R321" s="12" t="str">
        <f>IF(ISNUMBER(SEARCH("Datakilder_SQL",#REF!)),"Database",IF(ISNUMBER(SEARCH("WMS",U321)),"WMS",IF(ISNUMBER(SEARCH("WFS",U321)),"WFS","Grafisk fil")))</f>
        <v>Grafisk fil</v>
      </c>
      <c r="S3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1" t="str">
        <f>IF(ISNUMBER(SEARCH("]",#REF!)),TRIM(RIGHT(SUBSTITUTE(#REF!,".",REPT(" ",LEN(#REF!))),LEN(#REF!))),"")&amp;IF(ISNUMBER(SEARCH("ODBC",#REF!)),TRIM(#REF!)&amp;"?","")</f>
        <v/>
      </c>
      <c r="U321" s="1" t="str">
        <f>IF(ISNUMBER(SEARCH("WMS",#REF!)),RIGHT(#REF!,LEN(#REF!)-SEARCH(":",#REF!)),"")</f>
        <v/>
      </c>
      <c r="V321" t="str">
        <f>IF(ISNUMBER(SEARCH("WMS",#REF!)),TRIM(#REF!)&amp;"?","")</f>
        <v/>
      </c>
      <c r="W321" s="21" t="str">
        <f>IF(ISNUMBER(SEARCH("E:\",#REF!)),"\\s-gis01-v\gis1\", "")</f>
        <v/>
      </c>
      <c r="X321" s="2" t="str">
        <f>IF(ISNUMBER(SEARCH("E:\",#REF!)),LEFT(#REF!,SEARCH("@",SUBSTITUTE(#REF!,"\","@",LEN(#REF!)-LEN(SUBSTITUTE(#REF!,"\",""))))),"")</f>
        <v/>
      </c>
      <c r="Y321" s="14" t="str">
        <f>IF(ISNUMBER(SEARCH("E:\",#REF!)),TRIM(RIGHT(SUBSTITUTE(#REF!,"\",REPT(" ",LEN(#REF!))),LEN(#REF!))),"")</f>
        <v/>
      </c>
    </row>
    <row r="322" spans="1:25" x14ac:dyDescent="0.25">
      <c r="A322">
        <v>321</v>
      </c>
      <c r="B322" t="s">
        <v>105</v>
      </c>
      <c r="C322" t="s">
        <v>306</v>
      </c>
      <c r="D322" s="10" t="s">
        <v>927</v>
      </c>
      <c r="E322" s="10" t="s">
        <v>961</v>
      </c>
      <c r="F322" s="10" t="s">
        <v>481</v>
      </c>
      <c r="H322" s="10" t="s">
        <v>885</v>
      </c>
      <c r="I322" t="s">
        <v>878</v>
      </c>
      <c r="J322" t="s">
        <v>731</v>
      </c>
      <c r="K322" t="s">
        <v>848</v>
      </c>
      <c r="M322" s="10" t="s">
        <v>302</v>
      </c>
      <c r="N322" t="str">
        <f t="shared" ref="N322:N363" si="23">Q322</f>
        <v>Ekr53?</v>
      </c>
      <c r="O322" t="str">
        <f t="shared" ref="O322:O334" si="24">IF(P322&lt;&gt;"",P322,IF(I322="","",IF(I322="HK","",IF(I322="HK?","","GIS"))))</f>
        <v>GIS</v>
      </c>
      <c r="Q322" s="2" t="str">
        <f t="shared" ref="Q322:Q334" si="25">IF(O322="GIS","Ekr53?","")</f>
        <v>Ekr53?</v>
      </c>
      <c r="R322" s="12" t="str">
        <f>IF(ISNUMBER(SEARCH("Datakilder_SQL",#REF!)),"Database",IF(ISNUMBER(SEARCH("WMS",U322)),"WMS",IF(ISNUMBER(SEARCH("WFS",U322)),"WFS","Grafisk fil")))</f>
        <v>Grafisk fil</v>
      </c>
      <c r="S3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2" t="str">
        <f>IF(ISNUMBER(SEARCH("]",#REF!)),TRIM(RIGHT(SUBSTITUTE(#REF!,".",REPT(" ",LEN(#REF!))),LEN(#REF!))),"")&amp;IF(ISNUMBER(SEARCH("ODBC",#REF!)),TRIM(#REF!)&amp;"?","")</f>
        <v/>
      </c>
      <c r="U322" s="1" t="str">
        <f>IF(ISNUMBER(SEARCH("WMS",#REF!)),RIGHT(#REF!,LEN(#REF!)-SEARCH(":",#REF!)),"")</f>
        <v/>
      </c>
      <c r="V322" t="str">
        <f>IF(ISNUMBER(SEARCH("WMS",#REF!)),TRIM(#REF!)&amp;"?","")</f>
        <v/>
      </c>
      <c r="W322" s="21" t="str">
        <f>IF(ISNUMBER(SEARCH("E:\",#REF!)),"\\s-gis01-v\gis1\", "")</f>
        <v/>
      </c>
      <c r="X322" s="2" t="str">
        <f>IF(ISNUMBER(SEARCH("E:\",#REF!)),LEFT(#REF!,SEARCH("@",SUBSTITUTE(#REF!,"\","@",LEN(#REF!)-LEN(SUBSTITUTE(#REF!,"\",""))))),"")</f>
        <v/>
      </c>
      <c r="Y322" s="14" t="str">
        <f>IF(ISNUMBER(SEARCH("E:\",#REF!)),TRIM(RIGHT(SUBSTITUTE(#REF!,"\",REPT(" ",LEN(#REF!))),LEN(#REF!))),"")</f>
        <v/>
      </c>
    </row>
    <row r="323" spans="1:25" x14ac:dyDescent="0.25">
      <c r="A323">
        <v>322</v>
      </c>
      <c r="B323" t="s">
        <v>105</v>
      </c>
      <c r="C323" t="s">
        <v>306</v>
      </c>
      <c r="D323" s="10" t="s">
        <v>927</v>
      </c>
      <c r="E323" s="10" t="s">
        <v>961</v>
      </c>
      <c r="F323" s="10" t="s">
        <v>481</v>
      </c>
      <c r="H323" s="10" t="s">
        <v>885</v>
      </c>
      <c r="I323" t="s">
        <v>878</v>
      </c>
      <c r="J323" t="s">
        <v>731</v>
      </c>
      <c r="K323" t="s">
        <v>848</v>
      </c>
      <c r="M323" s="10" t="s">
        <v>302</v>
      </c>
      <c r="N323" t="str">
        <f t="shared" si="23"/>
        <v>Ekr53?</v>
      </c>
      <c r="O323" t="str">
        <f t="shared" si="24"/>
        <v>GIS</v>
      </c>
      <c r="Q323" s="2" t="str">
        <f t="shared" si="25"/>
        <v>Ekr53?</v>
      </c>
      <c r="R323" s="12" t="str">
        <f>IF(ISNUMBER(SEARCH("Datakilder_SQL",#REF!)),"Database",IF(ISNUMBER(SEARCH("WMS",U323)),"WMS",IF(ISNUMBER(SEARCH("WFS",U323)),"WFS","Grafisk fil")))</f>
        <v>Grafisk fil</v>
      </c>
      <c r="S3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3" t="str">
        <f>IF(ISNUMBER(SEARCH("]",#REF!)),TRIM(RIGHT(SUBSTITUTE(#REF!,".",REPT(" ",LEN(#REF!))),LEN(#REF!))),"")&amp;IF(ISNUMBER(SEARCH("ODBC",#REF!)),TRIM(#REF!)&amp;"?","")</f>
        <v/>
      </c>
      <c r="U323" s="1" t="str">
        <f>IF(ISNUMBER(SEARCH("WMS",#REF!)),RIGHT(#REF!,LEN(#REF!)-SEARCH(":",#REF!)),"")</f>
        <v/>
      </c>
      <c r="V323" t="str">
        <f>IF(ISNUMBER(SEARCH("WMS",#REF!)),TRIM(#REF!)&amp;"?","")</f>
        <v/>
      </c>
      <c r="W323" s="21" t="str">
        <f>IF(ISNUMBER(SEARCH("E:\",#REF!)),"\\s-gis01-v\gis1\", "")</f>
        <v/>
      </c>
      <c r="X323" s="2" t="str">
        <f>IF(ISNUMBER(SEARCH("E:\",#REF!)),LEFT(#REF!,SEARCH("@",SUBSTITUTE(#REF!,"\","@",LEN(#REF!)-LEN(SUBSTITUTE(#REF!,"\",""))))),"")</f>
        <v/>
      </c>
      <c r="Y323" s="14" t="str">
        <f>IF(ISNUMBER(SEARCH("E:\",#REF!)),TRIM(RIGHT(SUBSTITUTE(#REF!,"\",REPT(" ",LEN(#REF!))),LEN(#REF!))),"")</f>
        <v/>
      </c>
    </row>
    <row r="324" spans="1:25" x14ac:dyDescent="0.25">
      <c r="A324">
        <v>323</v>
      </c>
      <c r="B324" t="s">
        <v>105</v>
      </c>
      <c r="C324" t="s">
        <v>306</v>
      </c>
      <c r="D324" s="10" t="s">
        <v>927</v>
      </c>
      <c r="E324" s="10" t="s">
        <v>961</v>
      </c>
      <c r="F324" s="10" t="s">
        <v>481</v>
      </c>
      <c r="H324" s="10" t="s">
        <v>885</v>
      </c>
      <c r="I324" t="s">
        <v>878</v>
      </c>
      <c r="J324" t="s">
        <v>731</v>
      </c>
      <c r="K324" t="s">
        <v>848</v>
      </c>
      <c r="M324" s="10" t="s">
        <v>302</v>
      </c>
      <c r="N324" t="str">
        <f t="shared" si="23"/>
        <v>Ekr53?</v>
      </c>
      <c r="O324" t="str">
        <f t="shared" si="24"/>
        <v>GIS</v>
      </c>
      <c r="Q324" s="2" t="str">
        <f t="shared" si="25"/>
        <v>Ekr53?</v>
      </c>
      <c r="R324" s="12" t="str">
        <f>IF(ISNUMBER(SEARCH("Datakilder_SQL",#REF!)),"Database",IF(ISNUMBER(SEARCH("WMS",U324)),"WMS",IF(ISNUMBER(SEARCH("WFS",U324)),"WFS","Grafisk fil")))</f>
        <v>Grafisk fil</v>
      </c>
      <c r="S3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4" t="str">
        <f>IF(ISNUMBER(SEARCH("]",#REF!)),TRIM(RIGHT(SUBSTITUTE(#REF!,".",REPT(" ",LEN(#REF!))),LEN(#REF!))),"")&amp;IF(ISNUMBER(SEARCH("ODBC",#REF!)),TRIM(#REF!)&amp;"?","")</f>
        <v/>
      </c>
      <c r="U324" s="1" t="str">
        <f>IF(ISNUMBER(SEARCH("WMS",#REF!)),RIGHT(#REF!,LEN(#REF!)-SEARCH(":",#REF!)),"")</f>
        <v/>
      </c>
      <c r="V324" t="str">
        <f>IF(ISNUMBER(SEARCH("WMS",#REF!)),TRIM(#REF!)&amp;"?","")</f>
        <v/>
      </c>
      <c r="W324" s="21" t="str">
        <f>IF(ISNUMBER(SEARCH("E:\",#REF!)),"\\s-gis01-v\gis1\", "")</f>
        <v/>
      </c>
      <c r="X324" s="2" t="str">
        <f>IF(ISNUMBER(SEARCH("E:\",#REF!)),LEFT(#REF!,SEARCH("@",SUBSTITUTE(#REF!,"\","@",LEN(#REF!)-LEN(SUBSTITUTE(#REF!,"\",""))))),"")</f>
        <v/>
      </c>
      <c r="Y324" s="14" t="str">
        <f>IF(ISNUMBER(SEARCH("E:\",#REF!)),TRIM(RIGHT(SUBSTITUTE(#REF!,"\",REPT(" ",LEN(#REF!))),LEN(#REF!))),"")</f>
        <v/>
      </c>
    </row>
    <row r="325" spans="1:25" x14ac:dyDescent="0.25">
      <c r="A325">
        <v>324</v>
      </c>
      <c r="B325" t="s">
        <v>106</v>
      </c>
      <c r="C325" t="s">
        <v>306</v>
      </c>
      <c r="D325" s="10" t="s">
        <v>927</v>
      </c>
      <c r="E325" s="10" t="s">
        <v>954</v>
      </c>
      <c r="F325" s="10" t="s">
        <v>482</v>
      </c>
      <c r="H325" t="s">
        <v>306</v>
      </c>
      <c r="I325" t="s">
        <v>878</v>
      </c>
      <c r="J325" t="s">
        <v>730</v>
      </c>
      <c r="K325" t="s">
        <v>847</v>
      </c>
      <c r="N325" t="str">
        <f t="shared" si="23"/>
        <v>Ekr53?</v>
      </c>
      <c r="O325" t="str">
        <f t="shared" si="24"/>
        <v>GIS</v>
      </c>
      <c r="Q325" s="2" t="str">
        <f t="shared" si="25"/>
        <v>Ekr53?</v>
      </c>
      <c r="R325" s="12" t="str">
        <f>IF(ISNUMBER(SEARCH("Datakilder_SQL",#REF!)),"Database",IF(ISNUMBER(SEARCH("WMS",U325)),"WMS",IF(ISNUMBER(SEARCH("WFS",U325)),"WFS","Grafisk fil")))</f>
        <v>Grafisk fil</v>
      </c>
      <c r="S3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5" t="str">
        <f>IF(ISNUMBER(SEARCH("]",#REF!)),TRIM(RIGHT(SUBSTITUTE(#REF!,".",REPT(" ",LEN(#REF!))),LEN(#REF!))),"")&amp;IF(ISNUMBER(SEARCH("ODBC",#REF!)),TRIM(#REF!)&amp;"?","")</f>
        <v/>
      </c>
      <c r="U325" s="1" t="str">
        <f>IF(ISNUMBER(SEARCH("WMS",#REF!)),RIGHT(#REF!,LEN(#REF!)-SEARCH(":",#REF!)),"")</f>
        <v/>
      </c>
      <c r="V325" t="str">
        <f>IF(ISNUMBER(SEARCH("WMS",#REF!)),TRIM(#REF!)&amp;"?","")</f>
        <v/>
      </c>
      <c r="W325" s="21" t="str">
        <f>IF(ISNUMBER(SEARCH("E:\",#REF!)),"\\s-gis01-v\gis1\", "")</f>
        <v/>
      </c>
      <c r="X325" s="2" t="str">
        <f>IF(ISNUMBER(SEARCH("E:\",#REF!)),LEFT(#REF!,SEARCH("@",SUBSTITUTE(#REF!,"\","@",LEN(#REF!)-LEN(SUBSTITUTE(#REF!,"\",""))))),"")</f>
        <v/>
      </c>
      <c r="Y325" s="14" t="str">
        <f>IF(ISNUMBER(SEARCH("E:\",#REF!)),TRIM(RIGHT(SUBSTITUTE(#REF!,"\",REPT(" ",LEN(#REF!))),LEN(#REF!))),"")</f>
        <v/>
      </c>
    </row>
    <row r="326" spans="1:25" x14ac:dyDescent="0.25">
      <c r="A326">
        <v>325</v>
      </c>
      <c r="B326" t="s">
        <v>270</v>
      </c>
      <c r="C326" t="s">
        <v>306</v>
      </c>
      <c r="D326" s="10" t="s">
        <v>927</v>
      </c>
      <c r="E326" s="10" t="s">
        <v>954</v>
      </c>
      <c r="F326" s="10" t="s">
        <v>483</v>
      </c>
      <c r="H326" t="s">
        <v>306</v>
      </c>
      <c r="I326" t="s">
        <v>878</v>
      </c>
      <c r="J326" t="s">
        <v>729</v>
      </c>
      <c r="K326" t="s">
        <v>849</v>
      </c>
      <c r="N326" t="str">
        <f t="shared" si="23"/>
        <v>Ekr53?</v>
      </c>
      <c r="O326" t="str">
        <f t="shared" si="24"/>
        <v>GIS</v>
      </c>
      <c r="Q326" s="2" t="str">
        <f t="shared" si="25"/>
        <v>Ekr53?</v>
      </c>
      <c r="R326" s="12" t="str">
        <f>IF(ISNUMBER(SEARCH("Datakilder_SQL",#REF!)),"Database",IF(ISNUMBER(SEARCH("WMS",U326)),"WMS",IF(ISNUMBER(SEARCH("WFS",U326)),"WFS","Grafisk fil")))</f>
        <v>Grafisk fil</v>
      </c>
      <c r="S3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6" t="str">
        <f>IF(ISNUMBER(SEARCH("]",#REF!)),TRIM(RIGHT(SUBSTITUTE(#REF!,".",REPT(" ",LEN(#REF!))),LEN(#REF!))),"")&amp;IF(ISNUMBER(SEARCH("ODBC",#REF!)),TRIM(#REF!)&amp;"?","")</f>
        <v/>
      </c>
      <c r="U326" s="1" t="str">
        <f>IF(ISNUMBER(SEARCH("WMS",#REF!)),RIGHT(#REF!,LEN(#REF!)-SEARCH(":",#REF!)),"")</f>
        <v/>
      </c>
      <c r="V326" t="str">
        <f>IF(ISNUMBER(SEARCH("WMS",#REF!)),TRIM(#REF!)&amp;"?","")</f>
        <v/>
      </c>
      <c r="W326" s="21" t="str">
        <f>IF(ISNUMBER(SEARCH("E:\",#REF!)),"\\s-gis01-v\gis1\", "")</f>
        <v/>
      </c>
      <c r="X326" s="2" t="str">
        <f>IF(ISNUMBER(SEARCH("E:\",#REF!)),LEFT(#REF!,SEARCH("@",SUBSTITUTE(#REF!,"\","@",LEN(#REF!)-LEN(SUBSTITUTE(#REF!,"\",""))))),"")</f>
        <v/>
      </c>
      <c r="Y326" s="14" t="str">
        <f>IF(ISNUMBER(SEARCH("E:\",#REF!)),TRIM(RIGHT(SUBSTITUTE(#REF!,"\",REPT(" ",LEN(#REF!))),LEN(#REF!))),"")</f>
        <v/>
      </c>
    </row>
    <row r="327" spans="1:25" x14ac:dyDescent="0.25">
      <c r="A327">
        <v>326</v>
      </c>
      <c r="B327" t="s">
        <v>13</v>
      </c>
      <c r="C327" t="s">
        <v>306</v>
      </c>
      <c r="D327" s="10" t="s">
        <v>927</v>
      </c>
      <c r="E327" s="10" t="s">
        <v>954</v>
      </c>
      <c r="F327" s="10" t="s">
        <v>328</v>
      </c>
      <c r="H327" t="s">
        <v>306</v>
      </c>
      <c r="I327" t="s">
        <v>879</v>
      </c>
      <c r="J327" t="s">
        <v>732</v>
      </c>
      <c r="K327" t="s">
        <v>585</v>
      </c>
      <c r="N327" t="str">
        <f t="shared" si="23"/>
        <v>Ekr53?</v>
      </c>
      <c r="O327" t="str">
        <f t="shared" si="24"/>
        <v>GIS</v>
      </c>
      <c r="Q327" s="2" t="str">
        <f t="shared" si="25"/>
        <v>Ekr53?</v>
      </c>
      <c r="R327" s="12" t="str">
        <f>IF(ISNUMBER(SEARCH("Datakilder_SQL",#REF!)),"Database",IF(ISNUMBER(SEARCH("WMS",U327)),"WMS",IF(ISNUMBER(SEARCH("WFS",U327)),"WFS","Grafisk fil")))</f>
        <v>Grafisk fil</v>
      </c>
      <c r="S3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7" t="str">
        <f>IF(ISNUMBER(SEARCH("]",#REF!)),TRIM(RIGHT(SUBSTITUTE(#REF!,".",REPT(" ",LEN(#REF!))),LEN(#REF!))),"")&amp;IF(ISNUMBER(SEARCH("ODBC",#REF!)),TRIM(#REF!)&amp;"?","")</f>
        <v/>
      </c>
      <c r="U327" s="1" t="str">
        <f>IF(ISNUMBER(SEARCH("WMS",#REF!)),RIGHT(#REF!,LEN(#REF!)-SEARCH(":",#REF!)),"")</f>
        <v/>
      </c>
      <c r="V327" t="str">
        <f>IF(ISNUMBER(SEARCH("WMS",#REF!)),TRIM(#REF!)&amp;"?","")</f>
        <v/>
      </c>
      <c r="W327" s="21" t="str">
        <f>IF(ISNUMBER(SEARCH("E:\",#REF!)),"\\s-gis01-v\gis1\", "")</f>
        <v/>
      </c>
      <c r="X327" s="2" t="str">
        <f>IF(ISNUMBER(SEARCH("E:\",#REF!)),LEFT(#REF!,SEARCH("@",SUBSTITUTE(#REF!,"\","@",LEN(#REF!)-LEN(SUBSTITUTE(#REF!,"\",""))))),"")</f>
        <v/>
      </c>
      <c r="Y327" s="14" t="str">
        <f>IF(ISNUMBER(SEARCH("E:\",#REF!)),TRIM(RIGHT(SUBSTITUTE(#REF!,"\",REPT(" ",LEN(#REF!))),LEN(#REF!))),"")</f>
        <v/>
      </c>
    </row>
    <row r="328" spans="1:25" x14ac:dyDescent="0.25">
      <c r="A328">
        <v>327</v>
      </c>
      <c r="B328" t="s">
        <v>234</v>
      </c>
      <c r="C328" t="s">
        <v>306</v>
      </c>
      <c r="D328" s="10" t="s">
        <v>927</v>
      </c>
      <c r="E328" s="10" t="s">
        <v>954</v>
      </c>
      <c r="F328" s="10" t="s">
        <v>484</v>
      </c>
      <c r="H328" s="10" t="s">
        <v>885</v>
      </c>
      <c r="I328" t="s">
        <v>896</v>
      </c>
      <c r="J328" t="s">
        <v>733</v>
      </c>
      <c r="M328" s="10" t="s">
        <v>887</v>
      </c>
      <c r="N328" t="str">
        <f t="shared" si="23"/>
        <v>Ekr53?</v>
      </c>
      <c r="O328" t="str">
        <f t="shared" si="24"/>
        <v>GIS</v>
      </c>
      <c r="Q328" s="2" t="str">
        <f t="shared" si="25"/>
        <v>Ekr53?</v>
      </c>
      <c r="R328" s="12" t="str">
        <f>IF(ISNUMBER(SEARCH("Datakilder_SQL",#REF!)),"Database",IF(ISNUMBER(SEARCH("WMS",U328)),"WMS",IF(ISNUMBER(SEARCH("WFS",U328)),"WFS","Grafisk fil")))</f>
        <v>Grafisk fil</v>
      </c>
      <c r="S3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8" t="str">
        <f>IF(ISNUMBER(SEARCH("]",#REF!)),TRIM(RIGHT(SUBSTITUTE(#REF!,".",REPT(" ",LEN(#REF!))),LEN(#REF!))),"")&amp;IF(ISNUMBER(SEARCH("ODBC",#REF!)),TRIM(#REF!)&amp;"?","")</f>
        <v/>
      </c>
      <c r="U328" s="1" t="str">
        <f>IF(ISNUMBER(SEARCH("WMS",#REF!)),RIGHT(#REF!,LEN(#REF!)-SEARCH(":",#REF!)),"")</f>
        <v/>
      </c>
      <c r="V328" t="str">
        <f>IF(ISNUMBER(SEARCH("WMS",#REF!)),TRIM(#REF!)&amp;"?","")</f>
        <v/>
      </c>
      <c r="W328" s="21" t="str">
        <f>IF(ISNUMBER(SEARCH("E:\",#REF!)),"\\s-gis01-v\gis1\", "")</f>
        <v/>
      </c>
      <c r="X328" s="2" t="str">
        <f>IF(ISNUMBER(SEARCH("E:\",#REF!)),LEFT(#REF!,SEARCH("@",SUBSTITUTE(#REF!,"\","@",LEN(#REF!)-LEN(SUBSTITUTE(#REF!,"\",""))))),"")</f>
        <v/>
      </c>
      <c r="Y328" s="14" t="str">
        <f>IF(ISNUMBER(SEARCH("E:\",#REF!)),TRIM(RIGHT(SUBSTITUTE(#REF!,"\",REPT(" ",LEN(#REF!))),LEN(#REF!))),"")</f>
        <v/>
      </c>
    </row>
    <row r="329" spans="1:25" x14ac:dyDescent="0.25">
      <c r="A329">
        <v>328</v>
      </c>
      <c r="B329" t="s">
        <v>107</v>
      </c>
      <c r="C329" t="s">
        <v>306</v>
      </c>
      <c r="D329" s="10" t="s">
        <v>927</v>
      </c>
      <c r="E329" s="10" t="s">
        <v>954</v>
      </c>
      <c r="F329" s="10" t="s">
        <v>485</v>
      </c>
      <c r="H329" s="10" t="s">
        <v>885</v>
      </c>
      <c r="I329" t="s">
        <v>878</v>
      </c>
      <c r="J329" t="s">
        <v>734</v>
      </c>
      <c r="M329" s="10" t="s">
        <v>887</v>
      </c>
      <c r="N329" t="str">
        <f t="shared" si="23"/>
        <v>Ekr53?</v>
      </c>
      <c r="O329" t="str">
        <f t="shared" si="24"/>
        <v>GIS</v>
      </c>
      <c r="Q329" s="2" t="str">
        <f t="shared" si="25"/>
        <v>Ekr53?</v>
      </c>
      <c r="R329" s="12" t="str">
        <f>IF(ISNUMBER(SEARCH("Datakilder_SQL",#REF!)),"Database",IF(ISNUMBER(SEARCH("WMS",U329)),"WMS",IF(ISNUMBER(SEARCH("WFS",U329)),"WFS","Grafisk fil")))</f>
        <v>Grafisk fil</v>
      </c>
      <c r="S3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29" t="str">
        <f>IF(ISNUMBER(SEARCH("]",#REF!)),TRIM(RIGHT(SUBSTITUTE(#REF!,".",REPT(" ",LEN(#REF!))),LEN(#REF!))),"")&amp;IF(ISNUMBER(SEARCH("ODBC",#REF!)),TRIM(#REF!)&amp;"?","")</f>
        <v/>
      </c>
      <c r="U329" s="1" t="str">
        <f>IF(ISNUMBER(SEARCH("WMS",#REF!)),RIGHT(#REF!,LEN(#REF!)-SEARCH(":",#REF!)),"")</f>
        <v/>
      </c>
      <c r="V329" t="str">
        <f>IF(ISNUMBER(SEARCH("WMS",#REF!)),TRIM(#REF!)&amp;"?","")</f>
        <v/>
      </c>
      <c r="W329" s="21" t="str">
        <f>IF(ISNUMBER(SEARCH("E:\",#REF!)),"\\s-gis01-v\gis1\", "")</f>
        <v/>
      </c>
      <c r="X329" s="2" t="str">
        <f>IF(ISNUMBER(SEARCH("E:\",#REF!)),LEFT(#REF!,SEARCH("@",SUBSTITUTE(#REF!,"\","@",LEN(#REF!)-LEN(SUBSTITUTE(#REF!,"\",""))))),"")</f>
        <v/>
      </c>
      <c r="Y329" s="14" t="str">
        <f>IF(ISNUMBER(SEARCH("E:\",#REF!)),TRIM(RIGHT(SUBSTITUTE(#REF!,"\",REPT(" ",LEN(#REF!))),LEN(#REF!))),"")</f>
        <v/>
      </c>
    </row>
    <row r="330" spans="1:25" x14ac:dyDescent="0.25">
      <c r="A330">
        <v>329</v>
      </c>
      <c r="B330" t="s">
        <v>108</v>
      </c>
      <c r="C330" t="s">
        <v>885</v>
      </c>
      <c r="D330" s="10" t="s">
        <v>927</v>
      </c>
      <c r="E330" s="10" t="s">
        <v>954</v>
      </c>
      <c r="F330" s="10" t="s">
        <v>375</v>
      </c>
      <c r="H330" s="10" t="s">
        <v>885</v>
      </c>
      <c r="I330" t="s">
        <v>867</v>
      </c>
      <c r="J330" t="s">
        <v>645</v>
      </c>
      <c r="K330" t="s">
        <v>834</v>
      </c>
      <c r="N330" t="str">
        <f t="shared" si="23"/>
        <v>Ekr53?</v>
      </c>
      <c r="O330" t="str">
        <f t="shared" si="24"/>
        <v>GIS</v>
      </c>
      <c r="Q330" s="2" t="str">
        <f t="shared" si="25"/>
        <v>Ekr53?</v>
      </c>
      <c r="R330" s="12" t="str">
        <f>IF(ISNUMBER(SEARCH("Datakilder_SQL",#REF!)),"Database",IF(ISNUMBER(SEARCH("WMS",U330)),"WMS",IF(ISNUMBER(SEARCH("WFS",U330)),"WFS","Grafisk fil")))</f>
        <v>Grafisk fil</v>
      </c>
      <c r="S3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0" t="str">
        <f>IF(ISNUMBER(SEARCH("]",#REF!)),TRIM(RIGHT(SUBSTITUTE(#REF!,".",REPT(" ",LEN(#REF!))),LEN(#REF!))),"")&amp;IF(ISNUMBER(SEARCH("ODBC",#REF!)),TRIM(#REF!)&amp;"?","")</f>
        <v/>
      </c>
      <c r="U330" s="1" t="str">
        <f>IF(ISNUMBER(SEARCH("WMS",#REF!)),RIGHT(#REF!,LEN(#REF!)-SEARCH(":",#REF!)),"")</f>
        <v/>
      </c>
      <c r="V330" t="str">
        <f>IF(ISNUMBER(SEARCH("WMS",#REF!)),TRIM(#REF!)&amp;"?","")</f>
        <v/>
      </c>
      <c r="W330" s="21" t="str">
        <f>IF(ISNUMBER(SEARCH("E:\",#REF!)),"\\s-gis01-v\gis1\", "")</f>
        <v/>
      </c>
      <c r="X330" s="2" t="str">
        <f>IF(ISNUMBER(SEARCH("E:\",#REF!)),LEFT(#REF!,SEARCH("@",SUBSTITUTE(#REF!,"\","@",LEN(#REF!)-LEN(SUBSTITUTE(#REF!,"\",""))))),"")</f>
        <v/>
      </c>
      <c r="Y330" s="14" t="str">
        <f>IF(ISNUMBER(SEARCH("E:\",#REF!)),TRIM(RIGHT(SUBSTITUTE(#REF!,"\",REPT(" ",LEN(#REF!))),LEN(#REF!))),"")</f>
        <v/>
      </c>
    </row>
    <row r="331" spans="1:25" x14ac:dyDescent="0.25">
      <c r="A331">
        <v>330</v>
      </c>
      <c r="B331" t="s">
        <v>201</v>
      </c>
      <c r="C331" t="s">
        <v>885</v>
      </c>
      <c r="D331" s="10" t="s">
        <v>927</v>
      </c>
      <c r="E331" s="10" t="s">
        <v>960</v>
      </c>
      <c r="F331" s="10" t="s">
        <v>491</v>
      </c>
      <c r="H331" s="10" t="s">
        <v>885</v>
      </c>
      <c r="I331" t="s">
        <v>880</v>
      </c>
      <c r="J331" t="s">
        <v>735</v>
      </c>
      <c r="N331" t="str">
        <f t="shared" si="23"/>
        <v>Ekr53?</v>
      </c>
      <c r="O331" t="str">
        <f t="shared" si="24"/>
        <v>GIS</v>
      </c>
      <c r="Q331" s="2" t="str">
        <f t="shared" si="25"/>
        <v>Ekr53?</v>
      </c>
      <c r="R331" s="12" t="str">
        <f>IF(ISNUMBER(SEARCH("Datakilder_SQL",#REF!)),"Database",IF(ISNUMBER(SEARCH("WMS",U331)),"WMS",IF(ISNUMBER(SEARCH("WFS",U331)),"WFS","Grafisk fil")))</f>
        <v>Grafisk fil</v>
      </c>
      <c r="S3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1" t="str">
        <f>IF(ISNUMBER(SEARCH("]",#REF!)),TRIM(RIGHT(SUBSTITUTE(#REF!,".",REPT(" ",LEN(#REF!))),LEN(#REF!))),"")&amp;IF(ISNUMBER(SEARCH("ODBC",#REF!)),TRIM(#REF!)&amp;"?","")</f>
        <v/>
      </c>
      <c r="U331" s="1" t="str">
        <f>IF(ISNUMBER(SEARCH("WMS",#REF!)),RIGHT(#REF!,LEN(#REF!)-SEARCH(":",#REF!)),"")</f>
        <v/>
      </c>
      <c r="V331" t="str">
        <f>IF(ISNUMBER(SEARCH("WMS",#REF!)),TRIM(#REF!)&amp;"?","")</f>
        <v/>
      </c>
      <c r="W331" s="21" t="str">
        <f>IF(ISNUMBER(SEARCH("E:\",#REF!)),"\\s-gis01-v\gis1\", "")</f>
        <v/>
      </c>
      <c r="X331" s="2" t="str">
        <f>IF(ISNUMBER(SEARCH("E:\",#REF!)),LEFT(#REF!,SEARCH("@",SUBSTITUTE(#REF!,"\","@",LEN(#REF!)-LEN(SUBSTITUTE(#REF!,"\",""))))),"")</f>
        <v/>
      </c>
      <c r="Y331" s="14" t="str">
        <f>IF(ISNUMBER(SEARCH("E:\",#REF!)),TRIM(RIGHT(SUBSTITUTE(#REF!,"\",REPT(" ",LEN(#REF!))),LEN(#REF!))),"")</f>
        <v/>
      </c>
    </row>
    <row r="332" spans="1:25" x14ac:dyDescent="0.25">
      <c r="A332">
        <v>331</v>
      </c>
      <c r="B332" t="s">
        <v>201</v>
      </c>
      <c r="C332" t="s">
        <v>885</v>
      </c>
      <c r="D332" s="10" t="s">
        <v>927</v>
      </c>
      <c r="E332" s="10" t="s">
        <v>960</v>
      </c>
      <c r="F332" s="10" t="s">
        <v>491</v>
      </c>
      <c r="H332" s="10" t="s">
        <v>885</v>
      </c>
      <c r="I332" t="s">
        <v>878</v>
      </c>
      <c r="J332" t="s">
        <v>735</v>
      </c>
      <c r="N332" t="str">
        <f t="shared" si="23"/>
        <v>Ekr53?</v>
      </c>
      <c r="O332" t="str">
        <f t="shared" si="24"/>
        <v>GIS</v>
      </c>
      <c r="Q332" s="2" t="str">
        <f t="shared" si="25"/>
        <v>Ekr53?</v>
      </c>
      <c r="R332" s="12" t="str">
        <f>IF(ISNUMBER(SEARCH("Datakilder_SQL",#REF!)),"Database",IF(ISNUMBER(SEARCH("WMS",U332)),"WMS",IF(ISNUMBER(SEARCH("WFS",U332)),"WFS","Grafisk fil")))</f>
        <v>Grafisk fil</v>
      </c>
      <c r="S3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2" t="str">
        <f>IF(ISNUMBER(SEARCH("]",#REF!)),TRIM(RIGHT(SUBSTITUTE(#REF!,".",REPT(" ",LEN(#REF!))),LEN(#REF!))),"")&amp;IF(ISNUMBER(SEARCH("ODBC",#REF!)),TRIM(#REF!)&amp;"?","")</f>
        <v/>
      </c>
      <c r="U332" s="1" t="str">
        <f>IF(ISNUMBER(SEARCH("WMS",#REF!)),RIGHT(#REF!,LEN(#REF!)-SEARCH(":",#REF!)),"")</f>
        <v/>
      </c>
      <c r="V332" t="str">
        <f>IF(ISNUMBER(SEARCH("WMS",#REF!)),TRIM(#REF!)&amp;"?","")</f>
        <v/>
      </c>
      <c r="W332" s="21" t="str">
        <f>IF(ISNUMBER(SEARCH("E:\",#REF!)),"\\s-gis01-v\gis1\", "")</f>
        <v/>
      </c>
      <c r="X332" s="2" t="str">
        <f>IF(ISNUMBER(SEARCH("E:\",#REF!)),LEFT(#REF!,SEARCH("@",SUBSTITUTE(#REF!,"\","@",LEN(#REF!)-LEN(SUBSTITUTE(#REF!,"\",""))))),"")</f>
        <v/>
      </c>
      <c r="Y332" s="14" t="str">
        <f>IF(ISNUMBER(SEARCH("E:\",#REF!)),TRIM(RIGHT(SUBSTITUTE(#REF!,"\",REPT(" ",LEN(#REF!))),LEN(#REF!))),"")</f>
        <v/>
      </c>
    </row>
    <row r="333" spans="1:25" x14ac:dyDescent="0.25">
      <c r="A333">
        <v>332</v>
      </c>
      <c r="B333" t="s">
        <v>235</v>
      </c>
      <c r="C333" t="s">
        <v>885</v>
      </c>
      <c r="D333" s="10" t="s">
        <v>927</v>
      </c>
      <c r="E333" s="10" t="s">
        <v>959</v>
      </c>
      <c r="F333" s="10" t="s">
        <v>736</v>
      </c>
      <c r="H333" s="10" t="s">
        <v>885</v>
      </c>
      <c r="I333" t="s">
        <v>867</v>
      </c>
      <c r="J333" t="s">
        <v>737</v>
      </c>
      <c r="K333" t="s">
        <v>833</v>
      </c>
      <c r="N333" t="str">
        <f t="shared" si="23"/>
        <v>Ekr53?</v>
      </c>
      <c r="O333" t="str">
        <f t="shared" si="24"/>
        <v>GIS</v>
      </c>
      <c r="Q333" s="2" t="str">
        <f t="shared" si="25"/>
        <v>Ekr53?</v>
      </c>
      <c r="R333" s="12" t="str">
        <f>IF(ISNUMBER(SEARCH("Datakilder_SQL",#REF!)),"Database",IF(ISNUMBER(SEARCH("WMS",U333)),"WMS",IF(ISNUMBER(SEARCH("WFS",U333)),"WFS","Grafisk fil")))</f>
        <v>Grafisk fil</v>
      </c>
      <c r="S3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3" t="str">
        <f>IF(ISNUMBER(SEARCH("]",#REF!)),TRIM(RIGHT(SUBSTITUTE(#REF!,".",REPT(" ",LEN(#REF!))),LEN(#REF!))),"")&amp;IF(ISNUMBER(SEARCH("ODBC",#REF!)),TRIM(#REF!)&amp;"?","")</f>
        <v/>
      </c>
      <c r="U333" s="1" t="str">
        <f>IF(ISNUMBER(SEARCH("WMS",#REF!)),RIGHT(#REF!,LEN(#REF!)-SEARCH(":",#REF!)),"")</f>
        <v/>
      </c>
      <c r="V333" t="str">
        <f>IF(ISNUMBER(SEARCH("WMS",#REF!)),TRIM(#REF!)&amp;"?","")</f>
        <v/>
      </c>
      <c r="W333" s="21" t="str">
        <f>IF(ISNUMBER(SEARCH("E:\",#REF!)),"\\s-gis01-v\gis1\", "")</f>
        <v/>
      </c>
      <c r="X333" s="2" t="str">
        <f>IF(ISNUMBER(SEARCH("E:\",#REF!)),LEFT(#REF!,SEARCH("@",SUBSTITUTE(#REF!,"\","@",LEN(#REF!)-LEN(SUBSTITUTE(#REF!,"\",""))))),"")</f>
        <v/>
      </c>
      <c r="Y333" s="14" t="str">
        <f>IF(ISNUMBER(SEARCH("E:\",#REF!)),TRIM(RIGHT(SUBSTITUTE(#REF!,"\",REPT(" ",LEN(#REF!))),LEN(#REF!))),"")</f>
        <v/>
      </c>
    </row>
    <row r="334" spans="1:25" x14ac:dyDescent="0.25">
      <c r="A334">
        <v>333</v>
      </c>
      <c r="B334" t="s">
        <v>235</v>
      </c>
      <c r="C334" t="s">
        <v>885</v>
      </c>
      <c r="D334" s="10" t="s">
        <v>927</v>
      </c>
      <c r="E334" s="10" t="s">
        <v>959</v>
      </c>
      <c r="F334" s="10" t="s">
        <v>736</v>
      </c>
      <c r="H334" s="10" t="s">
        <v>885</v>
      </c>
      <c r="I334" t="s">
        <v>867</v>
      </c>
      <c r="J334" t="s">
        <v>737</v>
      </c>
      <c r="K334" t="s">
        <v>833</v>
      </c>
      <c r="N334" t="str">
        <f t="shared" si="23"/>
        <v>Ekr53?</v>
      </c>
      <c r="O334" t="str">
        <f t="shared" si="24"/>
        <v>GIS</v>
      </c>
      <c r="Q334" s="2" t="str">
        <f t="shared" si="25"/>
        <v>Ekr53?</v>
      </c>
      <c r="R334" s="12" t="str">
        <f>IF(ISNUMBER(SEARCH("Datakilder_SQL",#REF!)),"Database",IF(ISNUMBER(SEARCH("WMS",U334)),"WMS",IF(ISNUMBER(SEARCH("WFS",U334)),"WFS","Grafisk fil")))</f>
        <v>Grafisk fil</v>
      </c>
      <c r="S3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4" t="str">
        <f>IF(ISNUMBER(SEARCH("]",#REF!)),TRIM(RIGHT(SUBSTITUTE(#REF!,".",REPT(" ",LEN(#REF!))),LEN(#REF!))),"")&amp;IF(ISNUMBER(SEARCH("ODBC",#REF!)),TRIM(#REF!)&amp;"?","")</f>
        <v/>
      </c>
      <c r="U334" s="1" t="str">
        <f>IF(ISNUMBER(SEARCH("WMS",#REF!)),RIGHT(#REF!,LEN(#REF!)-SEARCH(":",#REF!)),"")</f>
        <v/>
      </c>
      <c r="V334" t="str">
        <f>IF(ISNUMBER(SEARCH("WMS",#REF!)),TRIM(#REF!)&amp;"?","")</f>
        <v/>
      </c>
      <c r="W334" s="21" t="str">
        <f>IF(ISNUMBER(SEARCH("E:\",#REF!)),"\\s-gis01-v\gis1\", "")</f>
        <v/>
      </c>
      <c r="X334" s="2" t="str">
        <f>IF(ISNUMBER(SEARCH("E:\",#REF!)),LEFT(#REF!,SEARCH("@",SUBSTITUTE(#REF!,"\","@",LEN(#REF!)-LEN(SUBSTITUTE(#REF!,"\",""))))),"")</f>
        <v/>
      </c>
      <c r="Y334" s="14" t="str">
        <f>IF(ISNUMBER(SEARCH("E:\",#REF!)),TRIM(RIGHT(SUBSTITUTE(#REF!,"\",REPT(" ",LEN(#REF!))),LEN(#REF!))),"")</f>
        <v/>
      </c>
    </row>
    <row r="335" spans="1:25" x14ac:dyDescent="0.25">
      <c r="A335">
        <v>334</v>
      </c>
      <c r="B335" t="s">
        <v>109</v>
      </c>
      <c r="C335" t="s">
        <v>306</v>
      </c>
      <c r="D335" s="10" t="s">
        <v>927</v>
      </c>
      <c r="E335" s="10" t="s">
        <v>954</v>
      </c>
      <c r="F335" s="10" t="s">
        <v>486</v>
      </c>
      <c r="H335" s="10" t="s">
        <v>885</v>
      </c>
      <c r="I335" t="s">
        <v>310</v>
      </c>
      <c r="J335" t="s">
        <v>738</v>
      </c>
      <c r="K335" t="s">
        <v>487</v>
      </c>
      <c r="M335" s="10" t="s">
        <v>302</v>
      </c>
      <c r="N335" s="10" t="s">
        <v>1043</v>
      </c>
      <c r="O335" t="s">
        <v>927</v>
      </c>
      <c r="Q335" s="2" t="s">
        <v>314</v>
      </c>
      <c r="R335" s="12" t="str">
        <f>IF(ISNUMBER(SEARCH("Datakilder_SQL",#REF!)),"Database",IF(ISNUMBER(SEARCH("WMS",U335)),"WMS",IF(ISNUMBER(SEARCH("WFS",U335)),"WFS","Grafisk fil")))</f>
        <v>Grafisk fil</v>
      </c>
      <c r="S3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5" t="str">
        <f>IF(ISNUMBER(SEARCH("]",#REF!)),TRIM(RIGHT(SUBSTITUTE(#REF!,".",REPT(" ",LEN(#REF!))),LEN(#REF!))),"")&amp;IF(ISNUMBER(SEARCH("ODBC",#REF!)),TRIM(#REF!)&amp;"?","")</f>
        <v/>
      </c>
      <c r="U335" s="1" t="str">
        <f>IF(ISNUMBER(SEARCH("WMS",#REF!)),RIGHT(#REF!,LEN(#REF!)-SEARCH(":",#REF!)),"")</f>
        <v/>
      </c>
      <c r="V335" t="str">
        <f>IF(ISNUMBER(SEARCH("WMS",#REF!)),TRIM(#REF!)&amp;"?","")</f>
        <v/>
      </c>
      <c r="W335" s="21" t="str">
        <f>IF(ISNUMBER(SEARCH("E:\",#REF!)),"\\s-gis01-v\gis1\", "")</f>
        <v/>
      </c>
      <c r="X335" s="2" t="str">
        <f>IF(ISNUMBER(SEARCH("E:\",#REF!)),LEFT(#REF!,SEARCH("@",SUBSTITUTE(#REF!,"\","@",LEN(#REF!)-LEN(SUBSTITUTE(#REF!,"\",""))))),"")</f>
        <v/>
      </c>
      <c r="Y335" s="14" t="str">
        <f>IF(ISNUMBER(SEARCH("E:\",#REF!)),TRIM(RIGHT(SUBSTITUTE(#REF!,"\",REPT(" ",LEN(#REF!))),LEN(#REF!))),"")</f>
        <v/>
      </c>
    </row>
    <row r="336" spans="1:25" x14ac:dyDescent="0.25">
      <c r="A336">
        <v>335</v>
      </c>
      <c r="B336" t="s">
        <v>236</v>
      </c>
      <c r="C336" t="s">
        <v>306</v>
      </c>
      <c r="D336" s="10" t="s">
        <v>928</v>
      </c>
      <c r="E336" s="10" t="s">
        <v>958</v>
      </c>
      <c r="F336" s="10" t="s">
        <v>488</v>
      </c>
      <c r="H336" t="s">
        <v>306</v>
      </c>
      <c r="I336" t="s">
        <v>879</v>
      </c>
      <c r="J336" t="s">
        <v>739</v>
      </c>
      <c r="K336" t="s">
        <v>490</v>
      </c>
      <c r="M336" s="10" t="s">
        <v>302</v>
      </c>
      <c r="N336" t="str">
        <f t="shared" si="23"/>
        <v>Ekr53?</v>
      </c>
      <c r="O336" t="str">
        <f>IF(P336&lt;&gt;"",P336,IF(I336="","",IF(I336="HK","",IF(I336="HK?","","GIS"))))</f>
        <v>GIS</v>
      </c>
      <c r="Q336" s="2" t="str">
        <f>IF(O336="GIS","Ekr53?","")</f>
        <v>Ekr53?</v>
      </c>
      <c r="R336" s="12" t="str">
        <f>IF(ISNUMBER(SEARCH("Datakilder_SQL",#REF!)),"Database",IF(ISNUMBER(SEARCH("WMS",U336)),"WMS",IF(ISNUMBER(SEARCH("WFS",U336)),"WFS","Grafisk fil")))</f>
        <v>Grafisk fil</v>
      </c>
      <c r="S3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6" t="str">
        <f>IF(ISNUMBER(SEARCH("]",#REF!)),TRIM(RIGHT(SUBSTITUTE(#REF!,".",REPT(" ",LEN(#REF!))),LEN(#REF!))),"")&amp;IF(ISNUMBER(SEARCH("ODBC",#REF!)),TRIM(#REF!)&amp;"?","")</f>
        <v/>
      </c>
      <c r="U336" s="1" t="str">
        <f>IF(ISNUMBER(SEARCH("WMS",#REF!)),RIGHT(#REF!,LEN(#REF!)-SEARCH(":",#REF!)),"")</f>
        <v/>
      </c>
      <c r="V336" t="str">
        <f>IF(ISNUMBER(SEARCH("WMS",#REF!)),TRIM(#REF!)&amp;"?","")</f>
        <v/>
      </c>
      <c r="W336" s="21" t="str">
        <f>IF(ISNUMBER(SEARCH("E:\",#REF!)),"\\s-gis01-v\gis1\", "")</f>
        <v/>
      </c>
      <c r="X336" s="2" t="str">
        <f>IF(ISNUMBER(SEARCH("E:\",#REF!)),LEFT(#REF!,SEARCH("@",SUBSTITUTE(#REF!,"\","@",LEN(#REF!)-LEN(SUBSTITUTE(#REF!,"\",""))))),"")</f>
        <v/>
      </c>
      <c r="Y336" s="14" t="str">
        <f>IF(ISNUMBER(SEARCH("E:\",#REF!)),TRIM(RIGHT(SUBSTITUTE(#REF!,"\",REPT(" ",LEN(#REF!))),LEN(#REF!))),"")</f>
        <v/>
      </c>
    </row>
    <row r="337" spans="1:25" x14ac:dyDescent="0.25">
      <c r="A337">
        <v>336</v>
      </c>
      <c r="B337" t="s">
        <v>293</v>
      </c>
      <c r="C337" t="s">
        <v>885</v>
      </c>
      <c r="D337" s="10" t="s">
        <v>927</v>
      </c>
      <c r="E337" s="10" t="s">
        <v>954</v>
      </c>
      <c r="F337" s="10" t="s">
        <v>489</v>
      </c>
      <c r="H337" s="10" t="s">
        <v>885</v>
      </c>
      <c r="I337" t="s">
        <v>310</v>
      </c>
      <c r="J337" t="s">
        <v>740</v>
      </c>
      <c r="N337" s="10" t="s">
        <v>1043</v>
      </c>
      <c r="O337" t="s">
        <v>927</v>
      </c>
      <c r="Q337" s="2" t="s">
        <v>314</v>
      </c>
      <c r="R337" s="12" t="str">
        <f>IF(ISNUMBER(SEARCH("Datakilder_SQL",#REF!)),"Database",IF(ISNUMBER(SEARCH("WMS",U337)),"WMS",IF(ISNUMBER(SEARCH("WFS",U337)),"WFS","Grafisk fil")))</f>
        <v>Grafisk fil</v>
      </c>
      <c r="S3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7" t="str">
        <f>IF(ISNUMBER(SEARCH("]",#REF!)),TRIM(RIGHT(SUBSTITUTE(#REF!,".",REPT(" ",LEN(#REF!))),LEN(#REF!))),"")&amp;IF(ISNUMBER(SEARCH("ODBC",#REF!)),TRIM(#REF!)&amp;"?","")</f>
        <v/>
      </c>
      <c r="U337" s="1" t="str">
        <f>IF(ISNUMBER(SEARCH("WMS",#REF!)),RIGHT(#REF!,LEN(#REF!)-SEARCH(":",#REF!)),"")</f>
        <v/>
      </c>
      <c r="V337" t="str">
        <f>IF(ISNUMBER(SEARCH("WMS",#REF!)),TRIM(#REF!)&amp;"?","")</f>
        <v/>
      </c>
      <c r="W337" s="21" t="str">
        <f>IF(ISNUMBER(SEARCH("E:\",#REF!)),"\\s-gis01-v\gis1\", "")</f>
        <v/>
      </c>
      <c r="X337" s="2" t="str">
        <f>IF(ISNUMBER(SEARCH("E:\",#REF!)),LEFT(#REF!,SEARCH("@",SUBSTITUTE(#REF!,"\","@",LEN(#REF!)-LEN(SUBSTITUTE(#REF!,"\",""))))),"")</f>
        <v/>
      </c>
      <c r="Y337" s="14" t="str">
        <f>IF(ISNUMBER(SEARCH("E:\",#REF!)),TRIM(RIGHT(SUBSTITUTE(#REF!,"\",REPT(" ",LEN(#REF!))),LEN(#REF!))),"")</f>
        <v/>
      </c>
    </row>
    <row r="338" spans="1:25" x14ac:dyDescent="0.25">
      <c r="A338">
        <v>337</v>
      </c>
      <c r="B338" t="s">
        <v>110</v>
      </c>
      <c r="C338" t="s">
        <v>885</v>
      </c>
      <c r="D338" s="10" t="s">
        <v>929</v>
      </c>
      <c r="E338" s="10" t="s">
        <v>957</v>
      </c>
      <c r="F338" s="10" t="s">
        <v>492</v>
      </c>
      <c r="H338" s="10" t="s">
        <v>885</v>
      </c>
      <c r="I338" t="s">
        <v>867</v>
      </c>
      <c r="J338" t="s">
        <v>741</v>
      </c>
      <c r="M338" s="10" t="s">
        <v>887</v>
      </c>
      <c r="N338" t="str">
        <f t="shared" si="23"/>
        <v>Ekr53?</v>
      </c>
      <c r="O338" t="str">
        <f>IF(P338&lt;&gt;"",P338,IF(I338="","",IF(I338="HK","",IF(I338="HK?","","GIS"))))</f>
        <v>GIS</v>
      </c>
      <c r="Q338" s="2" t="str">
        <f>IF(O338="GIS","Ekr53?","")</f>
        <v>Ekr53?</v>
      </c>
      <c r="R338" s="12" t="str">
        <f>IF(ISNUMBER(SEARCH("Datakilder_SQL",#REF!)),"Database",IF(ISNUMBER(SEARCH("WMS",U338)),"WMS",IF(ISNUMBER(SEARCH("WFS",U338)),"WFS","Grafisk fil")))</f>
        <v>Grafisk fil</v>
      </c>
      <c r="S3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8" t="str">
        <f>IF(ISNUMBER(SEARCH("]",#REF!)),TRIM(RIGHT(SUBSTITUTE(#REF!,".",REPT(" ",LEN(#REF!))),LEN(#REF!))),"")&amp;IF(ISNUMBER(SEARCH("ODBC",#REF!)),TRIM(#REF!)&amp;"?","")</f>
        <v/>
      </c>
      <c r="U338" s="1" t="str">
        <f>IF(ISNUMBER(SEARCH("WMS",#REF!)),RIGHT(#REF!,LEN(#REF!)-SEARCH(":",#REF!)),"")</f>
        <v/>
      </c>
      <c r="V338" t="str">
        <f>IF(ISNUMBER(SEARCH("WMS",#REF!)),TRIM(#REF!)&amp;"?","")</f>
        <v/>
      </c>
      <c r="W338" s="21" t="str">
        <f>IF(ISNUMBER(SEARCH("E:\",#REF!)),"\\s-gis01-v\gis1\", "")</f>
        <v/>
      </c>
      <c r="X338" s="2" t="str">
        <f>IF(ISNUMBER(SEARCH("E:\",#REF!)),LEFT(#REF!,SEARCH("@",SUBSTITUTE(#REF!,"\","@",LEN(#REF!)-LEN(SUBSTITUTE(#REF!,"\",""))))),"")</f>
        <v/>
      </c>
      <c r="Y338" s="14" t="str">
        <f>IF(ISNUMBER(SEARCH("E:\",#REF!)),TRIM(RIGHT(SUBSTITUTE(#REF!,"\",REPT(" ",LEN(#REF!))),LEN(#REF!))),"")</f>
        <v/>
      </c>
    </row>
    <row r="339" spans="1:25" x14ac:dyDescent="0.25">
      <c r="A339">
        <v>338</v>
      </c>
      <c r="B339" t="s">
        <v>111</v>
      </c>
      <c r="C339" t="s">
        <v>885</v>
      </c>
      <c r="D339" s="10" t="s">
        <v>929</v>
      </c>
      <c r="E339" s="10" t="s">
        <v>957</v>
      </c>
      <c r="F339" s="10" t="s">
        <v>493</v>
      </c>
      <c r="H339" s="10" t="s">
        <v>885</v>
      </c>
      <c r="I339" t="s">
        <v>867</v>
      </c>
      <c r="J339" t="s">
        <v>741</v>
      </c>
      <c r="M339" s="10" t="s">
        <v>887</v>
      </c>
      <c r="N339" t="str">
        <f t="shared" si="23"/>
        <v>Ekr53?</v>
      </c>
      <c r="O339" t="str">
        <f>IF(P339&lt;&gt;"",P339,IF(I339="","",IF(I339="HK","",IF(I339="HK?","","GIS"))))</f>
        <v>GIS</v>
      </c>
      <c r="Q339" s="2" t="str">
        <f>IF(O339="GIS","Ekr53?","")</f>
        <v>Ekr53?</v>
      </c>
      <c r="R339" s="12" t="str">
        <f>IF(ISNUMBER(SEARCH("Datakilder_SQL",#REF!)),"Database",IF(ISNUMBER(SEARCH("WMS",U339)),"WMS",IF(ISNUMBER(SEARCH("WFS",U339)),"WFS","Grafisk fil")))</f>
        <v>Grafisk fil</v>
      </c>
      <c r="S3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39" t="str">
        <f>IF(ISNUMBER(SEARCH("]",#REF!)),TRIM(RIGHT(SUBSTITUTE(#REF!,".",REPT(" ",LEN(#REF!))),LEN(#REF!))),"")&amp;IF(ISNUMBER(SEARCH("ODBC",#REF!)),TRIM(#REF!)&amp;"?","")</f>
        <v/>
      </c>
      <c r="U339" s="1" t="str">
        <f>IF(ISNUMBER(SEARCH("WMS",#REF!)),RIGHT(#REF!,LEN(#REF!)-SEARCH(":",#REF!)),"")</f>
        <v/>
      </c>
      <c r="V339" t="str">
        <f>IF(ISNUMBER(SEARCH("WMS",#REF!)),TRIM(#REF!)&amp;"?","")</f>
        <v/>
      </c>
      <c r="W339" s="21" t="str">
        <f>IF(ISNUMBER(SEARCH("E:\",#REF!)),"\\s-gis01-v\gis1\", "")</f>
        <v/>
      </c>
      <c r="X339" s="2" t="str">
        <f>IF(ISNUMBER(SEARCH("E:\",#REF!)),LEFT(#REF!,SEARCH("@",SUBSTITUTE(#REF!,"\","@",LEN(#REF!)-LEN(SUBSTITUTE(#REF!,"\",""))))),"")</f>
        <v/>
      </c>
      <c r="Y339" s="14" t="str">
        <f>IF(ISNUMBER(SEARCH("E:\",#REF!)),TRIM(RIGHT(SUBSTITUTE(#REF!,"\",REPT(" ",LEN(#REF!))),LEN(#REF!))),"")</f>
        <v/>
      </c>
    </row>
    <row r="340" spans="1:25" x14ac:dyDescent="0.25">
      <c r="A340">
        <v>339</v>
      </c>
      <c r="B340" t="s">
        <v>112</v>
      </c>
      <c r="C340" t="s">
        <v>885</v>
      </c>
      <c r="D340" s="10" t="s">
        <v>927</v>
      </c>
      <c r="E340" s="10" t="s">
        <v>956</v>
      </c>
      <c r="F340" s="10" t="s">
        <v>494</v>
      </c>
      <c r="H340" s="10" t="s">
        <v>885</v>
      </c>
      <c r="I340" t="s">
        <v>867</v>
      </c>
      <c r="J340" t="s">
        <v>742</v>
      </c>
      <c r="M340" s="10" t="s">
        <v>887</v>
      </c>
      <c r="N340" t="str">
        <f t="shared" si="23"/>
        <v>Ekr53?</v>
      </c>
      <c r="O340" t="str">
        <f>IF(P340&lt;&gt;"",P340,IF(I340="","",IF(I340="HK","",IF(I340="HK?","","GIS"))))</f>
        <v>GIS</v>
      </c>
      <c r="Q340" s="2" t="str">
        <f>IF(O340="GIS","Ekr53?","")</f>
        <v>Ekr53?</v>
      </c>
      <c r="R340" s="12" t="str">
        <f>IF(ISNUMBER(SEARCH("Datakilder_SQL",#REF!)),"Database",IF(ISNUMBER(SEARCH("WMS",U340)),"WMS",IF(ISNUMBER(SEARCH("WFS",U340)),"WFS","Grafisk fil")))</f>
        <v>Grafisk fil</v>
      </c>
      <c r="S3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0" t="str">
        <f>IF(ISNUMBER(SEARCH("]",#REF!)),TRIM(RIGHT(SUBSTITUTE(#REF!,".",REPT(" ",LEN(#REF!))),LEN(#REF!))),"")&amp;IF(ISNUMBER(SEARCH("ODBC",#REF!)),TRIM(#REF!)&amp;"?","")</f>
        <v/>
      </c>
      <c r="U340" s="1" t="str">
        <f>IF(ISNUMBER(SEARCH("WMS",#REF!)),RIGHT(#REF!,LEN(#REF!)-SEARCH(":",#REF!)),"")</f>
        <v/>
      </c>
      <c r="V340" t="str">
        <f>IF(ISNUMBER(SEARCH("WMS",#REF!)),TRIM(#REF!)&amp;"?","")</f>
        <v/>
      </c>
      <c r="W340" s="21" t="str">
        <f>IF(ISNUMBER(SEARCH("E:\",#REF!)),"\\s-gis01-v\gis1\", "")</f>
        <v/>
      </c>
      <c r="X340" s="2" t="str">
        <f>IF(ISNUMBER(SEARCH("E:\",#REF!)),LEFT(#REF!,SEARCH("@",SUBSTITUTE(#REF!,"\","@",LEN(#REF!)-LEN(SUBSTITUTE(#REF!,"\",""))))),"")</f>
        <v/>
      </c>
      <c r="Y340" s="14" t="str">
        <f>IF(ISNUMBER(SEARCH("E:\",#REF!)),TRIM(RIGHT(SUBSTITUTE(#REF!,"\",REPT(" ",LEN(#REF!))),LEN(#REF!))),"")</f>
        <v/>
      </c>
    </row>
    <row r="341" spans="1:25" x14ac:dyDescent="0.25">
      <c r="A341">
        <v>340</v>
      </c>
      <c r="B341" t="s">
        <v>112</v>
      </c>
      <c r="C341" t="s">
        <v>885</v>
      </c>
      <c r="D341" s="10" t="s">
        <v>927</v>
      </c>
      <c r="E341" s="10" t="s">
        <v>956</v>
      </c>
      <c r="F341" s="10" t="s">
        <v>494</v>
      </c>
      <c r="H341" s="10" t="s">
        <v>885</v>
      </c>
      <c r="I341" t="s">
        <v>867</v>
      </c>
      <c r="J341" t="s">
        <v>742</v>
      </c>
      <c r="M341" s="10" t="s">
        <v>887</v>
      </c>
      <c r="N341" t="str">
        <f t="shared" si="23"/>
        <v>Ekr53?</v>
      </c>
      <c r="O341" t="str">
        <f>IF(P341&lt;&gt;"",P341,IF(I341="","",IF(I341="HK","",IF(I341="HK?","","GIS"))))</f>
        <v>GIS</v>
      </c>
      <c r="Q341" s="2" t="str">
        <f>IF(O341="GIS","Ekr53?","")</f>
        <v>Ekr53?</v>
      </c>
      <c r="R341" s="12" t="str">
        <f>IF(ISNUMBER(SEARCH("Datakilder_SQL",#REF!)),"Database",IF(ISNUMBER(SEARCH("WMS",U341)),"WMS",IF(ISNUMBER(SEARCH("WFS",U341)),"WFS","Grafisk fil")))</f>
        <v>Grafisk fil</v>
      </c>
      <c r="S3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1" t="str">
        <f>IF(ISNUMBER(SEARCH("]",#REF!)),TRIM(RIGHT(SUBSTITUTE(#REF!,".",REPT(" ",LEN(#REF!))),LEN(#REF!))),"")&amp;IF(ISNUMBER(SEARCH("ODBC",#REF!)),TRIM(#REF!)&amp;"?","")</f>
        <v/>
      </c>
      <c r="U341" s="1" t="str">
        <f>IF(ISNUMBER(SEARCH("WMS",#REF!)),RIGHT(#REF!,LEN(#REF!)-SEARCH(":",#REF!)),"")</f>
        <v/>
      </c>
      <c r="V341" t="str">
        <f>IF(ISNUMBER(SEARCH("WMS",#REF!)),TRIM(#REF!)&amp;"?","")</f>
        <v/>
      </c>
      <c r="W341" s="21" t="str">
        <f>IF(ISNUMBER(SEARCH("E:\",#REF!)),"\\s-gis01-v\gis1\", "")</f>
        <v/>
      </c>
      <c r="X341" s="2" t="str">
        <f>IF(ISNUMBER(SEARCH("E:\",#REF!)),LEFT(#REF!,SEARCH("@",SUBSTITUTE(#REF!,"\","@",LEN(#REF!)-LEN(SUBSTITUTE(#REF!,"\",""))))),"")</f>
        <v/>
      </c>
      <c r="Y341" s="14" t="str">
        <f>IF(ISNUMBER(SEARCH("E:\",#REF!)),TRIM(RIGHT(SUBSTITUTE(#REF!,"\",REPT(" ",LEN(#REF!))),LEN(#REF!))),"")</f>
        <v/>
      </c>
    </row>
    <row r="342" spans="1:25" x14ac:dyDescent="0.25">
      <c r="A342">
        <v>341</v>
      </c>
      <c r="B342" t="s">
        <v>271</v>
      </c>
      <c r="C342" t="s">
        <v>885</v>
      </c>
      <c r="D342" s="10" t="s">
        <v>927</v>
      </c>
      <c r="E342" s="10" t="s">
        <v>955</v>
      </c>
      <c r="F342" s="10" t="s">
        <v>495</v>
      </c>
      <c r="H342" s="10" t="s">
        <v>885</v>
      </c>
      <c r="I342" t="s">
        <v>310</v>
      </c>
      <c r="J342" t="s">
        <v>743</v>
      </c>
      <c r="K342" t="s">
        <v>850</v>
      </c>
      <c r="M342" s="10" t="s">
        <v>887</v>
      </c>
      <c r="N342" s="10" t="s">
        <v>1043</v>
      </c>
      <c r="O342" t="s">
        <v>927</v>
      </c>
      <c r="Q342" s="2" t="s">
        <v>314</v>
      </c>
      <c r="R342" s="12" t="str">
        <f>IF(ISNUMBER(SEARCH("Datakilder_SQL",#REF!)),"Database",IF(ISNUMBER(SEARCH("WMS",U342)),"WMS",IF(ISNUMBER(SEARCH("WFS",U342)),"WFS","Grafisk fil")))</f>
        <v>Grafisk fil</v>
      </c>
      <c r="S3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2" t="str">
        <f>IF(ISNUMBER(SEARCH("]",#REF!)),TRIM(RIGHT(SUBSTITUTE(#REF!,".",REPT(" ",LEN(#REF!))),LEN(#REF!))),"")&amp;IF(ISNUMBER(SEARCH("ODBC",#REF!)),TRIM(#REF!)&amp;"?","")</f>
        <v/>
      </c>
      <c r="U342" s="1" t="str">
        <f>IF(ISNUMBER(SEARCH("WMS",#REF!)),RIGHT(#REF!,LEN(#REF!)-SEARCH(":",#REF!)),"")</f>
        <v/>
      </c>
      <c r="V342" t="str">
        <f>IF(ISNUMBER(SEARCH("WMS",#REF!)),TRIM(#REF!)&amp;"?","")</f>
        <v/>
      </c>
      <c r="W342" s="21" t="str">
        <f>IF(ISNUMBER(SEARCH("E:\",#REF!)),"\\s-gis01-v\gis1\", "")</f>
        <v/>
      </c>
      <c r="X342" s="2" t="str">
        <f>IF(ISNUMBER(SEARCH("E:\",#REF!)),LEFT(#REF!,SEARCH("@",SUBSTITUTE(#REF!,"\","@",LEN(#REF!)-LEN(SUBSTITUTE(#REF!,"\",""))))),"")</f>
        <v/>
      </c>
      <c r="Y342" s="14" t="str">
        <f>IF(ISNUMBER(SEARCH("E:\",#REF!)),TRIM(RIGHT(SUBSTITUTE(#REF!,"\",REPT(" ",LEN(#REF!))),LEN(#REF!))),"")</f>
        <v/>
      </c>
    </row>
    <row r="343" spans="1:25" x14ac:dyDescent="0.25">
      <c r="A343">
        <v>342</v>
      </c>
      <c r="B343" t="s">
        <v>271</v>
      </c>
      <c r="C343" t="s">
        <v>885</v>
      </c>
      <c r="D343" s="10" t="s">
        <v>927</v>
      </c>
      <c r="E343" s="10" t="s">
        <v>955</v>
      </c>
      <c r="F343" s="10" t="s">
        <v>495</v>
      </c>
      <c r="H343" s="10" t="s">
        <v>885</v>
      </c>
      <c r="I343" t="s">
        <v>310</v>
      </c>
      <c r="J343" t="s">
        <v>743</v>
      </c>
      <c r="K343" t="s">
        <v>851</v>
      </c>
      <c r="M343" s="10" t="s">
        <v>887</v>
      </c>
      <c r="N343" s="10" t="s">
        <v>1043</v>
      </c>
      <c r="O343" t="s">
        <v>927</v>
      </c>
      <c r="Q343" s="2" t="s">
        <v>314</v>
      </c>
      <c r="R343" s="12" t="str">
        <f>IF(ISNUMBER(SEARCH("Datakilder_SQL",#REF!)),"Database",IF(ISNUMBER(SEARCH("WMS",U343)),"WMS",IF(ISNUMBER(SEARCH("WFS",U343)),"WFS","Grafisk fil")))</f>
        <v>Grafisk fil</v>
      </c>
      <c r="S3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3" t="str">
        <f>IF(ISNUMBER(SEARCH("]",#REF!)),TRIM(RIGHT(SUBSTITUTE(#REF!,".",REPT(" ",LEN(#REF!))),LEN(#REF!))),"")&amp;IF(ISNUMBER(SEARCH("ODBC",#REF!)),TRIM(#REF!)&amp;"?","")</f>
        <v/>
      </c>
      <c r="U343" s="1" t="str">
        <f>IF(ISNUMBER(SEARCH("WMS",#REF!)),RIGHT(#REF!,LEN(#REF!)-SEARCH(":",#REF!)),"")</f>
        <v/>
      </c>
      <c r="V343" t="str">
        <f>IF(ISNUMBER(SEARCH("WMS",#REF!)),TRIM(#REF!)&amp;"?","")</f>
        <v/>
      </c>
      <c r="W343" s="21" t="str">
        <f>IF(ISNUMBER(SEARCH("E:\",#REF!)),"\\s-gis01-v\gis1\", "")</f>
        <v/>
      </c>
      <c r="X343" s="2" t="str">
        <f>IF(ISNUMBER(SEARCH("E:\",#REF!)),LEFT(#REF!,SEARCH("@",SUBSTITUTE(#REF!,"\","@",LEN(#REF!)-LEN(SUBSTITUTE(#REF!,"\",""))))),"")</f>
        <v/>
      </c>
      <c r="Y343" s="14" t="str">
        <f>IF(ISNUMBER(SEARCH("E:\",#REF!)),TRIM(RIGHT(SUBSTITUTE(#REF!,"\",REPT(" ",LEN(#REF!))),LEN(#REF!))),"")</f>
        <v/>
      </c>
    </row>
    <row r="344" spans="1:25" x14ac:dyDescent="0.25">
      <c r="A344">
        <v>343</v>
      </c>
      <c r="B344" t="s">
        <v>113</v>
      </c>
      <c r="C344" t="s">
        <v>306</v>
      </c>
      <c r="D344" s="10" t="s">
        <v>930</v>
      </c>
      <c r="E344" s="10" t="s">
        <v>972</v>
      </c>
      <c r="F344" s="10" t="str">
        <f t="shared" ref="F344:F355" si="26">"Arealangivelse af berørte områder ved en havstigning på"&amp;B344</f>
        <v xml:space="preserve">Arealangivelse af berørte områder ved en havstigning på 1,0-1,5 meter </v>
      </c>
      <c r="H344" s="10" t="s">
        <v>885</v>
      </c>
      <c r="I344" t="s">
        <v>298</v>
      </c>
      <c r="J344" t="s">
        <v>744</v>
      </c>
      <c r="K344" t="s">
        <v>852</v>
      </c>
      <c r="M344" s="10" t="s">
        <v>302</v>
      </c>
      <c r="N344" t="str">
        <f t="shared" si="23"/>
        <v>Ekr53?</v>
      </c>
      <c r="O344" t="str">
        <f t="shared" ref="O344:O363" si="27">IF(P344&lt;&gt;"",P344,IF(I344="","",IF(I344="HK","",IF(I344="HK?","","GIS"))))</f>
        <v>GIS</v>
      </c>
      <c r="Q344" s="2" t="str">
        <f t="shared" ref="Q344:Q364" si="28">IF(O344="GIS","Ekr53?","")</f>
        <v>Ekr53?</v>
      </c>
      <c r="R344" s="12" t="str">
        <f>IF(ISNUMBER(SEARCH("Datakilder_SQL",#REF!)),"Database",IF(ISNUMBER(SEARCH("WMS",U344)),"WMS",IF(ISNUMBER(SEARCH("WFS",U344)),"WFS","Grafisk fil")))</f>
        <v>Grafisk fil</v>
      </c>
      <c r="S3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4" t="str">
        <f>IF(ISNUMBER(SEARCH("]",#REF!)),TRIM(RIGHT(SUBSTITUTE(#REF!,".",REPT(" ",LEN(#REF!))),LEN(#REF!))),"")&amp;IF(ISNUMBER(SEARCH("ODBC",#REF!)),TRIM(#REF!)&amp;"?","")</f>
        <v/>
      </c>
      <c r="U344" s="1" t="str">
        <f>IF(ISNUMBER(SEARCH("WMS",#REF!)),RIGHT(#REF!,LEN(#REF!)-SEARCH(":",#REF!)),"")</f>
        <v/>
      </c>
      <c r="V344" t="str">
        <f>IF(ISNUMBER(SEARCH("WMS",#REF!)),TRIM(#REF!)&amp;"?","")</f>
        <v/>
      </c>
      <c r="W344" s="21" t="str">
        <f>IF(ISNUMBER(SEARCH("E:\",#REF!)),"\\s-gis01-v\gis1\", "")</f>
        <v/>
      </c>
      <c r="X344" s="2" t="str">
        <f>IF(ISNUMBER(SEARCH("E:\",#REF!)),LEFT(#REF!,SEARCH("@",SUBSTITUTE(#REF!,"\","@",LEN(#REF!)-LEN(SUBSTITUTE(#REF!,"\",""))))),"")</f>
        <v/>
      </c>
      <c r="Y344" s="14" t="str">
        <f>IF(ISNUMBER(SEARCH("E:\",#REF!)),TRIM(RIGHT(SUBSTITUTE(#REF!,"\",REPT(" ",LEN(#REF!))),LEN(#REF!))),"")</f>
        <v/>
      </c>
    </row>
    <row r="345" spans="1:25" x14ac:dyDescent="0.25">
      <c r="A345">
        <v>344</v>
      </c>
      <c r="B345" t="s">
        <v>113</v>
      </c>
      <c r="C345" t="s">
        <v>306</v>
      </c>
      <c r="D345" s="10" t="s">
        <v>930</v>
      </c>
      <c r="E345" s="10" t="s">
        <v>973</v>
      </c>
      <c r="F345" s="10" t="str">
        <f t="shared" si="26"/>
        <v xml:space="preserve">Arealangivelse af berørte områder ved en havstigning på 1,0-1,5 meter </v>
      </c>
      <c r="H345" s="10" t="s">
        <v>885</v>
      </c>
      <c r="I345" t="s">
        <v>298</v>
      </c>
      <c r="J345" t="s">
        <v>744</v>
      </c>
      <c r="K345" t="s">
        <v>852</v>
      </c>
      <c r="M345" s="10" t="s">
        <v>302</v>
      </c>
      <c r="N345" t="str">
        <f t="shared" si="23"/>
        <v>Ekr53?</v>
      </c>
      <c r="O345" t="str">
        <f t="shared" si="27"/>
        <v>GIS</v>
      </c>
      <c r="Q345" s="2" t="str">
        <f t="shared" si="28"/>
        <v>Ekr53?</v>
      </c>
      <c r="R345" s="12" t="str">
        <f>IF(ISNUMBER(SEARCH("Datakilder_SQL",#REF!)),"Database",IF(ISNUMBER(SEARCH("WMS",U345)),"WMS",IF(ISNUMBER(SEARCH("WFS",U345)),"WFS","Grafisk fil")))</f>
        <v>Grafisk fil</v>
      </c>
      <c r="S3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5" t="str">
        <f>IF(ISNUMBER(SEARCH("]",#REF!)),TRIM(RIGHT(SUBSTITUTE(#REF!,".",REPT(" ",LEN(#REF!))),LEN(#REF!))),"")&amp;IF(ISNUMBER(SEARCH("ODBC",#REF!)),TRIM(#REF!)&amp;"?","")</f>
        <v/>
      </c>
      <c r="U345" s="1" t="str">
        <f>IF(ISNUMBER(SEARCH("WMS",#REF!)),RIGHT(#REF!,LEN(#REF!)-SEARCH(":",#REF!)),"")</f>
        <v/>
      </c>
      <c r="V345" t="str">
        <f>IF(ISNUMBER(SEARCH("WMS",#REF!)),TRIM(#REF!)&amp;"?","")</f>
        <v/>
      </c>
      <c r="W345" s="21" t="str">
        <f>IF(ISNUMBER(SEARCH("E:\",#REF!)),"\\s-gis01-v\gis1\", "")</f>
        <v/>
      </c>
      <c r="X345" s="2" t="str">
        <f>IF(ISNUMBER(SEARCH("E:\",#REF!)),LEFT(#REF!,SEARCH("@",SUBSTITUTE(#REF!,"\","@",LEN(#REF!)-LEN(SUBSTITUTE(#REF!,"\",""))))),"")</f>
        <v/>
      </c>
      <c r="Y345" s="14" t="str">
        <f>IF(ISNUMBER(SEARCH("E:\",#REF!)),TRIM(RIGHT(SUBSTITUTE(#REF!,"\",REPT(" ",LEN(#REF!))),LEN(#REF!))),"")</f>
        <v/>
      </c>
    </row>
    <row r="346" spans="1:25" x14ac:dyDescent="0.25">
      <c r="A346">
        <v>345</v>
      </c>
      <c r="B346" t="s">
        <v>114</v>
      </c>
      <c r="C346" t="s">
        <v>306</v>
      </c>
      <c r="D346" s="10" t="s">
        <v>930</v>
      </c>
      <c r="E346" s="10" t="s">
        <v>972</v>
      </c>
      <c r="F346" s="10" t="str">
        <f t="shared" si="26"/>
        <v xml:space="preserve">Arealangivelse af berørte områder ved en havstigning på 1,5-2,0 meter </v>
      </c>
      <c r="H346" s="10" t="s">
        <v>885</v>
      </c>
      <c r="I346" t="s">
        <v>298</v>
      </c>
      <c r="J346" t="s">
        <v>744</v>
      </c>
      <c r="K346" t="s">
        <v>852</v>
      </c>
      <c r="M346" s="10" t="s">
        <v>302</v>
      </c>
      <c r="N346" t="str">
        <f t="shared" si="23"/>
        <v>Ekr53?</v>
      </c>
      <c r="O346" t="str">
        <f t="shared" si="27"/>
        <v>GIS</v>
      </c>
      <c r="Q346" s="2" t="str">
        <f t="shared" si="28"/>
        <v>Ekr53?</v>
      </c>
      <c r="R346" s="12" t="str">
        <f>IF(ISNUMBER(SEARCH("Datakilder_SQL",#REF!)),"Database",IF(ISNUMBER(SEARCH("WMS",U346)),"WMS",IF(ISNUMBER(SEARCH("WFS",U346)),"WFS","Grafisk fil")))</f>
        <v>Grafisk fil</v>
      </c>
      <c r="S3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6" t="str">
        <f>IF(ISNUMBER(SEARCH("]",#REF!)),TRIM(RIGHT(SUBSTITUTE(#REF!,".",REPT(" ",LEN(#REF!))),LEN(#REF!))),"")&amp;IF(ISNUMBER(SEARCH("ODBC",#REF!)),TRIM(#REF!)&amp;"?","")</f>
        <v/>
      </c>
      <c r="U346" s="1" t="str">
        <f>IF(ISNUMBER(SEARCH("WMS",#REF!)),RIGHT(#REF!,LEN(#REF!)-SEARCH(":",#REF!)),"")</f>
        <v/>
      </c>
      <c r="V346" t="str">
        <f>IF(ISNUMBER(SEARCH("WMS",#REF!)),TRIM(#REF!)&amp;"?","")</f>
        <v/>
      </c>
      <c r="W346" s="21" t="str">
        <f>IF(ISNUMBER(SEARCH("E:\",#REF!)),"\\s-gis01-v\gis1\", "")</f>
        <v/>
      </c>
      <c r="X346" s="2" t="str">
        <f>IF(ISNUMBER(SEARCH("E:\",#REF!)),LEFT(#REF!,SEARCH("@",SUBSTITUTE(#REF!,"\","@",LEN(#REF!)-LEN(SUBSTITUTE(#REF!,"\",""))))),"")</f>
        <v/>
      </c>
      <c r="Y346" s="14" t="str">
        <f>IF(ISNUMBER(SEARCH("E:\",#REF!)),TRIM(RIGHT(SUBSTITUTE(#REF!,"\",REPT(" ",LEN(#REF!))),LEN(#REF!))),"")</f>
        <v/>
      </c>
    </row>
    <row r="347" spans="1:25" x14ac:dyDescent="0.25">
      <c r="A347">
        <v>346</v>
      </c>
      <c r="B347" t="s">
        <v>114</v>
      </c>
      <c r="C347" t="s">
        <v>306</v>
      </c>
      <c r="D347" s="10" t="s">
        <v>930</v>
      </c>
      <c r="E347" s="10" t="s">
        <v>973</v>
      </c>
      <c r="F347" s="10" t="str">
        <f t="shared" si="26"/>
        <v xml:space="preserve">Arealangivelse af berørte områder ved en havstigning på 1,5-2,0 meter </v>
      </c>
      <c r="H347" s="10" t="s">
        <v>885</v>
      </c>
      <c r="I347" t="s">
        <v>298</v>
      </c>
      <c r="J347" t="s">
        <v>744</v>
      </c>
      <c r="K347" t="s">
        <v>852</v>
      </c>
      <c r="M347" s="10" t="s">
        <v>302</v>
      </c>
      <c r="N347" t="str">
        <f t="shared" si="23"/>
        <v>Ekr53?</v>
      </c>
      <c r="O347" t="str">
        <f t="shared" si="27"/>
        <v>GIS</v>
      </c>
      <c r="Q347" s="2" t="str">
        <f t="shared" si="28"/>
        <v>Ekr53?</v>
      </c>
      <c r="R347" s="12" t="str">
        <f>IF(ISNUMBER(SEARCH("Datakilder_SQL",#REF!)),"Database",IF(ISNUMBER(SEARCH("WMS",U347)),"WMS",IF(ISNUMBER(SEARCH("WFS",U347)),"WFS","Grafisk fil")))</f>
        <v>Grafisk fil</v>
      </c>
      <c r="S3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7" t="str">
        <f>IF(ISNUMBER(SEARCH("]",#REF!)),TRIM(RIGHT(SUBSTITUTE(#REF!,".",REPT(" ",LEN(#REF!))),LEN(#REF!))),"")&amp;IF(ISNUMBER(SEARCH("ODBC",#REF!)),TRIM(#REF!)&amp;"?","")</f>
        <v/>
      </c>
      <c r="U347" s="1" t="str">
        <f>IF(ISNUMBER(SEARCH("WMS",#REF!)),RIGHT(#REF!,LEN(#REF!)-SEARCH(":",#REF!)),"")</f>
        <v/>
      </c>
      <c r="V347" t="str">
        <f>IF(ISNUMBER(SEARCH("WMS",#REF!)),TRIM(#REF!)&amp;"?","")</f>
        <v/>
      </c>
      <c r="W347" s="21" t="str">
        <f>IF(ISNUMBER(SEARCH("E:\",#REF!)),"\\s-gis01-v\gis1\", "")</f>
        <v/>
      </c>
      <c r="X347" s="2" t="str">
        <f>IF(ISNUMBER(SEARCH("E:\",#REF!)),LEFT(#REF!,SEARCH("@",SUBSTITUTE(#REF!,"\","@",LEN(#REF!)-LEN(SUBSTITUTE(#REF!,"\",""))))),"")</f>
        <v/>
      </c>
      <c r="Y347" s="14" t="str">
        <f>IF(ISNUMBER(SEARCH("E:\",#REF!)),TRIM(RIGHT(SUBSTITUTE(#REF!,"\",REPT(" ",LEN(#REF!))),LEN(#REF!))),"")</f>
        <v/>
      </c>
    </row>
    <row r="348" spans="1:25" x14ac:dyDescent="0.25">
      <c r="A348">
        <v>347</v>
      </c>
      <c r="B348" t="s">
        <v>115</v>
      </c>
      <c r="C348" t="s">
        <v>306</v>
      </c>
      <c r="D348" s="10" t="s">
        <v>930</v>
      </c>
      <c r="E348" s="10" t="s">
        <v>972</v>
      </c>
      <c r="F348" s="10" t="str">
        <f t="shared" si="26"/>
        <v xml:space="preserve">Arealangivelse af berørte områder ved en havstigning på 2,0-2,5meter </v>
      </c>
      <c r="H348" s="10" t="s">
        <v>885</v>
      </c>
      <c r="I348" t="s">
        <v>298</v>
      </c>
      <c r="J348" t="s">
        <v>744</v>
      </c>
      <c r="K348" t="s">
        <v>852</v>
      </c>
      <c r="M348" s="10" t="s">
        <v>302</v>
      </c>
      <c r="N348" t="str">
        <f t="shared" si="23"/>
        <v>Ekr53?</v>
      </c>
      <c r="O348" t="str">
        <f t="shared" si="27"/>
        <v>GIS</v>
      </c>
      <c r="Q348" s="2" t="str">
        <f t="shared" si="28"/>
        <v>Ekr53?</v>
      </c>
      <c r="R348" s="12" t="str">
        <f>IF(ISNUMBER(SEARCH("Datakilder_SQL",#REF!)),"Database",IF(ISNUMBER(SEARCH("WMS",U348)),"WMS",IF(ISNUMBER(SEARCH("WFS",U348)),"WFS","Grafisk fil")))</f>
        <v>Grafisk fil</v>
      </c>
      <c r="S3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8" t="str">
        <f>IF(ISNUMBER(SEARCH("]",#REF!)),TRIM(RIGHT(SUBSTITUTE(#REF!,".",REPT(" ",LEN(#REF!))),LEN(#REF!))),"")&amp;IF(ISNUMBER(SEARCH("ODBC",#REF!)),TRIM(#REF!)&amp;"?","")</f>
        <v/>
      </c>
      <c r="U348" s="1" t="str">
        <f>IF(ISNUMBER(SEARCH("WMS",#REF!)),RIGHT(#REF!,LEN(#REF!)-SEARCH(":",#REF!)),"")</f>
        <v/>
      </c>
      <c r="V348" t="str">
        <f>IF(ISNUMBER(SEARCH("WMS",#REF!)),TRIM(#REF!)&amp;"?","")</f>
        <v/>
      </c>
      <c r="W348" s="21" t="str">
        <f>IF(ISNUMBER(SEARCH("E:\",#REF!)),"\\s-gis01-v\gis1\", "")</f>
        <v/>
      </c>
      <c r="X348" s="2" t="str">
        <f>IF(ISNUMBER(SEARCH("E:\",#REF!)),LEFT(#REF!,SEARCH("@",SUBSTITUTE(#REF!,"\","@",LEN(#REF!)-LEN(SUBSTITUTE(#REF!,"\",""))))),"")</f>
        <v/>
      </c>
      <c r="Y348" s="14" t="str">
        <f>IF(ISNUMBER(SEARCH("E:\",#REF!)),TRIM(RIGHT(SUBSTITUTE(#REF!,"\",REPT(" ",LEN(#REF!))),LEN(#REF!))),"")</f>
        <v/>
      </c>
    </row>
    <row r="349" spans="1:25" x14ac:dyDescent="0.25">
      <c r="A349">
        <v>348</v>
      </c>
      <c r="B349" t="s">
        <v>115</v>
      </c>
      <c r="C349" t="s">
        <v>306</v>
      </c>
      <c r="D349" s="10" t="s">
        <v>930</v>
      </c>
      <c r="E349" s="10" t="s">
        <v>973</v>
      </c>
      <c r="F349" s="10" t="str">
        <f t="shared" si="26"/>
        <v xml:space="preserve">Arealangivelse af berørte områder ved en havstigning på 2,0-2,5meter </v>
      </c>
      <c r="H349" s="10" t="s">
        <v>885</v>
      </c>
      <c r="I349" t="s">
        <v>298</v>
      </c>
      <c r="J349" t="s">
        <v>744</v>
      </c>
      <c r="K349" t="s">
        <v>852</v>
      </c>
      <c r="M349" s="10" t="s">
        <v>302</v>
      </c>
      <c r="N349" t="str">
        <f t="shared" si="23"/>
        <v>Ekr53?</v>
      </c>
      <c r="O349" t="str">
        <f t="shared" si="27"/>
        <v>GIS</v>
      </c>
      <c r="Q349" s="2" t="str">
        <f t="shared" si="28"/>
        <v>Ekr53?</v>
      </c>
      <c r="R349" s="12" t="str">
        <f>IF(ISNUMBER(SEARCH("Datakilder_SQL",#REF!)),"Database",IF(ISNUMBER(SEARCH("WMS",U349)),"WMS",IF(ISNUMBER(SEARCH("WFS",U349)),"WFS","Grafisk fil")))</f>
        <v>Grafisk fil</v>
      </c>
      <c r="S3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49" t="str">
        <f>IF(ISNUMBER(SEARCH("]",#REF!)),TRIM(RIGHT(SUBSTITUTE(#REF!,".",REPT(" ",LEN(#REF!))),LEN(#REF!))),"")&amp;IF(ISNUMBER(SEARCH("ODBC",#REF!)),TRIM(#REF!)&amp;"?","")</f>
        <v/>
      </c>
      <c r="U349" s="1" t="str">
        <f>IF(ISNUMBER(SEARCH("WMS",#REF!)),RIGHT(#REF!,LEN(#REF!)-SEARCH(":",#REF!)),"")</f>
        <v/>
      </c>
      <c r="V349" t="str">
        <f>IF(ISNUMBER(SEARCH("WMS",#REF!)),TRIM(#REF!)&amp;"?","")</f>
        <v/>
      </c>
      <c r="W349" s="21" t="str">
        <f>IF(ISNUMBER(SEARCH("E:\",#REF!)),"\\s-gis01-v\gis1\", "")</f>
        <v/>
      </c>
      <c r="X349" s="2" t="str">
        <f>IF(ISNUMBER(SEARCH("E:\",#REF!)),LEFT(#REF!,SEARCH("@",SUBSTITUTE(#REF!,"\","@",LEN(#REF!)-LEN(SUBSTITUTE(#REF!,"\",""))))),"")</f>
        <v/>
      </c>
      <c r="Y349" s="14" t="str">
        <f>IF(ISNUMBER(SEARCH("E:\",#REF!)),TRIM(RIGHT(SUBSTITUTE(#REF!,"\",REPT(" ",LEN(#REF!))),LEN(#REF!))),"")</f>
        <v/>
      </c>
    </row>
    <row r="350" spans="1:25" x14ac:dyDescent="0.25">
      <c r="A350">
        <v>349</v>
      </c>
      <c r="B350" t="s">
        <v>116</v>
      </c>
      <c r="C350" t="s">
        <v>306</v>
      </c>
      <c r="D350" s="10" t="s">
        <v>930</v>
      </c>
      <c r="E350" s="10" t="s">
        <v>972</v>
      </c>
      <c r="F350" s="10" t="str">
        <f t="shared" si="26"/>
        <v xml:space="preserve">Arealangivelse af berørte områder ved en havstigning på 2,5-3,0 meter </v>
      </c>
      <c r="H350" s="10" t="s">
        <v>885</v>
      </c>
      <c r="I350" t="s">
        <v>298</v>
      </c>
      <c r="J350" t="s">
        <v>744</v>
      </c>
      <c r="K350" t="s">
        <v>852</v>
      </c>
      <c r="M350" s="10" t="s">
        <v>302</v>
      </c>
      <c r="N350" t="str">
        <f t="shared" si="23"/>
        <v>Ekr53?</v>
      </c>
      <c r="O350" t="str">
        <f t="shared" si="27"/>
        <v>GIS</v>
      </c>
      <c r="Q350" s="2" t="str">
        <f t="shared" si="28"/>
        <v>Ekr53?</v>
      </c>
      <c r="R350" s="12" t="str">
        <f>IF(ISNUMBER(SEARCH("Datakilder_SQL",#REF!)),"Database",IF(ISNUMBER(SEARCH("WMS",U350)),"WMS",IF(ISNUMBER(SEARCH("WFS",U350)),"WFS","Grafisk fil")))</f>
        <v>Grafisk fil</v>
      </c>
      <c r="S3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0" t="str">
        <f>IF(ISNUMBER(SEARCH("]",#REF!)),TRIM(RIGHT(SUBSTITUTE(#REF!,".",REPT(" ",LEN(#REF!))),LEN(#REF!))),"")&amp;IF(ISNUMBER(SEARCH("ODBC",#REF!)),TRIM(#REF!)&amp;"?","")</f>
        <v/>
      </c>
      <c r="U350" s="1" t="str">
        <f>IF(ISNUMBER(SEARCH("WMS",#REF!)),RIGHT(#REF!,LEN(#REF!)-SEARCH(":",#REF!)),"")</f>
        <v/>
      </c>
      <c r="V350" t="str">
        <f>IF(ISNUMBER(SEARCH("WMS",#REF!)),TRIM(#REF!)&amp;"?","")</f>
        <v/>
      </c>
      <c r="W350" s="21" t="str">
        <f>IF(ISNUMBER(SEARCH("E:\",#REF!)),"\\s-gis01-v\gis1\", "")</f>
        <v/>
      </c>
      <c r="X350" s="2" t="str">
        <f>IF(ISNUMBER(SEARCH("E:\",#REF!)),LEFT(#REF!,SEARCH("@",SUBSTITUTE(#REF!,"\","@",LEN(#REF!)-LEN(SUBSTITUTE(#REF!,"\",""))))),"")</f>
        <v/>
      </c>
      <c r="Y350" s="14" t="str">
        <f>IF(ISNUMBER(SEARCH("E:\",#REF!)),TRIM(RIGHT(SUBSTITUTE(#REF!,"\",REPT(" ",LEN(#REF!))),LEN(#REF!))),"")</f>
        <v/>
      </c>
    </row>
    <row r="351" spans="1:25" x14ac:dyDescent="0.25">
      <c r="A351">
        <v>350</v>
      </c>
      <c r="B351" t="s">
        <v>116</v>
      </c>
      <c r="C351" t="s">
        <v>306</v>
      </c>
      <c r="D351" s="10" t="s">
        <v>930</v>
      </c>
      <c r="E351" s="10" t="s">
        <v>973</v>
      </c>
      <c r="F351" s="10" t="str">
        <f t="shared" si="26"/>
        <v xml:space="preserve">Arealangivelse af berørte områder ved en havstigning på 2,5-3,0 meter </v>
      </c>
      <c r="H351" s="10" t="s">
        <v>885</v>
      </c>
      <c r="I351" t="s">
        <v>298</v>
      </c>
      <c r="J351" t="s">
        <v>744</v>
      </c>
      <c r="K351" t="s">
        <v>852</v>
      </c>
      <c r="M351" s="10" t="s">
        <v>302</v>
      </c>
      <c r="N351" t="str">
        <f t="shared" si="23"/>
        <v>Ekr53?</v>
      </c>
      <c r="O351" t="str">
        <f t="shared" si="27"/>
        <v>GIS</v>
      </c>
      <c r="Q351" s="2" t="str">
        <f t="shared" si="28"/>
        <v>Ekr53?</v>
      </c>
      <c r="R351" s="12" t="str">
        <f>IF(ISNUMBER(SEARCH("Datakilder_SQL",#REF!)),"Database",IF(ISNUMBER(SEARCH("WMS",U351)),"WMS",IF(ISNUMBER(SEARCH("WFS",U351)),"WFS","Grafisk fil")))</f>
        <v>Grafisk fil</v>
      </c>
      <c r="S3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1" t="str">
        <f>IF(ISNUMBER(SEARCH("]",#REF!)),TRIM(RIGHT(SUBSTITUTE(#REF!,".",REPT(" ",LEN(#REF!))),LEN(#REF!))),"")&amp;IF(ISNUMBER(SEARCH("ODBC",#REF!)),TRIM(#REF!)&amp;"?","")</f>
        <v/>
      </c>
      <c r="U351" s="1" t="str">
        <f>IF(ISNUMBER(SEARCH("WMS",#REF!)),RIGHT(#REF!,LEN(#REF!)-SEARCH(":",#REF!)),"")</f>
        <v/>
      </c>
      <c r="V351" t="str">
        <f>IF(ISNUMBER(SEARCH("WMS",#REF!)),TRIM(#REF!)&amp;"?","")</f>
        <v/>
      </c>
      <c r="W351" s="21" t="str">
        <f>IF(ISNUMBER(SEARCH("E:\",#REF!)),"\\s-gis01-v\gis1\", "")</f>
        <v/>
      </c>
      <c r="X351" s="2" t="str">
        <f>IF(ISNUMBER(SEARCH("E:\",#REF!)),LEFT(#REF!,SEARCH("@",SUBSTITUTE(#REF!,"\","@",LEN(#REF!)-LEN(SUBSTITUTE(#REF!,"\",""))))),"")</f>
        <v/>
      </c>
      <c r="Y351" s="14" t="str">
        <f>IF(ISNUMBER(SEARCH("E:\",#REF!)),TRIM(RIGHT(SUBSTITUTE(#REF!,"\",REPT(" ",LEN(#REF!))),LEN(#REF!))),"")</f>
        <v/>
      </c>
    </row>
    <row r="352" spans="1:25" x14ac:dyDescent="0.25">
      <c r="A352">
        <v>351</v>
      </c>
      <c r="B352" t="s">
        <v>117</v>
      </c>
      <c r="C352" t="s">
        <v>306</v>
      </c>
      <c r="D352" s="10" t="s">
        <v>930</v>
      </c>
      <c r="E352" s="10" t="s">
        <v>972</v>
      </c>
      <c r="F352" s="10" t="str">
        <f t="shared" si="26"/>
        <v xml:space="preserve">Arealangivelse af berørte områder ved en havstigning på 3,0-3,5 meter </v>
      </c>
      <c r="H352" s="10" t="s">
        <v>885</v>
      </c>
      <c r="I352" t="s">
        <v>298</v>
      </c>
      <c r="J352" t="s">
        <v>744</v>
      </c>
      <c r="K352" t="s">
        <v>852</v>
      </c>
      <c r="M352" s="10" t="s">
        <v>302</v>
      </c>
      <c r="N352" t="str">
        <f t="shared" si="23"/>
        <v>Ekr53?</v>
      </c>
      <c r="O352" t="str">
        <f t="shared" si="27"/>
        <v>GIS</v>
      </c>
      <c r="Q352" s="2" t="str">
        <f t="shared" si="28"/>
        <v>Ekr53?</v>
      </c>
      <c r="R352" s="12" t="str">
        <f>IF(ISNUMBER(SEARCH("Datakilder_SQL",#REF!)),"Database",IF(ISNUMBER(SEARCH("WMS",U352)),"WMS",IF(ISNUMBER(SEARCH("WFS",U352)),"WFS","Grafisk fil")))</f>
        <v>Grafisk fil</v>
      </c>
      <c r="S3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2" t="str">
        <f>IF(ISNUMBER(SEARCH("]",#REF!)),TRIM(RIGHT(SUBSTITUTE(#REF!,".",REPT(" ",LEN(#REF!))),LEN(#REF!))),"")&amp;IF(ISNUMBER(SEARCH("ODBC",#REF!)),TRIM(#REF!)&amp;"?","")</f>
        <v/>
      </c>
      <c r="U352" s="1" t="str">
        <f>IF(ISNUMBER(SEARCH("WMS",#REF!)),RIGHT(#REF!,LEN(#REF!)-SEARCH(":",#REF!)),"")</f>
        <v/>
      </c>
      <c r="V352" t="str">
        <f>IF(ISNUMBER(SEARCH("WMS",#REF!)),TRIM(#REF!)&amp;"?","")</f>
        <v/>
      </c>
      <c r="W352" s="21" t="str">
        <f>IF(ISNUMBER(SEARCH("E:\",#REF!)),"\\s-gis01-v\gis1\", "")</f>
        <v/>
      </c>
      <c r="X352" s="2" t="str">
        <f>IF(ISNUMBER(SEARCH("E:\",#REF!)),LEFT(#REF!,SEARCH("@",SUBSTITUTE(#REF!,"\","@",LEN(#REF!)-LEN(SUBSTITUTE(#REF!,"\",""))))),"")</f>
        <v/>
      </c>
      <c r="Y352" s="14" t="str">
        <f>IF(ISNUMBER(SEARCH("E:\",#REF!)),TRIM(RIGHT(SUBSTITUTE(#REF!,"\",REPT(" ",LEN(#REF!))),LEN(#REF!))),"")</f>
        <v/>
      </c>
    </row>
    <row r="353" spans="1:25" x14ac:dyDescent="0.25">
      <c r="A353">
        <v>352</v>
      </c>
      <c r="B353" t="s">
        <v>117</v>
      </c>
      <c r="C353" t="s">
        <v>306</v>
      </c>
      <c r="D353" s="10" t="s">
        <v>930</v>
      </c>
      <c r="E353" s="10" t="s">
        <v>973</v>
      </c>
      <c r="F353" s="10" t="str">
        <f t="shared" si="26"/>
        <v xml:space="preserve">Arealangivelse af berørte områder ved en havstigning på 3,0-3,5 meter </v>
      </c>
      <c r="H353" s="10" t="s">
        <v>885</v>
      </c>
      <c r="I353" t="s">
        <v>298</v>
      </c>
      <c r="J353" t="s">
        <v>744</v>
      </c>
      <c r="K353" t="s">
        <v>852</v>
      </c>
      <c r="M353" s="10" t="s">
        <v>302</v>
      </c>
      <c r="N353" t="str">
        <f t="shared" si="23"/>
        <v>Ekr53?</v>
      </c>
      <c r="O353" t="str">
        <f t="shared" si="27"/>
        <v>GIS</v>
      </c>
      <c r="Q353" s="2" t="str">
        <f t="shared" si="28"/>
        <v>Ekr53?</v>
      </c>
      <c r="R353" s="12" t="str">
        <f>IF(ISNUMBER(SEARCH("Datakilder_SQL",#REF!)),"Database",IF(ISNUMBER(SEARCH("WMS",U353)),"WMS",IF(ISNUMBER(SEARCH("WFS",U353)),"WFS","Grafisk fil")))</f>
        <v>Grafisk fil</v>
      </c>
      <c r="S3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3" t="str">
        <f>IF(ISNUMBER(SEARCH("]",#REF!)),TRIM(RIGHT(SUBSTITUTE(#REF!,".",REPT(" ",LEN(#REF!))),LEN(#REF!))),"")&amp;IF(ISNUMBER(SEARCH("ODBC",#REF!)),TRIM(#REF!)&amp;"?","")</f>
        <v/>
      </c>
      <c r="U353" s="1" t="str">
        <f>IF(ISNUMBER(SEARCH("WMS",#REF!)),RIGHT(#REF!,LEN(#REF!)-SEARCH(":",#REF!)),"")</f>
        <v/>
      </c>
      <c r="V353" t="str">
        <f>IF(ISNUMBER(SEARCH("WMS",#REF!)),TRIM(#REF!)&amp;"?","")</f>
        <v/>
      </c>
      <c r="W353" s="21" t="str">
        <f>IF(ISNUMBER(SEARCH("E:\",#REF!)),"\\s-gis01-v\gis1\", "")</f>
        <v/>
      </c>
      <c r="X353" s="2" t="str">
        <f>IF(ISNUMBER(SEARCH("E:\",#REF!)),LEFT(#REF!,SEARCH("@",SUBSTITUTE(#REF!,"\","@",LEN(#REF!)-LEN(SUBSTITUTE(#REF!,"\",""))))),"")</f>
        <v/>
      </c>
      <c r="Y353" s="14" t="str">
        <f>IF(ISNUMBER(SEARCH("E:\",#REF!)),TRIM(RIGHT(SUBSTITUTE(#REF!,"\",REPT(" ",LEN(#REF!))),LEN(#REF!))),"")</f>
        <v/>
      </c>
    </row>
    <row r="354" spans="1:25" x14ac:dyDescent="0.25">
      <c r="A354">
        <v>353</v>
      </c>
      <c r="B354" t="s">
        <v>118</v>
      </c>
      <c r="C354" t="s">
        <v>306</v>
      </c>
      <c r="D354" s="10" t="s">
        <v>930</v>
      </c>
      <c r="E354" s="10" t="s">
        <v>972</v>
      </c>
      <c r="F354" s="10" t="str">
        <f t="shared" si="26"/>
        <v xml:space="preserve">Arealangivelse af berørte områder ved en havstigning på 3,5-4,0 meter </v>
      </c>
      <c r="H354" s="10" t="s">
        <v>885</v>
      </c>
      <c r="I354" t="s">
        <v>298</v>
      </c>
      <c r="J354" t="s">
        <v>744</v>
      </c>
      <c r="K354" t="s">
        <v>852</v>
      </c>
      <c r="M354" s="10" t="s">
        <v>302</v>
      </c>
      <c r="N354" t="str">
        <f t="shared" si="23"/>
        <v>Ekr53?</v>
      </c>
      <c r="O354" t="str">
        <f t="shared" si="27"/>
        <v>GIS</v>
      </c>
      <c r="Q354" s="2" t="str">
        <f t="shared" si="28"/>
        <v>Ekr53?</v>
      </c>
      <c r="R354" s="12" t="str">
        <f>IF(ISNUMBER(SEARCH("Datakilder_SQL",#REF!)),"Database",IF(ISNUMBER(SEARCH("WMS",U354)),"WMS",IF(ISNUMBER(SEARCH("WFS",U354)),"WFS","Grafisk fil")))</f>
        <v>Grafisk fil</v>
      </c>
      <c r="S3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4" t="str">
        <f>IF(ISNUMBER(SEARCH("]",#REF!)),TRIM(RIGHT(SUBSTITUTE(#REF!,".",REPT(" ",LEN(#REF!))),LEN(#REF!))),"")&amp;IF(ISNUMBER(SEARCH("ODBC",#REF!)),TRIM(#REF!)&amp;"?","")</f>
        <v/>
      </c>
      <c r="U354" s="1" t="str">
        <f>IF(ISNUMBER(SEARCH("WMS",#REF!)),RIGHT(#REF!,LEN(#REF!)-SEARCH(":",#REF!)),"")</f>
        <v/>
      </c>
      <c r="V354" t="str">
        <f>IF(ISNUMBER(SEARCH("WMS",#REF!)),TRIM(#REF!)&amp;"?","")</f>
        <v/>
      </c>
      <c r="W354" s="21" t="str">
        <f>IF(ISNUMBER(SEARCH("E:\",#REF!)),"\\s-gis01-v\gis1\", "")</f>
        <v/>
      </c>
      <c r="X354" s="2" t="str">
        <f>IF(ISNUMBER(SEARCH("E:\",#REF!)),LEFT(#REF!,SEARCH("@",SUBSTITUTE(#REF!,"\","@",LEN(#REF!)-LEN(SUBSTITUTE(#REF!,"\",""))))),"")</f>
        <v/>
      </c>
      <c r="Y354" s="14" t="str">
        <f>IF(ISNUMBER(SEARCH("E:\",#REF!)),TRIM(RIGHT(SUBSTITUTE(#REF!,"\",REPT(" ",LEN(#REF!))),LEN(#REF!))),"")</f>
        <v/>
      </c>
    </row>
    <row r="355" spans="1:25" x14ac:dyDescent="0.25">
      <c r="A355">
        <v>354</v>
      </c>
      <c r="B355" t="s">
        <v>118</v>
      </c>
      <c r="C355" t="s">
        <v>306</v>
      </c>
      <c r="D355" s="10" t="s">
        <v>930</v>
      </c>
      <c r="E355" s="10" t="s">
        <v>973</v>
      </c>
      <c r="F355" s="10" t="str">
        <f t="shared" si="26"/>
        <v xml:space="preserve">Arealangivelse af berørte områder ved en havstigning på 3,5-4,0 meter </v>
      </c>
      <c r="H355" s="10" t="s">
        <v>885</v>
      </c>
      <c r="I355" t="s">
        <v>298</v>
      </c>
      <c r="J355" t="s">
        <v>744</v>
      </c>
      <c r="K355" t="s">
        <v>852</v>
      </c>
      <c r="M355" s="10" t="s">
        <v>302</v>
      </c>
      <c r="N355" t="str">
        <f t="shared" si="23"/>
        <v>Ekr53?</v>
      </c>
      <c r="O355" t="str">
        <f t="shared" si="27"/>
        <v>GIS</v>
      </c>
      <c r="Q355" s="2" t="str">
        <f t="shared" si="28"/>
        <v>Ekr53?</v>
      </c>
      <c r="R355" s="12" t="str">
        <f>IF(ISNUMBER(SEARCH("Datakilder_SQL",#REF!)),"Database",IF(ISNUMBER(SEARCH("WMS",U355)),"WMS",IF(ISNUMBER(SEARCH("WFS",U355)),"WFS","Grafisk fil")))</f>
        <v>Grafisk fil</v>
      </c>
      <c r="S3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5" t="str">
        <f>IF(ISNUMBER(SEARCH("]",#REF!)),TRIM(RIGHT(SUBSTITUTE(#REF!,".",REPT(" ",LEN(#REF!))),LEN(#REF!))),"")&amp;IF(ISNUMBER(SEARCH("ODBC",#REF!)),TRIM(#REF!)&amp;"?","")</f>
        <v/>
      </c>
      <c r="U355" s="1" t="str">
        <f>IF(ISNUMBER(SEARCH("WMS",#REF!)),RIGHT(#REF!,LEN(#REF!)-SEARCH(":",#REF!)),"")</f>
        <v/>
      </c>
      <c r="V355" t="str">
        <f>IF(ISNUMBER(SEARCH("WMS",#REF!)),TRIM(#REF!)&amp;"?","")</f>
        <v/>
      </c>
      <c r="W355" s="21" t="str">
        <f>IF(ISNUMBER(SEARCH("E:\",#REF!)),"\\s-gis01-v\gis1\", "")</f>
        <v/>
      </c>
      <c r="X355" s="2" t="str">
        <f>IF(ISNUMBER(SEARCH("E:\",#REF!)),LEFT(#REF!,SEARCH("@",SUBSTITUTE(#REF!,"\","@",LEN(#REF!)-LEN(SUBSTITUTE(#REF!,"\",""))))),"")</f>
        <v/>
      </c>
      <c r="Y355" s="14" t="str">
        <f>IF(ISNUMBER(SEARCH("E:\",#REF!)),TRIM(RIGHT(SUBSTITUTE(#REF!,"\",REPT(" ",LEN(#REF!))),LEN(#REF!))),"")</f>
        <v/>
      </c>
    </row>
    <row r="356" spans="1:25" x14ac:dyDescent="0.25">
      <c r="A356">
        <v>355</v>
      </c>
      <c r="B356" t="s">
        <v>119</v>
      </c>
      <c r="C356" t="s">
        <v>885</v>
      </c>
      <c r="D356" s="10" t="s">
        <v>930</v>
      </c>
      <c r="E356" s="10" t="s">
        <v>972</v>
      </c>
      <c r="F356" t="s">
        <v>496</v>
      </c>
      <c r="H356" s="10" t="s">
        <v>885</v>
      </c>
      <c r="I356" t="s">
        <v>298</v>
      </c>
      <c r="J356" t="s">
        <v>744</v>
      </c>
      <c r="K356" t="s">
        <v>852</v>
      </c>
      <c r="M356" s="10" t="s">
        <v>302</v>
      </c>
      <c r="N356" t="str">
        <f t="shared" si="23"/>
        <v>Ekr53?</v>
      </c>
      <c r="O356" t="str">
        <f t="shared" si="27"/>
        <v>GIS</v>
      </c>
      <c r="Q356" s="2" t="str">
        <f t="shared" si="28"/>
        <v>Ekr53?</v>
      </c>
      <c r="R356" s="12" t="str">
        <f>IF(ISNUMBER(SEARCH("Datakilder_SQL",#REF!)),"Database",IF(ISNUMBER(SEARCH("WMS",U356)),"WMS",IF(ISNUMBER(SEARCH("WFS",U356)),"WFS","Grafisk fil")))</f>
        <v>Grafisk fil</v>
      </c>
      <c r="S3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6" t="str">
        <f>IF(ISNUMBER(SEARCH("]",#REF!)),TRIM(RIGHT(SUBSTITUTE(#REF!,".",REPT(" ",LEN(#REF!))),LEN(#REF!))),"")&amp;IF(ISNUMBER(SEARCH("ODBC",#REF!)),TRIM(#REF!)&amp;"?","")</f>
        <v/>
      </c>
      <c r="U356" s="1" t="str">
        <f>IF(ISNUMBER(SEARCH("WMS",#REF!)),RIGHT(#REF!,LEN(#REF!)-SEARCH(":",#REF!)),"")</f>
        <v/>
      </c>
      <c r="V356" t="str">
        <f>IF(ISNUMBER(SEARCH("WMS",#REF!)),TRIM(#REF!)&amp;"?","")</f>
        <v/>
      </c>
      <c r="W356" s="21" t="str">
        <f>IF(ISNUMBER(SEARCH("E:\",#REF!)),"\\s-gis01-v\gis1\", "")</f>
        <v/>
      </c>
      <c r="X356" s="2" t="str">
        <f>IF(ISNUMBER(SEARCH("E:\",#REF!)),LEFT(#REF!,SEARCH("@",SUBSTITUTE(#REF!,"\","@",LEN(#REF!)-LEN(SUBSTITUTE(#REF!,"\",""))))),"")</f>
        <v/>
      </c>
      <c r="Y356" s="14" t="str">
        <f>IF(ISNUMBER(SEARCH("E:\",#REF!)),TRIM(RIGHT(SUBSTITUTE(#REF!,"\",REPT(" ",LEN(#REF!))),LEN(#REF!))),"")</f>
        <v/>
      </c>
    </row>
    <row r="357" spans="1:25" x14ac:dyDescent="0.25">
      <c r="A357">
        <v>356</v>
      </c>
      <c r="B357" t="s">
        <v>119</v>
      </c>
      <c r="C357" t="s">
        <v>885</v>
      </c>
      <c r="D357" s="10" t="s">
        <v>930</v>
      </c>
      <c r="E357" s="10" t="s">
        <v>972</v>
      </c>
      <c r="F357" t="s">
        <v>496</v>
      </c>
      <c r="H357" s="10" t="s">
        <v>885</v>
      </c>
      <c r="I357" t="s">
        <v>298</v>
      </c>
      <c r="J357" t="s">
        <v>744</v>
      </c>
      <c r="K357" t="s">
        <v>852</v>
      </c>
      <c r="M357" s="10" t="s">
        <v>302</v>
      </c>
      <c r="N357" t="str">
        <f t="shared" si="23"/>
        <v>Ekr53?</v>
      </c>
      <c r="O357" t="str">
        <f t="shared" si="27"/>
        <v>GIS</v>
      </c>
      <c r="Q357" s="2" t="str">
        <f t="shared" si="28"/>
        <v>Ekr53?</v>
      </c>
      <c r="R357" s="12" t="str">
        <f>IF(ISNUMBER(SEARCH("Datakilder_SQL",#REF!)),"Database",IF(ISNUMBER(SEARCH("WMS",U357)),"WMS",IF(ISNUMBER(SEARCH("WFS",U357)),"WFS","Grafisk fil")))</f>
        <v>Grafisk fil</v>
      </c>
      <c r="S3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7" t="str">
        <f>IF(ISNUMBER(SEARCH("]",#REF!)),TRIM(RIGHT(SUBSTITUTE(#REF!,".",REPT(" ",LEN(#REF!))),LEN(#REF!))),"")&amp;IF(ISNUMBER(SEARCH("ODBC",#REF!)),TRIM(#REF!)&amp;"?","")</f>
        <v/>
      </c>
      <c r="U357" s="1" t="str">
        <f>IF(ISNUMBER(SEARCH("WMS",#REF!)),RIGHT(#REF!,LEN(#REF!)-SEARCH(":",#REF!)),"")</f>
        <v/>
      </c>
      <c r="V357" t="str">
        <f>IF(ISNUMBER(SEARCH("WMS",#REF!)),TRIM(#REF!)&amp;"?","")</f>
        <v/>
      </c>
      <c r="W357" s="21" t="str">
        <f>IF(ISNUMBER(SEARCH("E:\",#REF!)),"\\s-gis01-v\gis1\", "")</f>
        <v/>
      </c>
      <c r="X357" s="2" t="str">
        <f>IF(ISNUMBER(SEARCH("E:\",#REF!)),LEFT(#REF!,SEARCH("@",SUBSTITUTE(#REF!,"\","@",LEN(#REF!)-LEN(SUBSTITUTE(#REF!,"\",""))))),"")</f>
        <v/>
      </c>
      <c r="Y357" s="14" t="str">
        <f>IF(ISNUMBER(SEARCH("E:\",#REF!)),TRIM(RIGHT(SUBSTITUTE(#REF!,"\",REPT(" ",LEN(#REF!))),LEN(#REF!))),"")</f>
        <v/>
      </c>
    </row>
    <row r="358" spans="1:25" x14ac:dyDescent="0.25">
      <c r="A358">
        <v>357</v>
      </c>
      <c r="B358" t="s">
        <v>237</v>
      </c>
      <c r="C358" t="s">
        <v>306</v>
      </c>
      <c r="D358" s="10" t="s">
        <v>931</v>
      </c>
      <c r="E358" s="10" t="s">
        <v>974</v>
      </c>
      <c r="F358" t="s">
        <v>497</v>
      </c>
      <c r="H358" s="10" t="s">
        <v>885</v>
      </c>
      <c r="I358" t="s">
        <v>868</v>
      </c>
      <c r="J358" t="s">
        <v>745</v>
      </c>
      <c r="K358" t="s">
        <v>852</v>
      </c>
      <c r="M358" s="10" t="s">
        <v>302</v>
      </c>
      <c r="N358" t="str">
        <f t="shared" si="23"/>
        <v>Ekr53?</v>
      </c>
      <c r="O358" t="str">
        <f t="shared" si="27"/>
        <v>GIS</v>
      </c>
      <c r="Q358" s="2" t="str">
        <f t="shared" si="28"/>
        <v>Ekr53?</v>
      </c>
      <c r="R358" s="12" t="str">
        <f>IF(ISNUMBER(SEARCH("Datakilder_SQL",#REF!)),"Database",IF(ISNUMBER(SEARCH("WMS",U358)),"WMS",IF(ISNUMBER(SEARCH("WFS",U358)),"WFS","Grafisk fil")))</f>
        <v>Grafisk fil</v>
      </c>
      <c r="S3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8" t="str">
        <f>IF(ISNUMBER(SEARCH("]",#REF!)),TRIM(RIGHT(SUBSTITUTE(#REF!,".",REPT(" ",LEN(#REF!))),LEN(#REF!))),"")&amp;IF(ISNUMBER(SEARCH("ODBC",#REF!)),TRIM(#REF!)&amp;"?","")</f>
        <v/>
      </c>
      <c r="U358" s="1" t="str">
        <f>IF(ISNUMBER(SEARCH("WMS",#REF!)),RIGHT(#REF!,LEN(#REF!)-SEARCH(":",#REF!)),"")</f>
        <v/>
      </c>
      <c r="V358" t="str">
        <f>IF(ISNUMBER(SEARCH("WMS",#REF!)),TRIM(#REF!)&amp;"?","")</f>
        <v/>
      </c>
      <c r="W358" s="21" t="str">
        <f>IF(ISNUMBER(SEARCH("E:\",#REF!)),"\\s-gis01-v\gis1\", "")</f>
        <v/>
      </c>
      <c r="X358" s="2" t="str">
        <f>IF(ISNUMBER(SEARCH("E:\",#REF!)),LEFT(#REF!,SEARCH("@",SUBSTITUTE(#REF!,"\","@",LEN(#REF!)-LEN(SUBSTITUTE(#REF!,"\",""))))),"")</f>
        <v/>
      </c>
      <c r="Y358" s="14" t="str">
        <f>IF(ISNUMBER(SEARCH("E:\",#REF!)),TRIM(RIGHT(SUBSTITUTE(#REF!,"\",REPT(" ",LEN(#REF!))),LEN(#REF!))),"")</f>
        <v/>
      </c>
    </row>
    <row r="359" spans="1:25" x14ac:dyDescent="0.25">
      <c r="A359">
        <v>358</v>
      </c>
      <c r="B359" t="s">
        <v>237</v>
      </c>
      <c r="C359" t="s">
        <v>306</v>
      </c>
      <c r="D359" s="10" t="s">
        <v>931</v>
      </c>
      <c r="E359" s="10" t="s">
        <v>974</v>
      </c>
      <c r="F359" t="s">
        <v>497</v>
      </c>
      <c r="H359" s="10" t="s">
        <v>885</v>
      </c>
      <c r="I359" t="s">
        <v>868</v>
      </c>
      <c r="J359" t="s">
        <v>745</v>
      </c>
      <c r="K359" t="s">
        <v>852</v>
      </c>
      <c r="M359" s="10" t="s">
        <v>302</v>
      </c>
      <c r="N359" t="str">
        <f t="shared" si="23"/>
        <v>Ekr53?</v>
      </c>
      <c r="O359" t="str">
        <f t="shared" si="27"/>
        <v>GIS</v>
      </c>
      <c r="Q359" s="2" t="str">
        <f t="shared" si="28"/>
        <v>Ekr53?</v>
      </c>
      <c r="R359" s="12" t="str">
        <f>IF(ISNUMBER(SEARCH("Datakilder_SQL",#REF!)),"Database",IF(ISNUMBER(SEARCH("WMS",U359)),"WMS",IF(ISNUMBER(SEARCH("WFS",U359)),"WFS","Grafisk fil")))</f>
        <v>Grafisk fil</v>
      </c>
      <c r="S3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59" t="str">
        <f>IF(ISNUMBER(SEARCH("]",#REF!)),TRIM(RIGHT(SUBSTITUTE(#REF!,".",REPT(" ",LEN(#REF!))),LEN(#REF!))),"")&amp;IF(ISNUMBER(SEARCH("ODBC",#REF!)),TRIM(#REF!)&amp;"?","")</f>
        <v/>
      </c>
      <c r="U359" s="1" t="str">
        <f>IF(ISNUMBER(SEARCH("WMS",#REF!)),RIGHT(#REF!,LEN(#REF!)-SEARCH(":",#REF!)),"")</f>
        <v/>
      </c>
      <c r="V359" t="str">
        <f>IF(ISNUMBER(SEARCH("WMS",#REF!)),TRIM(#REF!)&amp;"?","")</f>
        <v/>
      </c>
      <c r="W359" s="21" t="str">
        <f>IF(ISNUMBER(SEARCH("E:\",#REF!)),"\\s-gis01-v\gis1\", "")</f>
        <v/>
      </c>
      <c r="X359" s="2" t="str">
        <f>IF(ISNUMBER(SEARCH("E:\",#REF!)),LEFT(#REF!,SEARCH("@",SUBSTITUTE(#REF!,"\","@",LEN(#REF!)-LEN(SUBSTITUTE(#REF!,"\",""))))),"")</f>
        <v/>
      </c>
      <c r="Y359" s="14" t="str">
        <f>IF(ISNUMBER(SEARCH("E:\",#REF!)),TRIM(RIGHT(SUBSTITUTE(#REF!,"\",REPT(" ",LEN(#REF!))),LEN(#REF!))),"")</f>
        <v/>
      </c>
    </row>
    <row r="360" spans="1:25" x14ac:dyDescent="0.25">
      <c r="A360">
        <v>359</v>
      </c>
      <c r="B360" t="s">
        <v>238</v>
      </c>
      <c r="C360" t="s">
        <v>306</v>
      </c>
      <c r="D360" s="10" t="s">
        <v>931</v>
      </c>
      <c r="E360" s="10" t="s">
        <v>974</v>
      </c>
      <c r="F360" t="s">
        <v>498</v>
      </c>
      <c r="H360" s="10" t="s">
        <v>885</v>
      </c>
      <c r="I360" t="s">
        <v>868</v>
      </c>
      <c r="J360" t="s">
        <v>745</v>
      </c>
      <c r="K360" t="s">
        <v>852</v>
      </c>
      <c r="M360" s="10" t="s">
        <v>302</v>
      </c>
      <c r="N360" t="str">
        <f t="shared" si="23"/>
        <v>Ekr53?</v>
      </c>
      <c r="O360" t="str">
        <f t="shared" si="27"/>
        <v>GIS</v>
      </c>
      <c r="Q360" s="2" t="str">
        <f t="shared" si="28"/>
        <v>Ekr53?</v>
      </c>
      <c r="R360" s="12" t="str">
        <f>IF(ISNUMBER(SEARCH("Datakilder_SQL",#REF!)),"Database",IF(ISNUMBER(SEARCH("WMS",U360)),"WMS",IF(ISNUMBER(SEARCH("WFS",U360)),"WFS","Grafisk fil")))</f>
        <v>Grafisk fil</v>
      </c>
      <c r="S3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0" t="str">
        <f>IF(ISNUMBER(SEARCH("]",#REF!)),TRIM(RIGHT(SUBSTITUTE(#REF!,".",REPT(" ",LEN(#REF!))),LEN(#REF!))),"")&amp;IF(ISNUMBER(SEARCH("ODBC",#REF!)),TRIM(#REF!)&amp;"?","")</f>
        <v/>
      </c>
      <c r="U360" s="1" t="str">
        <f>IF(ISNUMBER(SEARCH("WMS",#REF!)),RIGHT(#REF!,LEN(#REF!)-SEARCH(":",#REF!)),"")</f>
        <v/>
      </c>
      <c r="V360" t="str">
        <f>IF(ISNUMBER(SEARCH("WMS",#REF!)),TRIM(#REF!)&amp;"?","")</f>
        <v/>
      </c>
      <c r="W360" s="21" t="str">
        <f>IF(ISNUMBER(SEARCH("E:\",#REF!)),"\\s-gis01-v\gis1\", "")</f>
        <v/>
      </c>
      <c r="X360" s="2" t="str">
        <f>IF(ISNUMBER(SEARCH("E:\",#REF!)),LEFT(#REF!,SEARCH("@",SUBSTITUTE(#REF!,"\","@",LEN(#REF!)-LEN(SUBSTITUTE(#REF!,"\",""))))),"")</f>
        <v/>
      </c>
      <c r="Y360" s="14" t="str">
        <f>IF(ISNUMBER(SEARCH("E:\",#REF!)),TRIM(RIGHT(SUBSTITUTE(#REF!,"\",REPT(" ",LEN(#REF!))),LEN(#REF!))),"")</f>
        <v/>
      </c>
    </row>
    <row r="361" spans="1:25" x14ac:dyDescent="0.25">
      <c r="A361">
        <v>360</v>
      </c>
      <c r="B361" t="s">
        <v>238</v>
      </c>
      <c r="C361" t="s">
        <v>306</v>
      </c>
      <c r="D361" s="10" t="s">
        <v>931</v>
      </c>
      <c r="E361" s="10" t="s">
        <v>974</v>
      </c>
      <c r="F361" t="s">
        <v>498</v>
      </c>
      <c r="H361" s="10" t="s">
        <v>885</v>
      </c>
      <c r="I361" t="s">
        <v>868</v>
      </c>
      <c r="J361" t="s">
        <v>745</v>
      </c>
      <c r="K361" t="s">
        <v>852</v>
      </c>
      <c r="M361" s="10" t="s">
        <v>302</v>
      </c>
      <c r="N361" t="str">
        <f t="shared" si="23"/>
        <v>Ekr53?</v>
      </c>
      <c r="O361" t="str">
        <f t="shared" si="27"/>
        <v>GIS</v>
      </c>
      <c r="Q361" s="2" t="str">
        <f t="shared" si="28"/>
        <v>Ekr53?</v>
      </c>
      <c r="R361" s="12" t="str">
        <f>IF(ISNUMBER(SEARCH("Datakilder_SQL",#REF!)),"Database",IF(ISNUMBER(SEARCH("WMS",U361)),"WMS",IF(ISNUMBER(SEARCH("WFS",U361)),"WFS","Grafisk fil")))</f>
        <v>Grafisk fil</v>
      </c>
      <c r="S3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1" t="str">
        <f>IF(ISNUMBER(SEARCH("]",#REF!)),TRIM(RIGHT(SUBSTITUTE(#REF!,".",REPT(" ",LEN(#REF!))),LEN(#REF!))),"")&amp;IF(ISNUMBER(SEARCH("ODBC",#REF!)),TRIM(#REF!)&amp;"?","")</f>
        <v/>
      </c>
      <c r="U361" s="1" t="str">
        <f>IF(ISNUMBER(SEARCH("WMS",#REF!)),RIGHT(#REF!,LEN(#REF!)-SEARCH(":",#REF!)),"")</f>
        <v/>
      </c>
      <c r="V361" t="str">
        <f>IF(ISNUMBER(SEARCH("WMS",#REF!)),TRIM(#REF!)&amp;"?","")</f>
        <v/>
      </c>
      <c r="W361" s="21" t="str">
        <f>IF(ISNUMBER(SEARCH("E:\",#REF!)),"\\s-gis01-v\gis1\", "")</f>
        <v/>
      </c>
      <c r="X361" s="2" t="str">
        <f>IF(ISNUMBER(SEARCH("E:\",#REF!)),LEFT(#REF!,SEARCH("@",SUBSTITUTE(#REF!,"\","@",LEN(#REF!)-LEN(SUBSTITUTE(#REF!,"\",""))))),"")</f>
        <v/>
      </c>
      <c r="Y361" s="14" t="str">
        <f>IF(ISNUMBER(SEARCH("E:\",#REF!)),TRIM(RIGHT(SUBSTITUTE(#REF!,"\",REPT(" ",LEN(#REF!))),LEN(#REF!))),"")</f>
        <v/>
      </c>
    </row>
    <row r="362" spans="1:25" x14ac:dyDescent="0.25">
      <c r="A362">
        <v>361</v>
      </c>
      <c r="B362" t="s">
        <v>239</v>
      </c>
      <c r="C362" t="s">
        <v>306</v>
      </c>
      <c r="D362" s="10" t="s">
        <v>931</v>
      </c>
      <c r="E362" s="10" t="s">
        <v>974</v>
      </c>
      <c r="F362" t="s">
        <v>499</v>
      </c>
      <c r="H362" s="10" t="s">
        <v>885</v>
      </c>
      <c r="I362" t="s">
        <v>868</v>
      </c>
      <c r="J362" t="s">
        <v>745</v>
      </c>
      <c r="K362" t="s">
        <v>852</v>
      </c>
      <c r="M362" s="10" t="s">
        <v>302</v>
      </c>
      <c r="N362" t="str">
        <f t="shared" si="23"/>
        <v>Ekr53?</v>
      </c>
      <c r="O362" t="str">
        <f t="shared" si="27"/>
        <v>GIS</v>
      </c>
      <c r="Q362" s="2" t="str">
        <f t="shared" si="28"/>
        <v>Ekr53?</v>
      </c>
      <c r="R362" s="12" t="str">
        <f>IF(ISNUMBER(SEARCH("Datakilder_SQL",#REF!)),"Database",IF(ISNUMBER(SEARCH("WMS",U362)),"WMS",IF(ISNUMBER(SEARCH("WFS",U362)),"WFS","Grafisk fil")))</f>
        <v>Grafisk fil</v>
      </c>
      <c r="S3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2" t="str">
        <f>IF(ISNUMBER(SEARCH("]",#REF!)),TRIM(RIGHT(SUBSTITUTE(#REF!,".",REPT(" ",LEN(#REF!))),LEN(#REF!))),"")&amp;IF(ISNUMBER(SEARCH("ODBC",#REF!)),TRIM(#REF!)&amp;"?","")</f>
        <v/>
      </c>
      <c r="U362" s="1" t="str">
        <f>IF(ISNUMBER(SEARCH("WMS",#REF!)),RIGHT(#REF!,LEN(#REF!)-SEARCH(":",#REF!)),"")</f>
        <v/>
      </c>
      <c r="V362" t="str">
        <f>IF(ISNUMBER(SEARCH("WMS",#REF!)),TRIM(#REF!)&amp;"?","")</f>
        <v/>
      </c>
      <c r="W362" s="21" t="str">
        <f>IF(ISNUMBER(SEARCH("E:\",#REF!)),"\\s-gis01-v\gis1\", "")</f>
        <v/>
      </c>
      <c r="X362" s="2" t="str">
        <f>IF(ISNUMBER(SEARCH("E:\",#REF!)),LEFT(#REF!,SEARCH("@",SUBSTITUTE(#REF!,"\","@",LEN(#REF!)-LEN(SUBSTITUTE(#REF!,"\",""))))),"")</f>
        <v/>
      </c>
      <c r="Y362" s="14" t="str">
        <f>IF(ISNUMBER(SEARCH("E:\",#REF!)),TRIM(RIGHT(SUBSTITUTE(#REF!,"\",REPT(" ",LEN(#REF!))),LEN(#REF!))),"")</f>
        <v/>
      </c>
    </row>
    <row r="363" spans="1:25" x14ac:dyDescent="0.25">
      <c r="A363">
        <v>362</v>
      </c>
      <c r="B363" t="s">
        <v>239</v>
      </c>
      <c r="C363" t="s">
        <v>306</v>
      </c>
      <c r="D363" s="10" t="s">
        <v>931</v>
      </c>
      <c r="E363" s="10" t="s">
        <v>974</v>
      </c>
      <c r="F363" t="s">
        <v>499</v>
      </c>
      <c r="H363" s="10" t="s">
        <v>885</v>
      </c>
      <c r="I363" t="s">
        <v>868</v>
      </c>
      <c r="J363" t="s">
        <v>745</v>
      </c>
      <c r="K363" t="s">
        <v>852</v>
      </c>
      <c r="M363" s="10" t="s">
        <v>302</v>
      </c>
      <c r="N363" t="str">
        <f t="shared" si="23"/>
        <v>Ekr53?</v>
      </c>
      <c r="O363" t="str">
        <f t="shared" si="27"/>
        <v>GIS</v>
      </c>
      <c r="Q363" s="2" t="str">
        <f t="shared" si="28"/>
        <v>Ekr53?</v>
      </c>
      <c r="R363" s="12" t="str">
        <f>IF(ISNUMBER(SEARCH("Datakilder_SQL",#REF!)),"Database",IF(ISNUMBER(SEARCH("WMS",U363)),"WMS",IF(ISNUMBER(SEARCH("WFS",U363)),"WFS","Grafisk fil")))</f>
        <v>Grafisk fil</v>
      </c>
      <c r="S3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3" t="str">
        <f>IF(ISNUMBER(SEARCH("]",#REF!)),TRIM(RIGHT(SUBSTITUTE(#REF!,".",REPT(" ",LEN(#REF!))),LEN(#REF!))),"")&amp;IF(ISNUMBER(SEARCH("ODBC",#REF!)),TRIM(#REF!)&amp;"?","")</f>
        <v/>
      </c>
      <c r="U363" s="1" t="str">
        <f>IF(ISNUMBER(SEARCH("WMS",#REF!)),RIGHT(#REF!,LEN(#REF!)-SEARCH(":",#REF!)),"")</f>
        <v/>
      </c>
      <c r="V363" t="str">
        <f>IF(ISNUMBER(SEARCH("WMS",#REF!)),TRIM(#REF!)&amp;"?","")</f>
        <v/>
      </c>
      <c r="W363" s="21" t="str">
        <f>IF(ISNUMBER(SEARCH("E:\",#REF!)),"\\s-gis01-v\gis1\", "")</f>
        <v/>
      </c>
      <c r="X363" s="2" t="str">
        <f>IF(ISNUMBER(SEARCH("E:\",#REF!)),LEFT(#REF!,SEARCH("@",SUBSTITUTE(#REF!,"\","@",LEN(#REF!)-LEN(SUBSTITUTE(#REF!,"\",""))))),"")</f>
        <v/>
      </c>
      <c r="Y363" s="14" t="str">
        <f>IF(ISNUMBER(SEARCH("E:\",#REF!)),TRIM(RIGHT(SUBSTITUTE(#REF!,"\",REPT(" ",LEN(#REF!))),LEN(#REF!))),"")</f>
        <v/>
      </c>
    </row>
    <row r="364" spans="1:25" x14ac:dyDescent="0.25">
      <c r="A364">
        <v>363</v>
      </c>
      <c r="B364" t="s">
        <v>240</v>
      </c>
      <c r="C364" t="s">
        <v>306</v>
      </c>
      <c r="D364" s="10" t="s">
        <v>932</v>
      </c>
      <c r="E364" s="10" t="s">
        <v>975</v>
      </c>
      <c r="F364" t="s">
        <v>500</v>
      </c>
      <c r="H364" s="10" t="s">
        <v>885</v>
      </c>
      <c r="I364" t="s">
        <v>869</v>
      </c>
      <c r="J364" t="s">
        <v>746</v>
      </c>
      <c r="K364" t="s">
        <v>852</v>
      </c>
      <c r="M364" s="10" t="s">
        <v>887</v>
      </c>
      <c r="Q364" s="2" t="str">
        <f t="shared" si="28"/>
        <v/>
      </c>
      <c r="R364" s="12" t="str">
        <f>IF(ISNUMBER(SEARCH("Datakilder_SQL",#REF!)),"Database",IF(ISNUMBER(SEARCH("WMS",U364)),"WMS",IF(ISNUMBER(SEARCH("WFS",U364)),"WFS","Grafisk fil")))</f>
        <v>Grafisk fil</v>
      </c>
      <c r="S3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4" t="str">
        <f>IF(ISNUMBER(SEARCH("]",#REF!)),TRIM(RIGHT(SUBSTITUTE(#REF!,".",REPT(" ",LEN(#REF!))),LEN(#REF!))),"")&amp;IF(ISNUMBER(SEARCH("ODBC",#REF!)),TRIM(#REF!)&amp;"?","")</f>
        <v/>
      </c>
      <c r="U364" s="1" t="str">
        <f>IF(ISNUMBER(SEARCH("WMS",#REF!)),RIGHT(#REF!,LEN(#REF!)-SEARCH(":",#REF!)),"")</f>
        <v/>
      </c>
      <c r="V364" t="str">
        <f>IF(ISNUMBER(SEARCH("WMS",#REF!)),TRIM(#REF!)&amp;"?","")</f>
        <v/>
      </c>
      <c r="W364" s="21" t="str">
        <f>IF(ISNUMBER(SEARCH("E:\",#REF!)),"\\s-gis01-v\gis1\", "")</f>
        <v/>
      </c>
      <c r="X364" s="2" t="str">
        <f>IF(ISNUMBER(SEARCH("E:\",#REF!)),LEFT(#REF!,SEARCH("@",SUBSTITUTE(#REF!,"\","@",LEN(#REF!)-LEN(SUBSTITUTE(#REF!,"\",""))))),"")</f>
        <v/>
      </c>
      <c r="Y364" s="14" t="str">
        <f>IF(ISNUMBER(SEARCH("E:\",#REF!)),TRIM(RIGHT(SUBSTITUTE(#REF!,"\",REPT(" ",LEN(#REF!))),LEN(#REF!))),"")</f>
        <v/>
      </c>
    </row>
    <row r="365" spans="1:25" x14ac:dyDescent="0.25">
      <c r="A365">
        <v>364</v>
      </c>
      <c r="B365" t="s">
        <v>120</v>
      </c>
      <c r="C365" s="34" t="s">
        <v>306</v>
      </c>
      <c r="D365" s="10" t="s">
        <v>933</v>
      </c>
      <c r="E365" s="10" t="s">
        <v>967</v>
      </c>
      <c r="F365" t="s">
        <v>501</v>
      </c>
      <c r="H365" s="10" t="s">
        <v>885</v>
      </c>
      <c r="I365" t="s">
        <v>310</v>
      </c>
      <c r="J365" t="s">
        <v>747</v>
      </c>
      <c r="K365" t="s">
        <v>853</v>
      </c>
      <c r="M365" s="10"/>
      <c r="N365" s="2" t="s">
        <v>890</v>
      </c>
      <c r="O365" t="s">
        <v>894</v>
      </c>
      <c r="Q365" s="2" t="s">
        <v>314</v>
      </c>
      <c r="R365" s="12" t="str">
        <f>IF(ISNUMBER(SEARCH("Datakilder_SQL",#REF!)),"Database",IF(ISNUMBER(SEARCH("WMS",U365)),"WMS",IF(ISNUMBER(SEARCH("WFS",U365)),"WFS","Grafisk fil")))</f>
        <v>Grafisk fil</v>
      </c>
      <c r="S3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5" t="str">
        <f>IF(ISNUMBER(SEARCH("]",#REF!)),TRIM(RIGHT(SUBSTITUTE(#REF!,".",REPT(" ",LEN(#REF!))),LEN(#REF!))),"")&amp;IF(ISNUMBER(SEARCH("ODBC",#REF!)),TRIM(#REF!)&amp;"?","")</f>
        <v/>
      </c>
      <c r="U365" s="1" t="str">
        <f>IF(ISNUMBER(SEARCH("WMS",#REF!)),RIGHT(#REF!,LEN(#REF!)-SEARCH(":",#REF!)),"")</f>
        <v/>
      </c>
      <c r="V365" t="str">
        <f>IF(ISNUMBER(SEARCH("WMS",#REF!)),TRIM(#REF!)&amp;"?","")</f>
        <v/>
      </c>
      <c r="W365" s="21" t="str">
        <f>IF(ISNUMBER(SEARCH("E:\",#REF!)),"\\s-gis01-v\gis1\", "")</f>
        <v/>
      </c>
      <c r="X365" s="2" t="str">
        <f>IF(ISNUMBER(SEARCH("E:\",#REF!)),LEFT(#REF!,SEARCH("@",SUBSTITUTE(#REF!,"\","@",LEN(#REF!)-LEN(SUBSTITUTE(#REF!,"\",""))))),"")</f>
        <v/>
      </c>
      <c r="Y365" s="14" t="str">
        <f>IF(ISNUMBER(SEARCH("E:\",#REF!)),TRIM(RIGHT(SUBSTITUTE(#REF!,"\",REPT(" ",LEN(#REF!))),LEN(#REF!))),"")</f>
        <v/>
      </c>
    </row>
    <row r="366" spans="1:25" x14ac:dyDescent="0.25">
      <c r="A366">
        <v>365</v>
      </c>
      <c r="B366" t="s">
        <v>121</v>
      </c>
      <c r="C366" t="s">
        <v>306</v>
      </c>
      <c r="D366" s="10" t="s">
        <v>934</v>
      </c>
      <c r="E366" s="10" t="s">
        <v>968</v>
      </c>
      <c r="F366" t="s">
        <v>504</v>
      </c>
      <c r="H366" s="10" t="s">
        <v>885</v>
      </c>
      <c r="I366" t="s">
        <v>310</v>
      </c>
      <c r="J366" t="s">
        <v>748</v>
      </c>
      <c r="K366" t="s">
        <v>853</v>
      </c>
      <c r="M366" s="10"/>
      <c r="N366" s="2" t="s">
        <v>890</v>
      </c>
      <c r="O366" t="s">
        <v>894</v>
      </c>
      <c r="Q366" s="2" t="s">
        <v>314</v>
      </c>
      <c r="R366" s="12" t="str">
        <f>IF(ISNUMBER(SEARCH("Datakilder_SQL",#REF!)),"Database",IF(ISNUMBER(SEARCH("WMS",U366)),"WMS",IF(ISNUMBER(SEARCH("WFS",U366)),"WFS","Grafisk fil")))</f>
        <v>Grafisk fil</v>
      </c>
      <c r="S3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6" t="str">
        <f>IF(ISNUMBER(SEARCH("]",#REF!)),TRIM(RIGHT(SUBSTITUTE(#REF!,".",REPT(" ",LEN(#REF!))),LEN(#REF!))),"")&amp;IF(ISNUMBER(SEARCH("ODBC",#REF!)),TRIM(#REF!)&amp;"?","")</f>
        <v/>
      </c>
      <c r="U366" s="1" t="str">
        <f>IF(ISNUMBER(SEARCH("WMS",#REF!)),RIGHT(#REF!,LEN(#REF!)-SEARCH(":",#REF!)),"")</f>
        <v/>
      </c>
      <c r="V366" t="str">
        <f>IF(ISNUMBER(SEARCH("WMS",#REF!)),TRIM(#REF!)&amp;"?","")</f>
        <v/>
      </c>
      <c r="W366" s="21" t="str">
        <f>IF(ISNUMBER(SEARCH("E:\",#REF!)),"\\s-gis01-v\gis1\", "")</f>
        <v/>
      </c>
      <c r="X366" s="2" t="str">
        <f>IF(ISNUMBER(SEARCH("E:\",#REF!)),LEFT(#REF!,SEARCH("@",SUBSTITUTE(#REF!,"\","@",LEN(#REF!)-LEN(SUBSTITUTE(#REF!,"\",""))))),"")</f>
        <v/>
      </c>
      <c r="Y366" s="14" t="str">
        <f>IF(ISNUMBER(SEARCH("E:\",#REF!)),TRIM(RIGHT(SUBSTITUTE(#REF!,"\",REPT(" ",LEN(#REF!))),LEN(#REF!))),"")</f>
        <v/>
      </c>
    </row>
    <row r="367" spans="1:25" x14ac:dyDescent="0.25">
      <c r="A367">
        <v>366</v>
      </c>
      <c r="B367" t="s">
        <v>202</v>
      </c>
      <c r="C367" t="s">
        <v>306</v>
      </c>
      <c r="D367" s="10" t="s">
        <v>934</v>
      </c>
      <c r="E367" s="10" t="s">
        <v>968</v>
      </c>
      <c r="F367" t="s">
        <v>505</v>
      </c>
      <c r="H367" s="10" t="s">
        <v>885</v>
      </c>
      <c r="I367" t="s">
        <v>310</v>
      </c>
      <c r="J367" t="s">
        <v>749</v>
      </c>
      <c r="K367" t="s">
        <v>853</v>
      </c>
      <c r="N367" s="2" t="s">
        <v>890</v>
      </c>
      <c r="O367" t="s">
        <v>894</v>
      </c>
      <c r="Q367" s="2" t="s">
        <v>314</v>
      </c>
      <c r="R367" s="12" t="str">
        <f>IF(ISNUMBER(SEARCH("Datakilder_SQL",#REF!)),"Database",IF(ISNUMBER(SEARCH("WMS",U367)),"WMS",IF(ISNUMBER(SEARCH("WFS",U367)),"WFS","Grafisk fil")))</f>
        <v>Grafisk fil</v>
      </c>
      <c r="S3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7" t="str">
        <f>IF(ISNUMBER(SEARCH("]",#REF!)),TRIM(RIGHT(SUBSTITUTE(#REF!,".",REPT(" ",LEN(#REF!))),LEN(#REF!))),"")&amp;IF(ISNUMBER(SEARCH("ODBC",#REF!)),TRIM(#REF!)&amp;"?","")</f>
        <v/>
      </c>
      <c r="U367" s="1" t="str">
        <f>IF(ISNUMBER(SEARCH("WMS",#REF!)),RIGHT(#REF!,LEN(#REF!)-SEARCH(":",#REF!)),"")</f>
        <v/>
      </c>
      <c r="V367" t="str">
        <f>IF(ISNUMBER(SEARCH("WMS",#REF!)),TRIM(#REF!)&amp;"?","")</f>
        <v/>
      </c>
      <c r="W367" s="21" t="str">
        <f>IF(ISNUMBER(SEARCH("E:\",#REF!)),"\\s-gis01-v\gis1\", "")</f>
        <v/>
      </c>
      <c r="X367" s="2" t="str">
        <f>IF(ISNUMBER(SEARCH("E:\",#REF!)),LEFT(#REF!,SEARCH("@",SUBSTITUTE(#REF!,"\","@",LEN(#REF!)-LEN(SUBSTITUTE(#REF!,"\",""))))),"")</f>
        <v/>
      </c>
      <c r="Y367" s="14" t="str">
        <f>IF(ISNUMBER(SEARCH("E:\",#REF!)),TRIM(RIGHT(SUBSTITUTE(#REF!,"\",REPT(" ",LEN(#REF!))),LEN(#REF!))),"")</f>
        <v/>
      </c>
    </row>
    <row r="368" spans="1:25" x14ac:dyDescent="0.25">
      <c r="A368">
        <v>367</v>
      </c>
      <c r="B368" t="s">
        <v>203</v>
      </c>
      <c r="C368" t="s">
        <v>306</v>
      </c>
      <c r="D368" s="10" t="s">
        <v>934</v>
      </c>
      <c r="E368" s="10" t="s">
        <v>968</v>
      </c>
      <c r="F368" t="s">
        <v>506</v>
      </c>
      <c r="H368" s="10" t="s">
        <v>885</v>
      </c>
      <c r="I368" t="s">
        <v>310</v>
      </c>
      <c r="J368" t="s">
        <v>750</v>
      </c>
      <c r="K368" t="s">
        <v>853</v>
      </c>
      <c r="N368" s="2" t="s">
        <v>890</v>
      </c>
      <c r="O368" t="s">
        <v>894</v>
      </c>
      <c r="Q368" s="2" t="s">
        <v>314</v>
      </c>
      <c r="R368" s="12" t="str">
        <f>IF(ISNUMBER(SEARCH("Datakilder_SQL",#REF!)),"Database",IF(ISNUMBER(SEARCH("WMS",U368)),"WMS",IF(ISNUMBER(SEARCH("WFS",U368)),"WFS","Grafisk fil")))</f>
        <v>Grafisk fil</v>
      </c>
      <c r="S3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8" t="str">
        <f>IF(ISNUMBER(SEARCH("]",#REF!)),TRIM(RIGHT(SUBSTITUTE(#REF!,".",REPT(" ",LEN(#REF!))),LEN(#REF!))),"")&amp;IF(ISNUMBER(SEARCH("ODBC",#REF!)),TRIM(#REF!)&amp;"?","")</f>
        <v/>
      </c>
      <c r="U368" s="1" t="str">
        <f>IF(ISNUMBER(SEARCH("WMS",#REF!)),RIGHT(#REF!,LEN(#REF!)-SEARCH(":",#REF!)),"")</f>
        <v/>
      </c>
      <c r="V368" t="str">
        <f>IF(ISNUMBER(SEARCH("WMS",#REF!)),TRIM(#REF!)&amp;"?","")</f>
        <v/>
      </c>
      <c r="W368" s="21" t="str">
        <f>IF(ISNUMBER(SEARCH("E:\",#REF!)),"\\s-gis01-v\gis1\", "")</f>
        <v/>
      </c>
      <c r="X368" s="2" t="str">
        <f>IF(ISNUMBER(SEARCH("E:\",#REF!)),LEFT(#REF!,SEARCH("@",SUBSTITUTE(#REF!,"\","@",LEN(#REF!)-LEN(SUBSTITUTE(#REF!,"\",""))))),"")</f>
        <v/>
      </c>
      <c r="Y368" s="14" t="str">
        <f>IF(ISNUMBER(SEARCH("E:\",#REF!)),TRIM(RIGHT(SUBSTITUTE(#REF!,"\",REPT(" ",LEN(#REF!))),LEN(#REF!))),"")</f>
        <v/>
      </c>
    </row>
    <row r="369" spans="1:25" x14ac:dyDescent="0.25">
      <c r="A369">
        <v>368</v>
      </c>
      <c r="B369" t="s">
        <v>122</v>
      </c>
      <c r="C369" t="s">
        <v>306</v>
      </c>
      <c r="D369" s="10" t="s">
        <v>934</v>
      </c>
      <c r="E369" s="10" t="s">
        <v>968</v>
      </c>
      <c r="F369" t="s">
        <v>507</v>
      </c>
      <c r="H369" s="10" t="s">
        <v>885</v>
      </c>
      <c r="I369" t="s">
        <v>310</v>
      </c>
      <c r="J369" t="s">
        <v>751</v>
      </c>
      <c r="K369" t="s">
        <v>853</v>
      </c>
      <c r="N369" s="2" t="s">
        <v>890</v>
      </c>
      <c r="O369" t="s">
        <v>894</v>
      </c>
      <c r="Q369" s="2" t="s">
        <v>314</v>
      </c>
      <c r="R369" s="12" t="str">
        <f>IF(ISNUMBER(SEARCH("Datakilder_SQL",#REF!)),"Database",IF(ISNUMBER(SEARCH("WMS",U369)),"WMS",IF(ISNUMBER(SEARCH("WFS",U369)),"WFS","Grafisk fil")))</f>
        <v>Grafisk fil</v>
      </c>
      <c r="S3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69" t="str">
        <f>IF(ISNUMBER(SEARCH("]",#REF!)),TRIM(RIGHT(SUBSTITUTE(#REF!,".",REPT(" ",LEN(#REF!))),LEN(#REF!))),"")&amp;IF(ISNUMBER(SEARCH("ODBC",#REF!)),TRIM(#REF!)&amp;"?","")</f>
        <v/>
      </c>
      <c r="U369" s="1" t="str">
        <f>IF(ISNUMBER(SEARCH("WMS",#REF!)),RIGHT(#REF!,LEN(#REF!)-SEARCH(":",#REF!)),"")</f>
        <v/>
      </c>
      <c r="V369" t="str">
        <f>IF(ISNUMBER(SEARCH("WMS",#REF!)),TRIM(#REF!)&amp;"?","")</f>
        <v/>
      </c>
      <c r="W369" s="21" t="str">
        <f>IF(ISNUMBER(SEARCH("E:\",#REF!)),"\\s-gis01-v\gis1\", "")</f>
        <v/>
      </c>
      <c r="X369" s="2" t="str">
        <f>IF(ISNUMBER(SEARCH("E:\",#REF!)),LEFT(#REF!,SEARCH("@",SUBSTITUTE(#REF!,"\","@",LEN(#REF!)-LEN(SUBSTITUTE(#REF!,"\",""))))),"")</f>
        <v/>
      </c>
      <c r="Y369" s="14" t="str">
        <f>IF(ISNUMBER(SEARCH("E:\",#REF!)),TRIM(RIGHT(SUBSTITUTE(#REF!,"\",REPT(" ",LEN(#REF!))),LEN(#REF!))),"")</f>
        <v/>
      </c>
    </row>
    <row r="370" spans="1:25" x14ac:dyDescent="0.25">
      <c r="A370">
        <v>369</v>
      </c>
      <c r="B370" t="s">
        <v>204</v>
      </c>
      <c r="C370" t="s">
        <v>306</v>
      </c>
      <c r="D370" s="10" t="s">
        <v>934</v>
      </c>
      <c r="E370" s="10" t="s">
        <v>968</v>
      </c>
      <c r="F370" t="s">
        <v>508</v>
      </c>
      <c r="H370" s="10" t="s">
        <v>885</v>
      </c>
      <c r="I370" t="s">
        <v>310</v>
      </c>
      <c r="J370" t="s">
        <v>752</v>
      </c>
      <c r="K370" t="s">
        <v>853</v>
      </c>
      <c r="N370" s="2" t="s">
        <v>890</v>
      </c>
      <c r="O370" t="s">
        <v>894</v>
      </c>
      <c r="Q370" s="2" t="s">
        <v>314</v>
      </c>
      <c r="R370" s="12" t="str">
        <f>IF(ISNUMBER(SEARCH("Datakilder_SQL",#REF!)),"Database",IF(ISNUMBER(SEARCH("WMS",U370)),"WMS",IF(ISNUMBER(SEARCH("WFS",U370)),"WFS","Grafisk fil")))</f>
        <v>Grafisk fil</v>
      </c>
      <c r="S3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0" t="str">
        <f>IF(ISNUMBER(SEARCH("]",#REF!)),TRIM(RIGHT(SUBSTITUTE(#REF!,".",REPT(" ",LEN(#REF!))),LEN(#REF!))),"")&amp;IF(ISNUMBER(SEARCH("ODBC",#REF!)),TRIM(#REF!)&amp;"?","")</f>
        <v/>
      </c>
      <c r="U370" s="1" t="str">
        <f>IF(ISNUMBER(SEARCH("WMS",#REF!)),RIGHT(#REF!,LEN(#REF!)-SEARCH(":",#REF!)),"")</f>
        <v/>
      </c>
      <c r="V370" t="str">
        <f>IF(ISNUMBER(SEARCH("WMS",#REF!)),TRIM(#REF!)&amp;"?","")</f>
        <v/>
      </c>
      <c r="W370" s="21" t="str">
        <f>IF(ISNUMBER(SEARCH("E:\",#REF!)),"\\s-gis01-v\gis1\", "")</f>
        <v/>
      </c>
      <c r="X370" s="2" t="str">
        <f>IF(ISNUMBER(SEARCH("E:\",#REF!)),LEFT(#REF!,SEARCH("@",SUBSTITUTE(#REF!,"\","@",LEN(#REF!)-LEN(SUBSTITUTE(#REF!,"\",""))))),"")</f>
        <v/>
      </c>
      <c r="Y370" s="14" t="str">
        <f>IF(ISNUMBER(SEARCH("E:\",#REF!)),TRIM(RIGHT(SUBSTITUTE(#REF!,"\",REPT(" ",LEN(#REF!))),LEN(#REF!))),"")</f>
        <v/>
      </c>
    </row>
    <row r="371" spans="1:25" x14ac:dyDescent="0.25">
      <c r="A371">
        <v>370</v>
      </c>
      <c r="B371" t="s">
        <v>205</v>
      </c>
      <c r="C371" t="s">
        <v>306</v>
      </c>
      <c r="D371" s="10" t="s">
        <v>934</v>
      </c>
      <c r="E371" s="10" t="s">
        <v>968</v>
      </c>
      <c r="F371" t="s">
        <v>509</v>
      </c>
      <c r="H371" s="10" t="s">
        <v>885</v>
      </c>
      <c r="I371" t="s">
        <v>310</v>
      </c>
      <c r="J371" t="s">
        <v>753</v>
      </c>
      <c r="K371" t="s">
        <v>853</v>
      </c>
      <c r="N371" s="2" t="s">
        <v>890</v>
      </c>
      <c r="O371" t="s">
        <v>894</v>
      </c>
      <c r="Q371" s="2" t="s">
        <v>314</v>
      </c>
      <c r="R371" s="12" t="str">
        <f>IF(ISNUMBER(SEARCH("Datakilder_SQL",#REF!)),"Database",IF(ISNUMBER(SEARCH("WMS",U371)),"WMS",IF(ISNUMBER(SEARCH("WFS",U371)),"WFS","Grafisk fil")))</f>
        <v>Grafisk fil</v>
      </c>
      <c r="S3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1" t="str">
        <f>IF(ISNUMBER(SEARCH("]",#REF!)),TRIM(RIGHT(SUBSTITUTE(#REF!,".",REPT(" ",LEN(#REF!))),LEN(#REF!))),"")&amp;IF(ISNUMBER(SEARCH("ODBC",#REF!)),TRIM(#REF!)&amp;"?","")</f>
        <v/>
      </c>
      <c r="U371" s="1" t="str">
        <f>IF(ISNUMBER(SEARCH("WMS",#REF!)),RIGHT(#REF!,LEN(#REF!)-SEARCH(":",#REF!)),"")</f>
        <v/>
      </c>
      <c r="V371" t="str">
        <f>IF(ISNUMBER(SEARCH("WMS",#REF!)),TRIM(#REF!)&amp;"?","")</f>
        <v/>
      </c>
      <c r="W371" s="21" t="str">
        <f>IF(ISNUMBER(SEARCH("E:\",#REF!)),"\\s-gis01-v\gis1\", "")</f>
        <v/>
      </c>
      <c r="X371" s="2" t="str">
        <f>IF(ISNUMBER(SEARCH("E:\",#REF!)),LEFT(#REF!,SEARCH("@",SUBSTITUTE(#REF!,"\","@",LEN(#REF!)-LEN(SUBSTITUTE(#REF!,"\",""))))),"")</f>
        <v/>
      </c>
      <c r="Y371" s="14" t="str">
        <f>IF(ISNUMBER(SEARCH("E:\",#REF!)),TRIM(RIGHT(SUBSTITUTE(#REF!,"\",REPT(" ",LEN(#REF!))),LEN(#REF!))),"")</f>
        <v/>
      </c>
    </row>
    <row r="372" spans="1:25" x14ac:dyDescent="0.25">
      <c r="A372">
        <v>371</v>
      </c>
      <c r="B372" t="s">
        <v>123</v>
      </c>
      <c r="C372" t="s">
        <v>885</v>
      </c>
      <c r="D372" s="10" t="s">
        <v>933</v>
      </c>
      <c r="E372" s="10" t="s">
        <v>967</v>
      </c>
      <c r="F372" t="s">
        <v>502</v>
      </c>
      <c r="H372" s="10" t="s">
        <v>885</v>
      </c>
      <c r="I372" t="s">
        <v>310</v>
      </c>
      <c r="J372" t="s">
        <v>754</v>
      </c>
      <c r="K372" t="s">
        <v>853</v>
      </c>
      <c r="N372" s="2" t="s">
        <v>890</v>
      </c>
      <c r="O372" t="s">
        <v>894</v>
      </c>
      <c r="Q372" s="2" t="s">
        <v>314</v>
      </c>
      <c r="R372" s="12" t="str">
        <f>IF(ISNUMBER(SEARCH("Datakilder_SQL",#REF!)),"Database",IF(ISNUMBER(SEARCH("WMS",U372)),"WMS",IF(ISNUMBER(SEARCH("WFS",U372)),"WFS","Grafisk fil")))</f>
        <v>Grafisk fil</v>
      </c>
      <c r="S3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2" t="str">
        <f>IF(ISNUMBER(SEARCH("]",#REF!)),TRIM(RIGHT(SUBSTITUTE(#REF!,".",REPT(" ",LEN(#REF!))),LEN(#REF!))),"")&amp;IF(ISNUMBER(SEARCH("ODBC",#REF!)),TRIM(#REF!)&amp;"?","")</f>
        <v/>
      </c>
      <c r="U372" s="1" t="str">
        <f>IF(ISNUMBER(SEARCH("WMS",#REF!)),RIGHT(#REF!,LEN(#REF!)-SEARCH(":",#REF!)),"")</f>
        <v/>
      </c>
      <c r="V372" t="str">
        <f>IF(ISNUMBER(SEARCH("WMS",#REF!)),TRIM(#REF!)&amp;"?","")</f>
        <v/>
      </c>
      <c r="W372" s="21" t="str">
        <f>IF(ISNUMBER(SEARCH("E:\",#REF!)),"\\s-gis01-v\gis1\", "")</f>
        <v/>
      </c>
      <c r="X372" s="2" t="str">
        <f>IF(ISNUMBER(SEARCH("E:\",#REF!)),LEFT(#REF!,SEARCH("@",SUBSTITUTE(#REF!,"\","@",LEN(#REF!)-LEN(SUBSTITUTE(#REF!,"\",""))))),"")</f>
        <v/>
      </c>
      <c r="Y372" s="14" t="str">
        <f>IF(ISNUMBER(SEARCH("E:\",#REF!)),TRIM(RIGHT(SUBSTITUTE(#REF!,"\",REPT(" ",LEN(#REF!))),LEN(#REF!))),"")</f>
        <v/>
      </c>
    </row>
    <row r="373" spans="1:25" x14ac:dyDescent="0.25">
      <c r="A373">
        <v>372</v>
      </c>
      <c r="B373" t="s">
        <v>124</v>
      </c>
      <c r="C373" s="34" t="s">
        <v>306</v>
      </c>
      <c r="D373" s="10" t="s">
        <v>933</v>
      </c>
      <c r="E373" s="10" t="s">
        <v>967</v>
      </c>
      <c r="F373" t="s">
        <v>503</v>
      </c>
      <c r="H373" s="10" t="s">
        <v>885</v>
      </c>
      <c r="I373" t="s">
        <v>310</v>
      </c>
      <c r="J373" t="s">
        <v>757</v>
      </c>
      <c r="K373" t="s">
        <v>854</v>
      </c>
      <c r="N373" s="2" t="s">
        <v>890</v>
      </c>
      <c r="O373" t="s">
        <v>894</v>
      </c>
      <c r="Q373" s="2" t="s">
        <v>314</v>
      </c>
      <c r="R373" s="12" t="str">
        <f>IF(ISNUMBER(SEARCH("Datakilder_SQL",#REF!)),"Database",IF(ISNUMBER(SEARCH("WMS",U373)),"WMS",IF(ISNUMBER(SEARCH("WFS",U373)),"WFS","Grafisk fil")))</f>
        <v>Grafisk fil</v>
      </c>
      <c r="S3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3" t="str">
        <f>IF(ISNUMBER(SEARCH("]",#REF!)),TRIM(RIGHT(SUBSTITUTE(#REF!,".",REPT(" ",LEN(#REF!))),LEN(#REF!))),"")&amp;IF(ISNUMBER(SEARCH("ODBC",#REF!)),TRIM(#REF!)&amp;"?","")</f>
        <v/>
      </c>
      <c r="U373" s="1" t="str">
        <f>IF(ISNUMBER(SEARCH("WMS",#REF!)),RIGHT(#REF!,LEN(#REF!)-SEARCH(":",#REF!)),"")</f>
        <v/>
      </c>
      <c r="V373" t="str">
        <f>IF(ISNUMBER(SEARCH("WMS",#REF!)),TRIM(#REF!)&amp;"?","")</f>
        <v/>
      </c>
      <c r="W373" s="21" t="str">
        <f>IF(ISNUMBER(SEARCH("E:\",#REF!)),"\\s-gis01-v\gis1\", "")</f>
        <v/>
      </c>
      <c r="X373" s="2" t="str">
        <f>IF(ISNUMBER(SEARCH("E:\",#REF!)),LEFT(#REF!,SEARCH("@",SUBSTITUTE(#REF!,"\","@",LEN(#REF!)-LEN(SUBSTITUTE(#REF!,"\",""))))),"")</f>
        <v/>
      </c>
      <c r="Y373" s="14" t="str">
        <f>IF(ISNUMBER(SEARCH("E:\",#REF!)),TRIM(RIGHT(SUBSTITUTE(#REF!,"\",REPT(" ",LEN(#REF!))),LEN(#REF!))),"")</f>
        <v/>
      </c>
    </row>
    <row r="374" spans="1:25" x14ac:dyDescent="0.25">
      <c r="A374">
        <v>373</v>
      </c>
      <c r="B374" t="s">
        <v>125</v>
      </c>
      <c r="C374" t="s">
        <v>306</v>
      </c>
      <c r="D374" s="10" t="s">
        <v>935</v>
      </c>
      <c r="E374" s="10" t="s">
        <v>969</v>
      </c>
      <c r="F374" t="s">
        <v>510</v>
      </c>
      <c r="H374" s="10" t="s">
        <v>885</v>
      </c>
      <c r="I374" t="s">
        <v>310</v>
      </c>
      <c r="J374" t="s">
        <v>756</v>
      </c>
      <c r="K374" t="s">
        <v>854</v>
      </c>
      <c r="N374" s="2" t="s">
        <v>890</v>
      </c>
      <c r="O374" t="s">
        <v>894</v>
      </c>
      <c r="Q374" s="2" t="s">
        <v>314</v>
      </c>
      <c r="R374" s="12" t="str">
        <f>IF(ISNUMBER(SEARCH("Datakilder_SQL",#REF!)),"Database",IF(ISNUMBER(SEARCH("WMS",U374)),"WMS",IF(ISNUMBER(SEARCH("WFS",U374)),"WFS","Grafisk fil")))</f>
        <v>Grafisk fil</v>
      </c>
      <c r="S3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4" t="str">
        <f>IF(ISNUMBER(SEARCH("]",#REF!)),TRIM(RIGHT(SUBSTITUTE(#REF!,".",REPT(" ",LEN(#REF!))),LEN(#REF!))),"")&amp;IF(ISNUMBER(SEARCH("ODBC",#REF!)),TRIM(#REF!)&amp;"?","")</f>
        <v/>
      </c>
      <c r="U374" s="1" t="str">
        <f>IF(ISNUMBER(SEARCH("WMS",#REF!)),RIGHT(#REF!,LEN(#REF!)-SEARCH(":",#REF!)),"")</f>
        <v/>
      </c>
      <c r="V374" t="str">
        <f>IF(ISNUMBER(SEARCH("WMS",#REF!)),TRIM(#REF!)&amp;"?","")</f>
        <v/>
      </c>
      <c r="W374" s="21" t="str">
        <f>IF(ISNUMBER(SEARCH("E:\",#REF!)),"\\s-gis01-v\gis1\", "")</f>
        <v/>
      </c>
      <c r="X374" s="2" t="str">
        <f>IF(ISNUMBER(SEARCH("E:\",#REF!)),LEFT(#REF!,SEARCH("@",SUBSTITUTE(#REF!,"\","@",LEN(#REF!)-LEN(SUBSTITUTE(#REF!,"\",""))))),"")</f>
        <v/>
      </c>
      <c r="Y374" s="14" t="str">
        <f>IF(ISNUMBER(SEARCH("E:\",#REF!)),TRIM(RIGHT(SUBSTITUTE(#REF!,"\",REPT(" ",LEN(#REF!))),LEN(#REF!))),"")</f>
        <v/>
      </c>
    </row>
    <row r="375" spans="1:25" x14ac:dyDescent="0.25">
      <c r="A375">
        <v>374</v>
      </c>
      <c r="B375" t="s">
        <v>126</v>
      </c>
      <c r="C375" t="s">
        <v>306</v>
      </c>
      <c r="D375" s="10" t="s">
        <v>935</v>
      </c>
      <c r="E375" s="10" t="s">
        <v>969</v>
      </c>
      <c r="F375" t="s">
        <v>511</v>
      </c>
      <c r="H375" s="10" t="s">
        <v>885</v>
      </c>
      <c r="I375" t="s">
        <v>310</v>
      </c>
      <c r="J375" t="s">
        <v>755</v>
      </c>
      <c r="K375" t="s">
        <v>854</v>
      </c>
      <c r="N375" s="2" t="s">
        <v>890</v>
      </c>
      <c r="O375" t="s">
        <v>894</v>
      </c>
      <c r="Q375" s="2" t="s">
        <v>314</v>
      </c>
      <c r="R375" s="12" t="str">
        <f>IF(ISNUMBER(SEARCH("Datakilder_SQL",#REF!)),"Database",IF(ISNUMBER(SEARCH("WMS",U375)),"WMS",IF(ISNUMBER(SEARCH("WFS",U375)),"WFS","Grafisk fil")))</f>
        <v>Grafisk fil</v>
      </c>
      <c r="S3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5" t="str">
        <f>IF(ISNUMBER(SEARCH("]",#REF!)),TRIM(RIGHT(SUBSTITUTE(#REF!,".",REPT(" ",LEN(#REF!))),LEN(#REF!))),"")&amp;IF(ISNUMBER(SEARCH("ODBC",#REF!)),TRIM(#REF!)&amp;"?","")</f>
        <v/>
      </c>
      <c r="U375" s="1" t="str">
        <f>IF(ISNUMBER(SEARCH("WMS",#REF!)),RIGHT(#REF!,LEN(#REF!)-SEARCH(":",#REF!)),"")</f>
        <v/>
      </c>
      <c r="V375" t="str">
        <f>IF(ISNUMBER(SEARCH("WMS",#REF!)),TRIM(#REF!)&amp;"?","")</f>
        <v/>
      </c>
      <c r="W375" s="21" t="str">
        <f>IF(ISNUMBER(SEARCH("E:\",#REF!)),"\\s-gis01-v\gis1\", "")</f>
        <v/>
      </c>
      <c r="X375" s="2" t="str">
        <f>IF(ISNUMBER(SEARCH("E:\",#REF!)),LEFT(#REF!,SEARCH("@",SUBSTITUTE(#REF!,"\","@",LEN(#REF!)-LEN(SUBSTITUTE(#REF!,"\",""))))),"")</f>
        <v/>
      </c>
      <c r="Y375" s="14" t="str">
        <f>IF(ISNUMBER(SEARCH("E:\",#REF!)),TRIM(RIGHT(SUBSTITUTE(#REF!,"\",REPT(" ",LEN(#REF!))),LEN(#REF!))),"")</f>
        <v/>
      </c>
    </row>
    <row r="376" spans="1:25" x14ac:dyDescent="0.25">
      <c r="A376">
        <v>375</v>
      </c>
      <c r="B376" t="s">
        <v>127</v>
      </c>
      <c r="C376" t="s">
        <v>306</v>
      </c>
      <c r="D376" s="10" t="s">
        <v>935</v>
      </c>
      <c r="E376" s="10" t="s">
        <v>969</v>
      </c>
      <c r="F376" t="s">
        <v>512</v>
      </c>
      <c r="H376" s="10" t="s">
        <v>885</v>
      </c>
      <c r="I376" t="s">
        <v>310</v>
      </c>
      <c r="J376" t="s">
        <v>757</v>
      </c>
      <c r="K376" t="s">
        <v>854</v>
      </c>
      <c r="N376" s="2" t="s">
        <v>890</v>
      </c>
      <c r="O376" t="s">
        <v>894</v>
      </c>
      <c r="Q376" s="2" t="s">
        <v>314</v>
      </c>
      <c r="R376" s="12" t="str">
        <f>IF(ISNUMBER(SEARCH("Datakilder_SQL",#REF!)),"Database",IF(ISNUMBER(SEARCH("WMS",U376)),"WMS",IF(ISNUMBER(SEARCH("WFS",U376)),"WFS","Grafisk fil")))</f>
        <v>Grafisk fil</v>
      </c>
      <c r="S3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6" t="str">
        <f>IF(ISNUMBER(SEARCH("]",#REF!)),TRIM(RIGHT(SUBSTITUTE(#REF!,".",REPT(" ",LEN(#REF!))),LEN(#REF!))),"")&amp;IF(ISNUMBER(SEARCH("ODBC",#REF!)),TRIM(#REF!)&amp;"?","")</f>
        <v/>
      </c>
      <c r="U376" s="1" t="str">
        <f>IF(ISNUMBER(SEARCH("WMS",#REF!)),RIGHT(#REF!,LEN(#REF!)-SEARCH(":",#REF!)),"")</f>
        <v/>
      </c>
      <c r="V376" t="str">
        <f>IF(ISNUMBER(SEARCH("WMS",#REF!)),TRIM(#REF!)&amp;"?","")</f>
        <v/>
      </c>
      <c r="W376" s="21" t="str">
        <f>IF(ISNUMBER(SEARCH("E:\",#REF!)),"\\s-gis01-v\gis1\", "")</f>
        <v/>
      </c>
      <c r="X376" s="2" t="str">
        <f>IF(ISNUMBER(SEARCH("E:\",#REF!)),LEFT(#REF!,SEARCH("@",SUBSTITUTE(#REF!,"\","@",LEN(#REF!)-LEN(SUBSTITUTE(#REF!,"\",""))))),"")</f>
        <v/>
      </c>
      <c r="Y376" s="14" t="str">
        <f>IF(ISNUMBER(SEARCH("E:\",#REF!)),TRIM(RIGHT(SUBSTITUTE(#REF!,"\",REPT(" ",LEN(#REF!))),LEN(#REF!))),"")</f>
        <v/>
      </c>
    </row>
    <row r="377" spans="1:25" x14ac:dyDescent="0.25">
      <c r="A377">
        <v>376</v>
      </c>
      <c r="B377" t="s">
        <v>128</v>
      </c>
      <c r="C377" t="s">
        <v>885</v>
      </c>
      <c r="D377" s="10" t="s">
        <v>933</v>
      </c>
      <c r="E377" s="10" t="s">
        <v>967</v>
      </c>
      <c r="F377" t="s">
        <v>513</v>
      </c>
      <c r="H377" s="10" t="s">
        <v>885</v>
      </c>
      <c r="I377" t="s">
        <v>310</v>
      </c>
      <c r="J377" t="s">
        <v>758</v>
      </c>
      <c r="K377" t="s">
        <v>855</v>
      </c>
      <c r="M377" s="10" t="s">
        <v>302</v>
      </c>
      <c r="N377" s="2" t="s">
        <v>890</v>
      </c>
      <c r="O377" t="s">
        <v>894</v>
      </c>
      <c r="Q377" s="2" t="s">
        <v>314</v>
      </c>
      <c r="R377" s="12" t="str">
        <f>IF(ISNUMBER(SEARCH("Datakilder_SQL",#REF!)),"Database",IF(ISNUMBER(SEARCH("WMS",U377)),"WMS",IF(ISNUMBER(SEARCH("WFS",U377)),"WFS","Grafisk fil")))</f>
        <v>Grafisk fil</v>
      </c>
      <c r="S3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7" t="str">
        <f>IF(ISNUMBER(SEARCH("]",#REF!)),TRIM(RIGHT(SUBSTITUTE(#REF!,".",REPT(" ",LEN(#REF!))),LEN(#REF!))),"")&amp;IF(ISNUMBER(SEARCH("ODBC",#REF!)),TRIM(#REF!)&amp;"?","")</f>
        <v/>
      </c>
      <c r="U377" s="1" t="str">
        <f>IF(ISNUMBER(SEARCH("WMS",#REF!)),RIGHT(#REF!,LEN(#REF!)-SEARCH(":",#REF!)),"")</f>
        <v/>
      </c>
      <c r="V377" t="str">
        <f>IF(ISNUMBER(SEARCH("WMS",#REF!)),TRIM(#REF!)&amp;"?","")</f>
        <v/>
      </c>
      <c r="W377" s="21" t="str">
        <f>IF(ISNUMBER(SEARCH("E:\",#REF!)),"\\s-gis01-v\gis1\", "")</f>
        <v/>
      </c>
      <c r="X377" s="2" t="str">
        <f>IF(ISNUMBER(SEARCH("E:\",#REF!)),LEFT(#REF!,SEARCH("@",SUBSTITUTE(#REF!,"\","@",LEN(#REF!)-LEN(SUBSTITUTE(#REF!,"\",""))))),"")</f>
        <v/>
      </c>
      <c r="Y377" s="14" t="str">
        <f>IF(ISNUMBER(SEARCH("E:\",#REF!)),TRIM(RIGHT(SUBSTITUTE(#REF!,"\",REPT(" ",LEN(#REF!))),LEN(#REF!))),"")</f>
        <v/>
      </c>
    </row>
    <row r="378" spans="1:25" x14ac:dyDescent="0.25">
      <c r="A378">
        <v>377</v>
      </c>
      <c r="B378" t="s">
        <v>129</v>
      </c>
      <c r="C378" t="s">
        <v>885</v>
      </c>
      <c r="D378" s="10" t="s">
        <v>933</v>
      </c>
      <c r="E378" s="10" t="s">
        <v>967</v>
      </c>
      <c r="F378" t="s">
        <v>514</v>
      </c>
      <c r="H378" s="10" t="s">
        <v>885</v>
      </c>
      <c r="I378" t="s">
        <v>310</v>
      </c>
      <c r="J378" t="s">
        <v>759</v>
      </c>
      <c r="N378" s="2" t="s">
        <v>890</v>
      </c>
      <c r="O378" t="s">
        <v>894</v>
      </c>
      <c r="Q378" s="2" t="s">
        <v>314</v>
      </c>
      <c r="R378" s="12" t="str">
        <f>IF(ISNUMBER(SEARCH("Datakilder_SQL",#REF!)),"Database",IF(ISNUMBER(SEARCH("WMS",U378)),"WMS",IF(ISNUMBER(SEARCH("WFS",U378)),"WFS","Grafisk fil")))</f>
        <v>Grafisk fil</v>
      </c>
      <c r="S3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8" t="str">
        <f>IF(ISNUMBER(SEARCH("]",#REF!)),TRIM(RIGHT(SUBSTITUTE(#REF!,".",REPT(" ",LEN(#REF!))),LEN(#REF!))),"")&amp;IF(ISNUMBER(SEARCH("ODBC",#REF!)),TRIM(#REF!)&amp;"?","")</f>
        <v/>
      </c>
      <c r="U378" s="1" t="str">
        <f>IF(ISNUMBER(SEARCH("WMS",#REF!)),RIGHT(#REF!,LEN(#REF!)-SEARCH(":",#REF!)),"")</f>
        <v/>
      </c>
      <c r="V378" t="str">
        <f>IF(ISNUMBER(SEARCH("WMS",#REF!)),TRIM(#REF!)&amp;"?","")</f>
        <v/>
      </c>
      <c r="W378" s="21" t="str">
        <f>IF(ISNUMBER(SEARCH("E:\",#REF!)),"\\s-gis01-v\gis1\", "")</f>
        <v/>
      </c>
      <c r="X378" s="2" t="str">
        <f>IF(ISNUMBER(SEARCH("E:\",#REF!)),LEFT(#REF!,SEARCH("@",SUBSTITUTE(#REF!,"\","@",LEN(#REF!)-LEN(SUBSTITUTE(#REF!,"\",""))))),"")</f>
        <v/>
      </c>
      <c r="Y378" s="14" t="str">
        <f>IF(ISNUMBER(SEARCH("E:\",#REF!)),TRIM(RIGHT(SUBSTITUTE(#REF!,"\",REPT(" ",LEN(#REF!))),LEN(#REF!))),"")</f>
        <v/>
      </c>
    </row>
    <row r="379" spans="1:25" x14ac:dyDescent="0.25">
      <c r="A379">
        <v>378</v>
      </c>
      <c r="B379" t="s">
        <v>129</v>
      </c>
      <c r="C379" t="s">
        <v>885</v>
      </c>
      <c r="D379" s="10" t="s">
        <v>933</v>
      </c>
      <c r="E379" s="10" t="s">
        <v>967</v>
      </c>
      <c r="F379" t="s">
        <v>514</v>
      </c>
      <c r="H379" s="10" t="s">
        <v>885</v>
      </c>
      <c r="I379" t="s">
        <v>310</v>
      </c>
      <c r="J379" t="s">
        <v>759</v>
      </c>
      <c r="N379" s="2" t="s">
        <v>890</v>
      </c>
      <c r="O379" t="s">
        <v>894</v>
      </c>
      <c r="Q379" s="2" t="s">
        <v>314</v>
      </c>
      <c r="R379" s="12" t="str">
        <f>IF(ISNUMBER(SEARCH("Datakilder_SQL",#REF!)),"Database",IF(ISNUMBER(SEARCH("WMS",U379)),"WMS",IF(ISNUMBER(SEARCH("WFS",U379)),"WFS","Grafisk fil")))</f>
        <v>Grafisk fil</v>
      </c>
      <c r="S3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79" t="str">
        <f>IF(ISNUMBER(SEARCH("]",#REF!)),TRIM(RIGHT(SUBSTITUTE(#REF!,".",REPT(" ",LEN(#REF!))),LEN(#REF!))),"")&amp;IF(ISNUMBER(SEARCH("ODBC",#REF!)),TRIM(#REF!)&amp;"?","")</f>
        <v/>
      </c>
      <c r="U379" s="1" t="str">
        <f>IF(ISNUMBER(SEARCH("WMS",#REF!)),RIGHT(#REF!,LEN(#REF!)-SEARCH(":",#REF!)),"")</f>
        <v/>
      </c>
      <c r="V379" t="str">
        <f>IF(ISNUMBER(SEARCH("WMS",#REF!)),TRIM(#REF!)&amp;"?","")</f>
        <v/>
      </c>
      <c r="W379" s="21" t="str">
        <f>IF(ISNUMBER(SEARCH("E:\",#REF!)),"\\s-gis01-v\gis1\", "")</f>
        <v/>
      </c>
      <c r="X379" s="2" t="str">
        <f>IF(ISNUMBER(SEARCH("E:\",#REF!)),LEFT(#REF!,SEARCH("@",SUBSTITUTE(#REF!,"\","@",LEN(#REF!)-LEN(SUBSTITUTE(#REF!,"\",""))))),"")</f>
        <v/>
      </c>
      <c r="Y379" s="14" t="str">
        <f>IF(ISNUMBER(SEARCH("E:\",#REF!)),TRIM(RIGHT(SUBSTITUTE(#REF!,"\",REPT(" ",LEN(#REF!))),LEN(#REF!))),"")</f>
        <v/>
      </c>
    </row>
    <row r="380" spans="1:25" x14ac:dyDescent="0.25">
      <c r="A380">
        <v>379</v>
      </c>
      <c r="B380" t="s">
        <v>130</v>
      </c>
      <c r="C380" t="s">
        <v>306</v>
      </c>
      <c r="D380" s="10" t="s">
        <v>936</v>
      </c>
      <c r="E380" s="10" t="s">
        <v>970</v>
      </c>
      <c r="F380" t="s">
        <v>515</v>
      </c>
      <c r="H380" s="10" t="s">
        <v>885</v>
      </c>
      <c r="I380" t="s">
        <v>310</v>
      </c>
      <c r="J380" t="s">
        <v>760</v>
      </c>
      <c r="K380" t="s">
        <v>853</v>
      </c>
      <c r="N380" s="2" t="s">
        <v>890</v>
      </c>
      <c r="O380" t="s">
        <v>894</v>
      </c>
      <c r="Q380" s="2" t="s">
        <v>314</v>
      </c>
      <c r="R380" s="12" t="str">
        <f>IF(ISNUMBER(SEARCH("Datakilder_SQL",#REF!)),"Database",IF(ISNUMBER(SEARCH("WMS",U380)),"WMS",IF(ISNUMBER(SEARCH("WFS",U380)),"WFS","Grafisk fil")))</f>
        <v>Grafisk fil</v>
      </c>
      <c r="S3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0" t="str">
        <f>IF(ISNUMBER(SEARCH("]",#REF!)),TRIM(RIGHT(SUBSTITUTE(#REF!,".",REPT(" ",LEN(#REF!))),LEN(#REF!))),"")&amp;IF(ISNUMBER(SEARCH("ODBC",#REF!)),TRIM(#REF!)&amp;"?","")</f>
        <v/>
      </c>
      <c r="U380" s="1" t="str">
        <f>IF(ISNUMBER(SEARCH("WMS",#REF!)),RIGHT(#REF!,LEN(#REF!)-SEARCH(":",#REF!)),"")</f>
        <v/>
      </c>
      <c r="V380" t="str">
        <f>IF(ISNUMBER(SEARCH("WMS",#REF!)),TRIM(#REF!)&amp;"?","")</f>
        <v/>
      </c>
      <c r="W380" s="21" t="str">
        <f>IF(ISNUMBER(SEARCH("E:\",#REF!)),"\\s-gis01-v\gis1\", "")</f>
        <v/>
      </c>
      <c r="X380" s="2" t="str">
        <f>IF(ISNUMBER(SEARCH("E:\",#REF!)),LEFT(#REF!,SEARCH("@",SUBSTITUTE(#REF!,"\","@",LEN(#REF!)-LEN(SUBSTITUTE(#REF!,"\",""))))),"")</f>
        <v/>
      </c>
      <c r="Y380" s="14" t="str">
        <f>IF(ISNUMBER(SEARCH("E:\",#REF!)),TRIM(RIGHT(SUBSTITUTE(#REF!,"\",REPT(" ",LEN(#REF!))),LEN(#REF!))),"")</f>
        <v/>
      </c>
    </row>
    <row r="381" spans="1:25" x14ac:dyDescent="0.25">
      <c r="A381">
        <v>380</v>
      </c>
      <c r="B381" t="s">
        <v>131</v>
      </c>
      <c r="C381" t="s">
        <v>885</v>
      </c>
      <c r="D381" s="10" t="s">
        <v>936</v>
      </c>
      <c r="E381" s="10" t="s">
        <v>970</v>
      </c>
      <c r="F381" t="s">
        <v>516</v>
      </c>
      <c r="H381" s="10" t="s">
        <v>885</v>
      </c>
      <c r="I381" t="s">
        <v>310</v>
      </c>
      <c r="J381" t="s">
        <v>761</v>
      </c>
      <c r="K381" t="s">
        <v>853</v>
      </c>
      <c r="N381" s="2" t="s">
        <v>890</v>
      </c>
      <c r="O381" t="s">
        <v>894</v>
      </c>
      <c r="Q381" s="2" t="s">
        <v>314</v>
      </c>
      <c r="R381" s="12" t="str">
        <f>IF(ISNUMBER(SEARCH("Datakilder_SQL",#REF!)),"Database",IF(ISNUMBER(SEARCH("WMS",U381)),"WMS",IF(ISNUMBER(SEARCH("WFS",U381)),"WFS","Grafisk fil")))</f>
        <v>Grafisk fil</v>
      </c>
      <c r="S3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1" t="str">
        <f>IF(ISNUMBER(SEARCH("]",#REF!)),TRIM(RIGHT(SUBSTITUTE(#REF!,".",REPT(" ",LEN(#REF!))),LEN(#REF!))),"")&amp;IF(ISNUMBER(SEARCH("ODBC",#REF!)),TRIM(#REF!)&amp;"?","")</f>
        <v/>
      </c>
      <c r="U381" s="1" t="str">
        <f>IF(ISNUMBER(SEARCH("WMS",#REF!)),RIGHT(#REF!,LEN(#REF!)-SEARCH(":",#REF!)),"")</f>
        <v/>
      </c>
      <c r="V381" t="str">
        <f>IF(ISNUMBER(SEARCH("WMS",#REF!)),TRIM(#REF!)&amp;"?","")</f>
        <v/>
      </c>
      <c r="W381" s="21" t="str">
        <f>IF(ISNUMBER(SEARCH("E:\",#REF!)),"\\s-gis01-v\gis1\", "")</f>
        <v/>
      </c>
      <c r="X381" s="2" t="str">
        <f>IF(ISNUMBER(SEARCH("E:\",#REF!)),LEFT(#REF!,SEARCH("@",SUBSTITUTE(#REF!,"\","@",LEN(#REF!)-LEN(SUBSTITUTE(#REF!,"\",""))))),"")</f>
        <v/>
      </c>
      <c r="Y381" s="14" t="str">
        <f>IF(ISNUMBER(SEARCH("E:\",#REF!)),TRIM(RIGHT(SUBSTITUTE(#REF!,"\",REPT(" ",LEN(#REF!))),LEN(#REF!))),"")</f>
        <v/>
      </c>
    </row>
    <row r="382" spans="1:25" x14ac:dyDescent="0.25">
      <c r="A382">
        <v>381</v>
      </c>
      <c r="B382" t="s">
        <v>132</v>
      </c>
      <c r="C382" t="s">
        <v>306</v>
      </c>
      <c r="D382" s="10" t="s">
        <v>936</v>
      </c>
      <c r="E382" s="10" t="s">
        <v>970</v>
      </c>
      <c r="F382" t="s">
        <v>517</v>
      </c>
      <c r="H382" s="10" t="s">
        <v>885</v>
      </c>
      <c r="I382" t="s">
        <v>310</v>
      </c>
      <c r="J382" t="s">
        <v>762</v>
      </c>
      <c r="K382" t="s">
        <v>856</v>
      </c>
      <c r="M382" s="10" t="s">
        <v>302</v>
      </c>
      <c r="N382" s="2" t="s">
        <v>890</v>
      </c>
      <c r="O382" t="s">
        <v>894</v>
      </c>
      <c r="Q382" s="2" t="s">
        <v>314</v>
      </c>
      <c r="R382" s="12" t="str">
        <f>IF(ISNUMBER(SEARCH("Datakilder_SQL",#REF!)),"Database",IF(ISNUMBER(SEARCH("WMS",U382)),"WMS",IF(ISNUMBER(SEARCH("WFS",U382)),"WFS","Grafisk fil")))</f>
        <v>Grafisk fil</v>
      </c>
      <c r="S3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2" t="str">
        <f>IF(ISNUMBER(SEARCH("]",#REF!)),TRIM(RIGHT(SUBSTITUTE(#REF!,".",REPT(" ",LEN(#REF!))),LEN(#REF!))),"")&amp;IF(ISNUMBER(SEARCH("ODBC",#REF!)),TRIM(#REF!)&amp;"?","")</f>
        <v/>
      </c>
      <c r="U382" s="1" t="str">
        <f>IF(ISNUMBER(SEARCH("WMS",#REF!)),RIGHT(#REF!,LEN(#REF!)-SEARCH(":",#REF!)),"")</f>
        <v/>
      </c>
      <c r="V382" t="str">
        <f>IF(ISNUMBER(SEARCH("WMS",#REF!)),TRIM(#REF!)&amp;"?","")</f>
        <v/>
      </c>
      <c r="W382" s="21" t="str">
        <f>IF(ISNUMBER(SEARCH("E:\",#REF!)),"\\s-gis01-v\gis1\", "")</f>
        <v/>
      </c>
      <c r="X382" s="2" t="str">
        <f>IF(ISNUMBER(SEARCH("E:\",#REF!)),LEFT(#REF!,SEARCH("@",SUBSTITUTE(#REF!,"\","@",LEN(#REF!)-LEN(SUBSTITUTE(#REF!,"\",""))))),"")</f>
        <v/>
      </c>
      <c r="Y382" s="14" t="str">
        <f>IF(ISNUMBER(SEARCH("E:\",#REF!)),TRIM(RIGHT(SUBSTITUTE(#REF!,"\",REPT(" ",LEN(#REF!))),LEN(#REF!))),"")</f>
        <v/>
      </c>
    </row>
    <row r="383" spans="1:25" x14ac:dyDescent="0.25">
      <c r="A383">
        <v>382</v>
      </c>
      <c r="B383" t="s">
        <v>20</v>
      </c>
      <c r="C383" t="s">
        <v>885</v>
      </c>
      <c r="D383" s="10" t="s">
        <v>936</v>
      </c>
      <c r="E383" s="10" t="s">
        <v>971</v>
      </c>
      <c r="F383" s="10" t="s">
        <v>336</v>
      </c>
      <c r="H383" t="s">
        <v>306</v>
      </c>
      <c r="I383" t="s">
        <v>871</v>
      </c>
      <c r="J383" t="s">
        <v>764</v>
      </c>
      <c r="M383" s="10" t="s">
        <v>302</v>
      </c>
      <c r="N383" s="2" t="s">
        <v>890</v>
      </c>
      <c r="O383" t="s">
        <v>894</v>
      </c>
      <c r="Q383" s="2" t="s">
        <v>889</v>
      </c>
      <c r="R383" s="12" t="str">
        <f>IF(ISNUMBER(SEARCH("Datakilder_SQL",#REF!)),"Database",IF(ISNUMBER(SEARCH("WMS",U383)),"WMS",IF(ISNUMBER(SEARCH("WFS",U383)),"WFS","Grafisk fil")))</f>
        <v>Grafisk fil</v>
      </c>
      <c r="S3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3" t="str">
        <f>IF(ISNUMBER(SEARCH("]",#REF!)),TRIM(RIGHT(SUBSTITUTE(#REF!,".",REPT(" ",LEN(#REF!))),LEN(#REF!))),"")&amp;IF(ISNUMBER(SEARCH("ODBC",#REF!)),TRIM(#REF!)&amp;"?","")</f>
        <v/>
      </c>
      <c r="U383" s="1" t="str">
        <f>IF(ISNUMBER(SEARCH("WMS",#REF!)),RIGHT(#REF!,LEN(#REF!)-SEARCH(":",#REF!)),"")</f>
        <v/>
      </c>
      <c r="V383" t="str">
        <f>IF(ISNUMBER(SEARCH("WMS",#REF!)),TRIM(#REF!)&amp;"?","")</f>
        <v/>
      </c>
      <c r="W383" s="21" t="str">
        <f>IF(ISNUMBER(SEARCH("E:\",#REF!)),"\\s-gis01-v\gis1\", "")</f>
        <v/>
      </c>
      <c r="X383" s="2" t="str">
        <f>IF(ISNUMBER(SEARCH("E:\",#REF!)),LEFT(#REF!,SEARCH("@",SUBSTITUTE(#REF!,"\","@",LEN(#REF!)-LEN(SUBSTITUTE(#REF!,"\",""))))),"")</f>
        <v/>
      </c>
      <c r="Y383" s="14" t="str">
        <f>IF(ISNUMBER(SEARCH("E:\",#REF!)),TRIM(RIGHT(SUBSTITUTE(#REF!,"\",REPT(" ",LEN(#REF!))),LEN(#REF!))),"")</f>
        <v/>
      </c>
    </row>
    <row r="384" spans="1:25" x14ac:dyDescent="0.25">
      <c r="A384">
        <v>383</v>
      </c>
      <c r="B384" t="s">
        <v>20</v>
      </c>
      <c r="C384" t="s">
        <v>885</v>
      </c>
      <c r="D384" s="10" t="s">
        <v>936</v>
      </c>
      <c r="E384" s="10" t="s">
        <v>971</v>
      </c>
      <c r="F384" s="10" t="s">
        <v>336</v>
      </c>
      <c r="H384" t="s">
        <v>306</v>
      </c>
      <c r="I384" t="s">
        <v>871</v>
      </c>
      <c r="J384" t="s">
        <v>764</v>
      </c>
      <c r="M384" s="10" t="s">
        <v>302</v>
      </c>
      <c r="N384" s="2" t="s">
        <v>890</v>
      </c>
      <c r="O384" t="s">
        <v>894</v>
      </c>
      <c r="Q384" s="2" t="s">
        <v>889</v>
      </c>
      <c r="R384" s="12" t="str">
        <f>IF(ISNUMBER(SEARCH("Datakilder_SQL",#REF!)),"Database",IF(ISNUMBER(SEARCH("WMS",U384)),"WMS",IF(ISNUMBER(SEARCH("WFS",U384)),"WFS","Grafisk fil")))</f>
        <v>Grafisk fil</v>
      </c>
      <c r="S3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4" t="str">
        <f>IF(ISNUMBER(SEARCH("]",#REF!)),TRIM(RIGHT(SUBSTITUTE(#REF!,".",REPT(" ",LEN(#REF!))),LEN(#REF!))),"")&amp;IF(ISNUMBER(SEARCH("ODBC",#REF!)),TRIM(#REF!)&amp;"?","")</f>
        <v/>
      </c>
      <c r="U384" s="1" t="str">
        <f>IF(ISNUMBER(SEARCH("WMS",#REF!)),RIGHT(#REF!,LEN(#REF!)-SEARCH(":",#REF!)),"")</f>
        <v/>
      </c>
      <c r="V384" t="str">
        <f>IF(ISNUMBER(SEARCH("WMS",#REF!)),TRIM(#REF!)&amp;"?","")</f>
        <v/>
      </c>
      <c r="W384" s="21" t="str">
        <f>IF(ISNUMBER(SEARCH("E:\",#REF!)),"\\s-gis01-v\gis1\", "")</f>
        <v/>
      </c>
      <c r="X384" s="2" t="str">
        <f>IF(ISNUMBER(SEARCH("E:\",#REF!)),LEFT(#REF!,SEARCH("@",SUBSTITUTE(#REF!,"\","@",LEN(#REF!)-LEN(SUBSTITUTE(#REF!,"\",""))))),"")</f>
        <v/>
      </c>
      <c r="Y384" s="14" t="str">
        <f>IF(ISNUMBER(SEARCH("E:\",#REF!)),TRIM(RIGHT(SUBSTITUTE(#REF!,"\",REPT(" ",LEN(#REF!))),LEN(#REF!))),"")</f>
        <v/>
      </c>
    </row>
    <row r="385" spans="1:25" x14ac:dyDescent="0.25">
      <c r="A385">
        <v>384</v>
      </c>
      <c r="B385" t="s">
        <v>20</v>
      </c>
      <c r="C385" t="s">
        <v>885</v>
      </c>
      <c r="D385" s="10" t="s">
        <v>936</v>
      </c>
      <c r="E385" s="10" t="s">
        <v>971</v>
      </c>
      <c r="F385" s="10" t="s">
        <v>336</v>
      </c>
      <c r="H385" t="s">
        <v>306</v>
      </c>
      <c r="I385" t="s">
        <v>871</v>
      </c>
      <c r="J385" t="s">
        <v>764</v>
      </c>
      <c r="M385" s="10" t="s">
        <v>302</v>
      </c>
      <c r="N385" s="2" t="s">
        <v>890</v>
      </c>
      <c r="O385" t="s">
        <v>894</v>
      </c>
      <c r="Q385" s="2" t="s">
        <v>889</v>
      </c>
      <c r="R385" s="12" t="str">
        <f>IF(ISNUMBER(SEARCH("Datakilder_SQL",#REF!)),"Database",IF(ISNUMBER(SEARCH("WMS",U385)),"WMS",IF(ISNUMBER(SEARCH("WFS",U385)),"WFS","Grafisk fil")))</f>
        <v>Grafisk fil</v>
      </c>
      <c r="S3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5" t="str">
        <f>IF(ISNUMBER(SEARCH("]",#REF!)),TRIM(RIGHT(SUBSTITUTE(#REF!,".",REPT(" ",LEN(#REF!))),LEN(#REF!))),"")&amp;IF(ISNUMBER(SEARCH("ODBC",#REF!)),TRIM(#REF!)&amp;"?","")</f>
        <v/>
      </c>
      <c r="U385" s="1" t="str">
        <f>IF(ISNUMBER(SEARCH("WMS",#REF!)),RIGHT(#REF!,LEN(#REF!)-SEARCH(":",#REF!)),"")</f>
        <v/>
      </c>
      <c r="V385" t="str">
        <f>IF(ISNUMBER(SEARCH("WMS",#REF!)),TRIM(#REF!)&amp;"?","")</f>
        <v/>
      </c>
      <c r="W385" s="21" t="str">
        <f>IF(ISNUMBER(SEARCH("E:\",#REF!)),"\\s-gis01-v\gis1\", "")</f>
        <v/>
      </c>
      <c r="X385" s="2" t="str">
        <f>IF(ISNUMBER(SEARCH("E:\",#REF!)),LEFT(#REF!,SEARCH("@",SUBSTITUTE(#REF!,"\","@",LEN(#REF!)-LEN(SUBSTITUTE(#REF!,"\",""))))),"")</f>
        <v/>
      </c>
      <c r="Y385" s="14" t="str">
        <f>IF(ISNUMBER(SEARCH("E:\",#REF!)),TRIM(RIGHT(SUBSTITUTE(#REF!,"\",REPT(" ",LEN(#REF!))),LEN(#REF!))),"")</f>
        <v/>
      </c>
    </row>
    <row r="386" spans="1:25" x14ac:dyDescent="0.25">
      <c r="A386">
        <v>385</v>
      </c>
      <c r="B386" t="s">
        <v>133</v>
      </c>
      <c r="C386" t="s">
        <v>885</v>
      </c>
      <c r="D386" s="10" t="s">
        <v>936</v>
      </c>
      <c r="E386" s="10" t="s">
        <v>970</v>
      </c>
      <c r="F386" s="10" t="s">
        <v>518</v>
      </c>
      <c r="H386" s="10" t="s">
        <v>885</v>
      </c>
      <c r="I386" t="s">
        <v>871</v>
      </c>
      <c r="J386" t="s">
        <v>763</v>
      </c>
      <c r="M386" s="10" t="s">
        <v>302</v>
      </c>
      <c r="N386" s="2" t="s">
        <v>890</v>
      </c>
      <c r="O386" t="s">
        <v>894</v>
      </c>
      <c r="Q386" s="2" t="s">
        <v>889</v>
      </c>
      <c r="R386" s="12" t="str">
        <f>IF(ISNUMBER(SEARCH("Datakilder_SQL",#REF!)),"Database",IF(ISNUMBER(SEARCH("WMS",U386)),"WMS",IF(ISNUMBER(SEARCH("WFS",U386)),"WFS","Grafisk fil")))</f>
        <v>Grafisk fil</v>
      </c>
      <c r="S38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6" t="str">
        <f>IF(ISNUMBER(SEARCH("]",#REF!)),TRIM(RIGHT(SUBSTITUTE(#REF!,".",REPT(" ",LEN(#REF!))),LEN(#REF!))),"")&amp;IF(ISNUMBER(SEARCH("ODBC",#REF!)),TRIM(#REF!)&amp;"?","")</f>
        <v/>
      </c>
      <c r="U386" s="1" t="str">
        <f>IF(ISNUMBER(SEARCH("WMS",#REF!)),RIGHT(#REF!,LEN(#REF!)-SEARCH(":",#REF!)),"")</f>
        <v/>
      </c>
      <c r="V386" t="str">
        <f>IF(ISNUMBER(SEARCH("WMS",#REF!)),TRIM(#REF!)&amp;"?","")</f>
        <v/>
      </c>
      <c r="W386" s="21" t="str">
        <f>IF(ISNUMBER(SEARCH("E:\",#REF!)),"\\s-gis01-v\gis1\", "")</f>
        <v/>
      </c>
      <c r="X386" s="2" t="str">
        <f>IF(ISNUMBER(SEARCH("E:\",#REF!)),LEFT(#REF!,SEARCH("@",SUBSTITUTE(#REF!,"\","@",LEN(#REF!)-LEN(SUBSTITUTE(#REF!,"\",""))))),"")</f>
        <v/>
      </c>
      <c r="Y386" s="14" t="str">
        <f>IF(ISNUMBER(SEARCH("E:\",#REF!)),TRIM(RIGHT(SUBSTITUTE(#REF!,"\",REPT(" ",LEN(#REF!))),LEN(#REF!))),"")</f>
        <v/>
      </c>
    </row>
    <row r="387" spans="1:25" x14ac:dyDescent="0.25">
      <c r="A387">
        <v>386</v>
      </c>
      <c r="B387" t="s">
        <v>272</v>
      </c>
      <c r="C387" t="s">
        <v>885</v>
      </c>
      <c r="D387" s="10" t="s">
        <v>936</v>
      </c>
      <c r="E387" s="10" t="s">
        <v>970</v>
      </c>
      <c r="F387" s="10" t="s">
        <v>519</v>
      </c>
      <c r="H387" s="10" t="s">
        <v>885</v>
      </c>
      <c r="I387" t="s">
        <v>871</v>
      </c>
      <c r="J387" t="s">
        <v>765</v>
      </c>
      <c r="M387" s="10" t="s">
        <v>302</v>
      </c>
      <c r="N387" s="2" t="s">
        <v>890</v>
      </c>
      <c r="O387" t="s">
        <v>894</v>
      </c>
      <c r="Q387" s="2" t="s">
        <v>889</v>
      </c>
      <c r="R387" s="12" t="str">
        <f>IF(ISNUMBER(SEARCH("Datakilder_SQL",#REF!)),"Database",IF(ISNUMBER(SEARCH("WMS",U387)),"WMS",IF(ISNUMBER(SEARCH("WFS",U387)),"WFS","Grafisk fil")))</f>
        <v>Grafisk fil</v>
      </c>
      <c r="S3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7" t="str">
        <f>IF(ISNUMBER(SEARCH("]",#REF!)),TRIM(RIGHT(SUBSTITUTE(#REF!,".",REPT(" ",LEN(#REF!))),LEN(#REF!))),"")&amp;IF(ISNUMBER(SEARCH("ODBC",#REF!)),TRIM(#REF!)&amp;"?","")</f>
        <v/>
      </c>
      <c r="U387" s="1" t="str">
        <f>IF(ISNUMBER(SEARCH("WMS",#REF!)),RIGHT(#REF!,LEN(#REF!)-SEARCH(":",#REF!)),"")</f>
        <v/>
      </c>
      <c r="V387" t="str">
        <f>IF(ISNUMBER(SEARCH("WMS",#REF!)),TRIM(#REF!)&amp;"?","")</f>
        <v/>
      </c>
      <c r="W387" s="21" t="str">
        <f>IF(ISNUMBER(SEARCH("E:\",#REF!)),"\\s-gis01-v\gis1\", "")</f>
        <v/>
      </c>
      <c r="X387" s="2" t="str">
        <f>IF(ISNUMBER(SEARCH("E:\",#REF!)),LEFT(#REF!,SEARCH("@",SUBSTITUTE(#REF!,"\","@",LEN(#REF!)-LEN(SUBSTITUTE(#REF!,"\",""))))),"")</f>
        <v/>
      </c>
      <c r="Y387" s="14" t="str">
        <f>IF(ISNUMBER(SEARCH("E:\",#REF!)),TRIM(RIGHT(SUBSTITUTE(#REF!,"\",REPT(" ",LEN(#REF!))),LEN(#REF!))),"")</f>
        <v/>
      </c>
    </row>
    <row r="388" spans="1:25" x14ac:dyDescent="0.25">
      <c r="A388">
        <v>387</v>
      </c>
      <c r="B388" t="s">
        <v>206</v>
      </c>
      <c r="C388" t="s">
        <v>885</v>
      </c>
      <c r="D388" s="10" t="s">
        <v>936</v>
      </c>
      <c r="E388" s="10" t="s">
        <v>970</v>
      </c>
      <c r="F388" s="10" t="s">
        <v>520</v>
      </c>
      <c r="H388" s="10" t="s">
        <v>885</v>
      </c>
      <c r="I388" t="s">
        <v>891</v>
      </c>
      <c r="J388" t="s">
        <v>766</v>
      </c>
      <c r="M388" s="10" t="s">
        <v>302</v>
      </c>
      <c r="N388" s="2" t="s">
        <v>890</v>
      </c>
      <c r="O388" t="s">
        <v>894</v>
      </c>
      <c r="Q388" s="2" t="s">
        <v>889</v>
      </c>
      <c r="R388" s="12" t="str">
        <f>IF(ISNUMBER(SEARCH("Datakilder_SQL",#REF!)),"Database",IF(ISNUMBER(SEARCH("WMS",U388)),"WMS",IF(ISNUMBER(SEARCH("WFS",U388)),"WFS","Grafisk fil")))</f>
        <v>Grafisk fil</v>
      </c>
      <c r="S3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8" t="str">
        <f>IF(ISNUMBER(SEARCH("]",#REF!)),TRIM(RIGHT(SUBSTITUTE(#REF!,".",REPT(" ",LEN(#REF!))),LEN(#REF!))),"")&amp;IF(ISNUMBER(SEARCH("ODBC",#REF!)),TRIM(#REF!)&amp;"?","")</f>
        <v/>
      </c>
      <c r="U388" s="1" t="str">
        <f>IF(ISNUMBER(SEARCH("WMS",#REF!)),RIGHT(#REF!,LEN(#REF!)-SEARCH(":",#REF!)),"")</f>
        <v/>
      </c>
      <c r="V388" t="str">
        <f>IF(ISNUMBER(SEARCH("WMS",#REF!)),TRIM(#REF!)&amp;"?","")</f>
        <v/>
      </c>
      <c r="W388" s="21" t="str">
        <f>IF(ISNUMBER(SEARCH("E:\",#REF!)),"\\s-gis01-v\gis1\", "")</f>
        <v/>
      </c>
      <c r="X388" s="2" t="str">
        <f>IF(ISNUMBER(SEARCH("E:\",#REF!)),LEFT(#REF!,SEARCH("@",SUBSTITUTE(#REF!,"\","@",LEN(#REF!)-LEN(SUBSTITUTE(#REF!,"\",""))))),"")</f>
        <v/>
      </c>
      <c r="Y388" s="14" t="str">
        <f>IF(ISNUMBER(SEARCH("E:\",#REF!)),TRIM(RIGHT(SUBSTITUTE(#REF!,"\",REPT(" ",LEN(#REF!))),LEN(#REF!))),"")</f>
        <v/>
      </c>
    </row>
    <row r="389" spans="1:25" x14ac:dyDescent="0.25">
      <c r="A389">
        <v>388</v>
      </c>
      <c r="B389" t="s">
        <v>206</v>
      </c>
      <c r="C389" t="s">
        <v>885</v>
      </c>
      <c r="D389" s="10" t="s">
        <v>936</v>
      </c>
      <c r="E389" s="10" t="s">
        <v>970</v>
      </c>
      <c r="F389" s="10" t="s">
        <v>520</v>
      </c>
      <c r="H389" s="10" t="s">
        <v>885</v>
      </c>
      <c r="I389" t="s">
        <v>310</v>
      </c>
      <c r="J389" t="s">
        <v>766</v>
      </c>
      <c r="M389" s="10" t="s">
        <v>302</v>
      </c>
      <c r="N389" s="2" t="s">
        <v>890</v>
      </c>
      <c r="O389" t="s">
        <v>894</v>
      </c>
      <c r="Q389" s="2" t="s">
        <v>889</v>
      </c>
      <c r="R389" s="12" t="str">
        <f>IF(ISNUMBER(SEARCH("Datakilder_SQL",#REF!)),"Database",IF(ISNUMBER(SEARCH("WMS",U389)),"WMS",IF(ISNUMBER(SEARCH("WFS",U389)),"WFS","Grafisk fil")))</f>
        <v>Grafisk fil</v>
      </c>
      <c r="S3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89" t="str">
        <f>IF(ISNUMBER(SEARCH("]",#REF!)),TRIM(RIGHT(SUBSTITUTE(#REF!,".",REPT(" ",LEN(#REF!))),LEN(#REF!))),"")&amp;IF(ISNUMBER(SEARCH("ODBC",#REF!)),TRIM(#REF!)&amp;"?","")</f>
        <v/>
      </c>
      <c r="U389" s="1" t="str">
        <f>IF(ISNUMBER(SEARCH("WMS",#REF!)),RIGHT(#REF!,LEN(#REF!)-SEARCH(":",#REF!)),"")</f>
        <v/>
      </c>
      <c r="V389" t="str">
        <f>IF(ISNUMBER(SEARCH("WMS",#REF!)),TRIM(#REF!)&amp;"?","")</f>
        <v/>
      </c>
      <c r="W389" s="21" t="str">
        <f>IF(ISNUMBER(SEARCH("E:\",#REF!)),"\\s-gis01-v\gis1\", "")</f>
        <v/>
      </c>
      <c r="X389" s="2" t="str">
        <f>IF(ISNUMBER(SEARCH("E:\",#REF!)),LEFT(#REF!,SEARCH("@",SUBSTITUTE(#REF!,"\","@",LEN(#REF!)-LEN(SUBSTITUTE(#REF!,"\",""))))),"")</f>
        <v/>
      </c>
      <c r="Y389" s="14" t="str">
        <f>IF(ISNUMBER(SEARCH("E:\",#REF!)),TRIM(RIGHT(SUBSTITUTE(#REF!,"\",REPT(" ",LEN(#REF!))),LEN(#REF!))),"")</f>
        <v/>
      </c>
    </row>
    <row r="390" spans="1:25" x14ac:dyDescent="0.25">
      <c r="A390">
        <v>389</v>
      </c>
      <c r="B390" t="s">
        <v>134</v>
      </c>
      <c r="C390" t="s">
        <v>885</v>
      </c>
      <c r="D390" s="10" t="s">
        <v>936</v>
      </c>
      <c r="E390" s="10" t="s">
        <v>976</v>
      </c>
      <c r="F390" t="s">
        <v>521</v>
      </c>
      <c r="H390" s="10" t="s">
        <v>885</v>
      </c>
      <c r="I390" t="s">
        <v>310</v>
      </c>
      <c r="J390" t="s">
        <v>857</v>
      </c>
      <c r="M390" s="10" t="s">
        <v>887</v>
      </c>
      <c r="N390" s="2" t="s">
        <v>890</v>
      </c>
      <c r="O390" t="s">
        <v>894</v>
      </c>
      <c r="Q390" s="2" t="s">
        <v>314</v>
      </c>
      <c r="R390" s="12" t="str">
        <f>IF(ISNUMBER(SEARCH("Datakilder_SQL",#REF!)),"Database",IF(ISNUMBER(SEARCH("WMS",U390)),"WMS",IF(ISNUMBER(SEARCH("WFS",U390)),"WFS","Grafisk fil")))</f>
        <v>Grafisk fil</v>
      </c>
      <c r="S3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0" t="str">
        <f>IF(ISNUMBER(SEARCH("]",#REF!)),TRIM(RIGHT(SUBSTITUTE(#REF!,".",REPT(" ",LEN(#REF!))),LEN(#REF!))),"")&amp;IF(ISNUMBER(SEARCH("ODBC",#REF!)),TRIM(#REF!)&amp;"?","")</f>
        <v/>
      </c>
      <c r="U390" s="1" t="str">
        <f>IF(ISNUMBER(SEARCH("WMS",#REF!)),RIGHT(#REF!,LEN(#REF!)-SEARCH(":",#REF!)),"")</f>
        <v/>
      </c>
      <c r="V390" t="str">
        <f>IF(ISNUMBER(SEARCH("WMS",#REF!)),TRIM(#REF!)&amp;"?","")</f>
        <v/>
      </c>
      <c r="W390" s="21" t="str">
        <f>IF(ISNUMBER(SEARCH("E:\",#REF!)),"\\s-gis01-v\gis1\", "")</f>
        <v/>
      </c>
      <c r="X390" s="2" t="str">
        <f>IF(ISNUMBER(SEARCH("E:\",#REF!)),LEFT(#REF!,SEARCH("@",SUBSTITUTE(#REF!,"\","@",LEN(#REF!)-LEN(SUBSTITUTE(#REF!,"\",""))))),"")</f>
        <v/>
      </c>
      <c r="Y390" s="14" t="str">
        <f>IF(ISNUMBER(SEARCH("E:\",#REF!)),TRIM(RIGHT(SUBSTITUTE(#REF!,"\",REPT(" ",LEN(#REF!))),LEN(#REF!))),"")</f>
        <v/>
      </c>
    </row>
    <row r="391" spans="1:25" x14ac:dyDescent="0.25">
      <c r="A391">
        <v>390</v>
      </c>
      <c r="B391" t="s">
        <v>134</v>
      </c>
      <c r="C391" t="s">
        <v>885</v>
      </c>
      <c r="D391" s="10" t="s">
        <v>936</v>
      </c>
      <c r="E391" s="10" t="s">
        <v>976</v>
      </c>
      <c r="F391" t="s">
        <v>521</v>
      </c>
      <c r="H391" s="10" t="s">
        <v>885</v>
      </c>
      <c r="I391" t="s">
        <v>310</v>
      </c>
      <c r="J391" t="s">
        <v>857</v>
      </c>
      <c r="M391" s="10" t="s">
        <v>887</v>
      </c>
      <c r="N391" s="2" t="s">
        <v>890</v>
      </c>
      <c r="O391" t="s">
        <v>894</v>
      </c>
      <c r="Q391" s="2" t="s">
        <v>314</v>
      </c>
      <c r="R391" s="12" t="str">
        <f>IF(ISNUMBER(SEARCH("Datakilder_SQL",#REF!)),"Database",IF(ISNUMBER(SEARCH("WMS",U391)),"WMS",IF(ISNUMBER(SEARCH("WFS",U391)),"WFS","Grafisk fil")))</f>
        <v>Grafisk fil</v>
      </c>
      <c r="S3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1" t="str">
        <f>IF(ISNUMBER(SEARCH("]",#REF!)),TRIM(RIGHT(SUBSTITUTE(#REF!,".",REPT(" ",LEN(#REF!))),LEN(#REF!))),"")&amp;IF(ISNUMBER(SEARCH("ODBC",#REF!)),TRIM(#REF!)&amp;"?","")</f>
        <v/>
      </c>
      <c r="U391" s="1" t="str">
        <f>IF(ISNUMBER(SEARCH("WMS",#REF!)),RIGHT(#REF!,LEN(#REF!)-SEARCH(":",#REF!)),"")</f>
        <v/>
      </c>
      <c r="V391" t="str">
        <f>IF(ISNUMBER(SEARCH("WMS",#REF!)),TRIM(#REF!)&amp;"?","")</f>
        <v/>
      </c>
      <c r="W391" s="21" t="str">
        <f>IF(ISNUMBER(SEARCH("E:\",#REF!)),"\\s-gis01-v\gis1\", "")</f>
        <v/>
      </c>
      <c r="X391" s="2" t="str">
        <f>IF(ISNUMBER(SEARCH("E:\",#REF!)),LEFT(#REF!,SEARCH("@",SUBSTITUTE(#REF!,"\","@",LEN(#REF!)-LEN(SUBSTITUTE(#REF!,"\",""))))),"")</f>
        <v/>
      </c>
      <c r="Y391" s="14" t="str">
        <f>IF(ISNUMBER(SEARCH("E:\",#REF!)),TRIM(RIGHT(SUBSTITUTE(#REF!,"\",REPT(" ",LEN(#REF!))),LEN(#REF!))),"")</f>
        <v/>
      </c>
    </row>
    <row r="392" spans="1:25" x14ac:dyDescent="0.25">
      <c r="A392">
        <v>391</v>
      </c>
      <c r="B392" t="s">
        <v>134</v>
      </c>
      <c r="C392" t="s">
        <v>885</v>
      </c>
      <c r="D392" s="10" t="s">
        <v>936</v>
      </c>
      <c r="E392" s="10" t="s">
        <v>976</v>
      </c>
      <c r="F392" t="s">
        <v>521</v>
      </c>
      <c r="H392" s="10" t="s">
        <v>885</v>
      </c>
      <c r="I392" t="s">
        <v>310</v>
      </c>
      <c r="J392" t="s">
        <v>857</v>
      </c>
      <c r="M392" s="10" t="s">
        <v>887</v>
      </c>
      <c r="N392" s="2" t="s">
        <v>890</v>
      </c>
      <c r="O392" t="s">
        <v>894</v>
      </c>
      <c r="Q392" s="2" t="s">
        <v>314</v>
      </c>
      <c r="R392" s="12" t="str">
        <f>IF(ISNUMBER(SEARCH("Datakilder_SQL",#REF!)),"Database",IF(ISNUMBER(SEARCH("WMS",U392)),"WMS",IF(ISNUMBER(SEARCH("WFS",U392)),"WFS","Grafisk fil")))</f>
        <v>Grafisk fil</v>
      </c>
      <c r="S3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2" t="str">
        <f>IF(ISNUMBER(SEARCH("]",#REF!)),TRIM(RIGHT(SUBSTITUTE(#REF!,".",REPT(" ",LEN(#REF!))),LEN(#REF!))),"")&amp;IF(ISNUMBER(SEARCH("ODBC",#REF!)),TRIM(#REF!)&amp;"?","")</f>
        <v/>
      </c>
      <c r="U392" s="1" t="str">
        <f>IF(ISNUMBER(SEARCH("WMS",#REF!)),RIGHT(#REF!,LEN(#REF!)-SEARCH(":",#REF!)),"")</f>
        <v/>
      </c>
      <c r="V392" t="str">
        <f>IF(ISNUMBER(SEARCH("WMS",#REF!)),TRIM(#REF!)&amp;"?","")</f>
        <v/>
      </c>
      <c r="W392" s="21" t="str">
        <f>IF(ISNUMBER(SEARCH("E:\",#REF!)),"\\s-gis01-v\gis1\", "")</f>
        <v/>
      </c>
      <c r="X392" s="2" t="str">
        <f>IF(ISNUMBER(SEARCH("E:\",#REF!)),LEFT(#REF!,SEARCH("@",SUBSTITUTE(#REF!,"\","@",LEN(#REF!)-LEN(SUBSTITUTE(#REF!,"\",""))))),"")</f>
        <v/>
      </c>
      <c r="Y392" s="14" t="str">
        <f>IF(ISNUMBER(SEARCH("E:\",#REF!)),TRIM(RIGHT(SUBSTITUTE(#REF!,"\",REPT(" ",LEN(#REF!))),LEN(#REF!))),"")</f>
        <v/>
      </c>
    </row>
    <row r="393" spans="1:25" x14ac:dyDescent="0.25">
      <c r="A393">
        <v>392</v>
      </c>
      <c r="B393" t="s">
        <v>134</v>
      </c>
      <c r="C393" t="s">
        <v>885</v>
      </c>
      <c r="D393" s="10" t="s">
        <v>936</v>
      </c>
      <c r="E393" s="10" t="s">
        <v>976</v>
      </c>
      <c r="F393" t="s">
        <v>521</v>
      </c>
      <c r="H393" s="10" t="s">
        <v>885</v>
      </c>
      <c r="I393" t="s">
        <v>310</v>
      </c>
      <c r="J393" t="s">
        <v>857</v>
      </c>
      <c r="M393" s="10" t="s">
        <v>887</v>
      </c>
      <c r="N393" s="2" t="s">
        <v>890</v>
      </c>
      <c r="O393" t="s">
        <v>894</v>
      </c>
      <c r="Q393" s="2" t="s">
        <v>314</v>
      </c>
      <c r="R393" s="12" t="str">
        <f>IF(ISNUMBER(SEARCH("Datakilder_SQL",#REF!)),"Database",IF(ISNUMBER(SEARCH("WMS",U393)),"WMS",IF(ISNUMBER(SEARCH("WFS",U393)),"WFS","Grafisk fil")))</f>
        <v>Grafisk fil</v>
      </c>
      <c r="S3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3" t="str">
        <f>IF(ISNUMBER(SEARCH("]",#REF!)),TRIM(RIGHT(SUBSTITUTE(#REF!,".",REPT(" ",LEN(#REF!))),LEN(#REF!))),"")&amp;IF(ISNUMBER(SEARCH("ODBC",#REF!)),TRIM(#REF!)&amp;"?","")</f>
        <v/>
      </c>
      <c r="U393" s="1" t="str">
        <f>IF(ISNUMBER(SEARCH("WMS",#REF!)),RIGHT(#REF!,LEN(#REF!)-SEARCH(":",#REF!)),"")</f>
        <v/>
      </c>
      <c r="V393" t="str">
        <f>IF(ISNUMBER(SEARCH("WMS",#REF!)),TRIM(#REF!)&amp;"?","")</f>
        <v/>
      </c>
      <c r="W393" s="21" t="str">
        <f>IF(ISNUMBER(SEARCH("E:\",#REF!)),"\\s-gis01-v\gis1\", "")</f>
        <v/>
      </c>
      <c r="X393" s="2" t="str">
        <f>IF(ISNUMBER(SEARCH("E:\",#REF!)),LEFT(#REF!,SEARCH("@",SUBSTITUTE(#REF!,"\","@",LEN(#REF!)-LEN(SUBSTITUTE(#REF!,"\",""))))),"")</f>
        <v/>
      </c>
      <c r="Y393" s="14" t="str">
        <f>IF(ISNUMBER(SEARCH("E:\",#REF!)),TRIM(RIGHT(SUBSTITUTE(#REF!,"\",REPT(" ",LEN(#REF!))),LEN(#REF!))),"")</f>
        <v/>
      </c>
    </row>
    <row r="394" spans="1:25" x14ac:dyDescent="0.25">
      <c r="A394">
        <v>393</v>
      </c>
      <c r="B394" t="s">
        <v>134</v>
      </c>
      <c r="C394" t="s">
        <v>885</v>
      </c>
      <c r="D394" s="10" t="s">
        <v>936</v>
      </c>
      <c r="E394" s="10" t="s">
        <v>976</v>
      </c>
      <c r="F394" t="s">
        <v>521</v>
      </c>
      <c r="H394" s="10" t="s">
        <v>885</v>
      </c>
      <c r="I394" t="s">
        <v>310</v>
      </c>
      <c r="J394" t="s">
        <v>857</v>
      </c>
      <c r="M394" s="10" t="s">
        <v>887</v>
      </c>
      <c r="N394" s="2" t="s">
        <v>890</v>
      </c>
      <c r="O394" t="s">
        <v>894</v>
      </c>
      <c r="Q394" s="2" t="s">
        <v>314</v>
      </c>
      <c r="R394" s="12" t="str">
        <f>IF(ISNUMBER(SEARCH("Datakilder_SQL",#REF!)),"Database",IF(ISNUMBER(SEARCH("WMS",U394)),"WMS",IF(ISNUMBER(SEARCH("WFS",U394)),"WFS","Grafisk fil")))</f>
        <v>Grafisk fil</v>
      </c>
      <c r="S3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4" t="str">
        <f>IF(ISNUMBER(SEARCH("]",#REF!)),TRIM(RIGHT(SUBSTITUTE(#REF!,".",REPT(" ",LEN(#REF!))),LEN(#REF!))),"")&amp;IF(ISNUMBER(SEARCH("ODBC",#REF!)),TRIM(#REF!)&amp;"?","")</f>
        <v/>
      </c>
      <c r="U394" s="1" t="str">
        <f>IF(ISNUMBER(SEARCH("WMS",#REF!)),RIGHT(#REF!,LEN(#REF!)-SEARCH(":",#REF!)),"")</f>
        <v/>
      </c>
      <c r="V394" t="str">
        <f>IF(ISNUMBER(SEARCH("WMS",#REF!)),TRIM(#REF!)&amp;"?","")</f>
        <v/>
      </c>
      <c r="W394" s="21" t="str">
        <f>IF(ISNUMBER(SEARCH("E:\",#REF!)),"\\s-gis01-v\gis1\", "")</f>
        <v/>
      </c>
      <c r="X394" s="2" t="str">
        <f>IF(ISNUMBER(SEARCH("E:\",#REF!)),LEFT(#REF!,SEARCH("@",SUBSTITUTE(#REF!,"\","@",LEN(#REF!)-LEN(SUBSTITUTE(#REF!,"\",""))))),"")</f>
        <v/>
      </c>
      <c r="Y394" s="14" t="str">
        <f>IF(ISNUMBER(SEARCH("E:\",#REF!)),TRIM(RIGHT(SUBSTITUTE(#REF!,"\",REPT(" ",LEN(#REF!))),LEN(#REF!))),"")</f>
        <v/>
      </c>
    </row>
    <row r="395" spans="1:25" x14ac:dyDescent="0.25">
      <c r="A395">
        <v>394</v>
      </c>
      <c r="B395" t="s">
        <v>134</v>
      </c>
      <c r="C395" t="s">
        <v>885</v>
      </c>
      <c r="D395" s="10" t="s">
        <v>936</v>
      </c>
      <c r="E395" s="10" t="s">
        <v>976</v>
      </c>
      <c r="F395" t="s">
        <v>521</v>
      </c>
      <c r="H395" s="10" t="s">
        <v>885</v>
      </c>
      <c r="I395" t="s">
        <v>310</v>
      </c>
      <c r="J395" t="s">
        <v>857</v>
      </c>
      <c r="M395" s="10" t="s">
        <v>887</v>
      </c>
      <c r="N395" s="2" t="s">
        <v>890</v>
      </c>
      <c r="O395" t="s">
        <v>894</v>
      </c>
      <c r="Q395" s="2" t="s">
        <v>314</v>
      </c>
      <c r="R395" s="12" t="str">
        <f>IF(ISNUMBER(SEARCH("Datakilder_SQL",#REF!)),"Database",IF(ISNUMBER(SEARCH("WMS",U395)),"WMS",IF(ISNUMBER(SEARCH("WFS",U395)),"WFS","Grafisk fil")))</f>
        <v>Grafisk fil</v>
      </c>
      <c r="S3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5" t="str">
        <f>IF(ISNUMBER(SEARCH("]",#REF!)),TRIM(RIGHT(SUBSTITUTE(#REF!,".",REPT(" ",LEN(#REF!))),LEN(#REF!))),"")&amp;IF(ISNUMBER(SEARCH("ODBC",#REF!)),TRIM(#REF!)&amp;"?","")</f>
        <v/>
      </c>
      <c r="U395" s="1" t="str">
        <f>IF(ISNUMBER(SEARCH("WMS",#REF!)),RIGHT(#REF!,LEN(#REF!)-SEARCH(":",#REF!)),"")</f>
        <v/>
      </c>
      <c r="V395" t="str">
        <f>IF(ISNUMBER(SEARCH("WMS",#REF!)),TRIM(#REF!)&amp;"?","")</f>
        <v/>
      </c>
      <c r="W395" s="21" t="str">
        <f>IF(ISNUMBER(SEARCH("E:\",#REF!)),"\\s-gis01-v\gis1\", "")</f>
        <v/>
      </c>
      <c r="X395" s="2" t="str">
        <f>IF(ISNUMBER(SEARCH("E:\",#REF!)),LEFT(#REF!,SEARCH("@",SUBSTITUTE(#REF!,"\","@",LEN(#REF!)-LEN(SUBSTITUTE(#REF!,"\",""))))),"")</f>
        <v/>
      </c>
      <c r="Y395" s="14" t="str">
        <f>IF(ISNUMBER(SEARCH("E:\",#REF!)),TRIM(RIGHT(SUBSTITUTE(#REF!,"\",REPT(" ",LEN(#REF!))),LEN(#REF!))),"")</f>
        <v/>
      </c>
    </row>
    <row r="396" spans="1:25" x14ac:dyDescent="0.25">
      <c r="A396">
        <v>395</v>
      </c>
      <c r="B396" t="s">
        <v>134</v>
      </c>
      <c r="C396" t="s">
        <v>885</v>
      </c>
      <c r="D396" s="10" t="s">
        <v>936</v>
      </c>
      <c r="E396" s="10" t="s">
        <v>976</v>
      </c>
      <c r="F396" t="s">
        <v>521</v>
      </c>
      <c r="H396" s="10" t="s">
        <v>885</v>
      </c>
      <c r="I396" t="s">
        <v>310</v>
      </c>
      <c r="J396" t="s">
        <v>857</v>
      </c>
      <c r="M396" s="10" t="s">
        <v>887</v>
      </c>
      <c r="N396" s="2" t="s">
        <v>890</v>
      </c>
      <c r="O396" t="s">
        <v>894</v>
      </c>
      <c r="Q396" s="2" t="s">
        <v>314</v>
      </c>
      <c r="R396" s="12" t="str">
        <f>IF(ISNUMBER(SEARCH("Datakilder_SQL",#REF!)),"Database",IF(ISNUMBER(SEARCH("WMS",U396)),"WMS",IF(ISNUMBER(SEARCH("WFS",U396)),"WFS","Grafisk fil")))</f>
        <v>Grafisk fil</v>
      </c>
      <c r="S3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6" t="str">
        <f>IF(ISNUMBER(SEARCH("]",#REF!)),TRIM(RIGHT(SUBSTITUTE(#REF!,".",REPT(" ",LEN(#REF!))),LEN(#REF!))),"")&amp;IF(ISNUMBER(SEARCH("ODBC",#REF!)),TRIM(#REF!)&amp;"?","")</f>
        <v/>
      </c>
      <c r="U396" s="1" t="str">
        <f>IF(ISNUMBER(SEARCH("WMS",#REF!)),RIGHT(#REF!,LEN(#REF!)-SEARCH(":",#REF!)),"")</f>
        <v/>
      </c>
      <c r="V396" t="str">
        <f>IF(ISNUMBER(SEARCH("WMS",#REF!)),TRIM(#REF!)&amp;"?","")</f>
        <v/>
      </c>
      <c r="W396" s="21" t="str">
        <f>IF(ISNUMBER(SEARCH("E:\",#REF!)),"\\s-gis01-v\gis1\", "")</f>
        <v/>
      </c>
      <c r="X396" s="2" t="str">
        <f>IF(ISNUMBER(SEARCH("E:\",#REF!)),LEFT(#REF!,SEARCH("@",SUBSTITUTE(#REF!,"\","@",LEN(#REF!)-LEN(SUBSTITUTE(#REF!,"\",""))))),"")</f>
        <v/>
      </c>
      <c r="Y396" s="14" t="str">
        <f>IF(ISNUMBER(SEARCH("E:\",#REF!)),TRIM(RIGHT(SUBSTITUTE(#REF!,"\",REPT(" ",LEN(#REF!))),LEN(#REF!))),"")</f>
        <v/>
      </c>
    </row>
    <row r="397" spans="1:25" x14ac:dyDescent="0.25">
      <c r="A397">
        <v>396</v>
      </c>
      <c r="B397" t="s">
        <v>135</v>
      </c>
      <c r="C397" t="s">
        <v>885</v>
      </c>
      <c r="D397" s="10" t="s">
        <v>936</v>
      </c>
      <c r="E397" s="10" t="s">
        <v>970</v>
      </c>
      <c r="F397" t="s">
        <v>522</v>
      </c>
      <c r="H397" s="10" t="s">
        <v>885</v>
      </c>
      <c r="I397" t="s">
        <v>310</v>
      </c>
      <c r="J397" t="s">
        <v>767</v>
      </c>
      <c r="M397" s="10" t="s">
        <v>302</v>
      </c>
      <c r="N397" s="2" t="s">
        <v>890</v>
      </c>
      <c r="O397" t="s">
        <v>894</v>
      </c>
      <c r="Q397" s="2" t="s">
        <v>314</v>
      </c>
      <c r="R397" s="12" t="str">
        <f>IF(ISNUMBER(SEARCH("Datakilder_SQL",#REF!)),"Database",IF(ISNUMBER(SEARCH("WMS",U397)),"WMS",IF(ISNUMBER(SEARCH("WFS",U397)),"WFS","Grafisk fil")))</f>
        <v>Grafisk fil</v>
      </c>
      <c r="S3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7" t="str">
        <f>IF(ISNUMBER(SEARCH("]",#REF!)),TRIM(RIGHT(SUBSTITUTE(#REF!,".",REPT(" ",LEN(#REF!))),LEN(#REF!))),"")&amp;IF(ISNUMBER(SEARCH("ODBC",#REF!)),TRIM(#REF!)&amp;"?","")</f>
        <v/>
      </c>
      <c r="U397" s="1" t="str">
        <f>IF(ISNUMBER(SEARCH("WMS",#REF!)),RIGHT(#REF!,LEN(#REF!)-SEARCH(":",#REF!)),"")</f>
        <v/>
      </c>
      <c r="V397" t="str">
        <f>IF(ISNUMBER(SEARCH("WMS",#REF!)),TRIM(#REF!)&amp;"?","")</f>
        <v/>
      </c>
      <c r="W397" s="21" t="str">
        <f>IF(ISNUMBER(SEARCH("E:\",#REF!)),"\\s-gis01-v\gis1\", "")</f>
        <v/>
      </c>
      <c r="X397" s="2" t="str">
        <f>IF(ISNUMBER(SEARCH("E:\",#REF!)),LEFT(#REF!,SEARCH("@",SUBSTITUTE(#REF!,"\","@",LEN(#REF!)-LEN(SUBSTITUTE(#REF!,"\",""))))),"")</f>
        <v/>
      </c>
      <c r="Y397" s="14" t="str">
        <f>IF(ISNUMBER(SEARCH("E:\",#REF!)),TRIM(RIGHT(SUBSTITUTE(#REF!,"\",REPT(" ",LEN(#REF!))),LEN(#REF!))),"")</f>
        <v/>
      </c>
    </row>
    <row r="398" spans="1:25" x14ac:dyDescent="0.25">
      <c r="A398">
        <v>397</v>
      </c>
      <c r="B398" t="s">
        <v>273</v>
      </c>
      <c r="C398" t="s">
        <v>885</v>
      </c>
      <c r="D398" s="10" t="s">
        <v>936</v>
      </c>
      <c r="E398" s="10" t="s">
        <v>970</v>
      </c>
      <c r="F398" t="s">
        <v>523</v>
      </c>
      <c r="H398" s="10" t="s">
        <v>885</v>
      </c>
      <c r="I398" t="s">
        <v>310</v>
      </c>
      <c r="J398" t="s">
        <v>768</v>
      </c>
      <c r="N398" t="str">
        <f>Q398</f>
        <v>?</v>
      </c>
      <c r="O398" t="s">
        <v>894</v>
      </c>
      <c r="Q398" s="10" t="s">
        <v>309</v>
      </c>
      <c r="R398" s="12" t="str">
        <f>IF(ISNUMBER(SEARCH("Datakilder_SQL",#REF!)),"Database",IF(ISNUMBER(SEARCH("WMS",U398)),"WMS",IF(ISNUMBER(SEARCH("WFS",U398)),"WFS","Grafisk fil")))</f>
        <v>Grafisk fil</v>
      </c>
      <c r="S3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8" t="str">
        <f>IF(ISNUMBER(SEARCH("]",#REF!)),TRIM(RIGHT(SUBSTITUTE(#REF!,".",REPT(" ",LEN(#REF!))),LEN(#REF!))),"")&amp;IF(ISNUMBER(SEARCH("ODBC",#REF!)),TRIM(#REF!)&amp;"?","")</f>
        <v/>
      </c>
      <c r="U398" s="1" t="str">
        <f>IF(ISNUMBER(SEARCH("WMS",#REF!)),RIGHT(#REF!,LEN(#REF!)-SEARCH(":",#REF!)),"")</f>
        <v/>
      </c>
      <c r="V398" t="str">
        <f>IF(ISNUMBER(SEARCH("WMS",#REF!)),TRIM(#REF!)&amp;"?","")</f>
        <v/>
      </c>
      <c r="W398" s="21" t="str">
        <f>IF(ISNUMBER(SEARCH("E:\",#REF!)),"\\s-gis01-v\gis1\", "")</f>
        <v/>
      </c>
      <c r="X398" s="2" t="str">
        <f>IF(ISNUMBER(SEARCH("E:\",#REF!)),LEFT(#REF!,SEARCH("@",SUBSTITUTE(#REF!,"\","@",LEN(#REF!)-LEN(SUBSTITUTE(#REF!,"\",""))))),"")</f>
        <v/>
      </c>
      <c r="Y398" s="14" t="str">
        <f>IF(ISNUMBER(SEARCH("E:\",#REF!)),TRIM(RIGHT(SUBSTITUTE(#REF!,"\",REPT(" ",LEN(#REF!))),LEN(#REF!))),"")</f>
        <v/>
      </c>
    </row>
    <row r="399" spans="1:25" x14ac:dyDescent="0.25">
      <c r="A399">
        <v>398</v>
      </c>
      <c r="B399" t="s">
        <v>136</v>
      </c>
      <c r="C399" t="s">
        <v>306</v>
      </c>
      <c r="D399" s="10" t="s">
        <v>937</v>
      </c>
      <c r="E399" s="10" t="s">
        <v>949</v>
      </c>
      <c r="F399" t="s">
        <v>524</v>
      </c>
      <c r="H399" s="10" t="s">
        <v>885</v>
      </c>
      <c r="I399" t="s">
        <v>310</v>
      </c>
      <c r="J399" t="s">
        <v>769</v>
      </c>
      <c r="K399" t="s">
        <v>859</v>
      </c>
      <c r="O399" t="str">
        <f t="shared" ref="O399:O413" si="29">IF(P399&lt;&gt;"",P399,IF(I399="","",IF(I399="HK","",IF(I399="HK?","","GIS"))))</f>
        <v/>
      </c>
      <c r="Q399" s="2" t="str">
        <f t="shared" ref="Q399:Q430" si="30">IF(O399="GIS","Ekr53?","")</f>
        <v/>
      </c>
      <c r="R399" s="12" t="str">
        <f>IF(ISNUMBER(SEARCH("Datakilder_SQL",#REF!)),"Database",IF(ISNUMBER(SEARCH("WMS",U399)),"WMS",IF(ISNUMBER(SEARCH("WFS",U399)),"WFS","Grafisk fil")))</f>
        <v>Grafisk fil</v>
      </c>
      <c r="S3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399" t="str">
        <f>IF(ISNUMBER(SEARCH("]",#REF!)),TRIM(RIGHT(SUBSTITUTE(#REF!,".",REPT(" ",LEN(#REF!))),LEN(#REF!))),"")&amp;IF(ISNUMBER(SEARCH("ODBC",#REF!)),TRIM(#REF!)&amp;"?","")</f>
        <v/>
      </c>
      <c r="U399" s="1" t="str">
        <f>IF(ISNUMBER(SEARCH("WMS",#REF!)),RIGHT(#REF!,LEN(#REF!)-SEARCH(":",#REF!)),"")</f>
        <v/>
      </c>
      <c r="V399" t="str">
        <f>IF(ISNUMBER(SEARCH("WMS",#REF!)),TRIM(#REF!)&amp;"?","")</f>
        <v/>
      </c>
      <c r="W399" s="21" t="str">
        <f>IF(ISNUMBER(SEARCH("E:\",#REF!)),"\\s-gis01-v\gis1\", "")</f>
        <v/>
      </c>
      <c r="X399" s="2" t="str">
        <f>IF(ISNUMBER(SEARCH("E:\",#REF!)),LEFT(#REF!,SEARCH("@",SUBSTITUTE(#REF!,"\","@",LEN(#REF!)-LEN(SUBSTITUTE(#REF!,"\",""))))),"")</f>
        <v/>
      </c>
      <c r="Y399" s="14" t="str">
        <f>IF(ISNUMBER(SEARCH("E:\",#REF!)),TRIM(RIGHT(SUBSTITUTE(#REF!,"\",REPT(" ",LEN(#REF!))),LEN(#REF!))),"")</f>
        <v/>
      </c>
    </row>
    <row r="400" spans="1:25" x14ac:dyDescent="0.25">
      <c r="A400">
        <v>399</v>
      </c>
      <c r="B400" t="s">
        <v>137</v>
      </c>
      <c r="C400" t="s">
        <v>306</v>
      </c>
      <c r="D400" s="10" t="s">
        <v>937</v>
      </c>
      <c r="E400" s="10" t="s">
        <v>949</v>
      </c>
      <c r="F400" t="s">
        <v>525</v>
      </c>
      <c r="H400" s="10" t="s">
        <v>885</v>
      </c>
      <c r="I400" t="s">
        <v>310</v>
      </c>
      <c r="J400" t="s">
        <v>770</v>
      </c>
      <c r="K400" t="s">
        <v>858</v>
      </c>
      <c r="O400" t="str">
        <f t="shared" si="29"/>
        <v/>
      </c>
      <c r="Q400" s="2" t="str">
        <f t="shared" si="30"/>
        <v/>
      </c>
      <c r="R400" s="12" t="str">
        <f>IF(ISNUMBER(SEARCH("Datakilder_SQL",#REF!)),"Database",IF(ISNUMBER(SEARCH("WMS",U400)),"WMS",IF(ISNUMBER(SEARCH("WFS",U400)),"WFS","Grafisk fil")))</f>
        <v>Grafisk fil</v>
      </c>
      <c r="S4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0" t="str">
        <f>IF(ISNUMBER(SEARCH("]",#REF!)),TRIM(RIGHT(SUBSTITUTE(#REF!,".",REPT(" ",LEN(#REF!))),LEN(#REF!))),"")&amp;IF(ISNUMBER(SEARCH("ODBC",#REF!)),TRIM(#REF!)&amp;"?","")</f>
        <v/>
      </c>
      <c r="U400" s="1" t="str">
        <f>IF(ISNUMBER(SEARCH("WMS",#REF!)),RIGHT(#REF!,LEN(#REF!)-SEARCH(":",#REF!)),"")</f>
        <v/>
      </c>
      <c r="V400" t="str">
        <f>IF(ISNUMBER(SEARCH("WMS",#REF!)),TRIM(#REF!)&amp;"?","")</f>
        <v/>
      </c>
      <c r="W400" s="21" t="str">
        <f>IF(ISNUMBER(SEARCH("E:\",#REF!)),"\\s-gis01-v\gis1\", "")</f>
        <v/>
      </c>
      <c r="X400" s="2" t="str">
        <f>IF(ISNUMBER(SEARCH("E:\",#REF!)),LEFT(#REF!,SEARCH("@",SUBSTITUTE(#REF!,"\","@",LEN(#REF!)-LEN(SUBSTITUTE(#REF!,"\",""))))),"")</f>
        <v/>
      </c>
      <c r="Y400" s="14" t="str">
        <f>IF(ISNUMBER(SEARCH("E:\",#REF!)),TRIM(RIGHT(SUBSTITUTE(#REF!,"\",REPT(" ",LEN(#REF!))),LEN(#REF!))),"")</f>
        <v/>
      </c>
    </row>
    <row r="401" spans="1:25" x14ac:dyDescent="0.25">
      <c r="A401">
        <v>400</v>
      </c>
      <c r="B401" t="s">
        <v>138</v>
      </c>
      <c r="C401" t="s">
        <v>306</v>
      </c>
      <c r="D401" s="10" t="s">
        <v>937</v>
      </c>
      <c r="E401" s="10" t="s">
        <v>977</v>
      </c>
      <c r="F401" t="s">
        <v>526</v>
      </c>
      <c r="H401" s="10" t="s">
        <v>885</v>
      </c>
      <c r="I401" t="s">
        <v>310</v>
      </c>
      <c r="J401" t="s">
        <v>771</v>
      </c>
      <c r="K401" t="s">
        <v>572</v>
      </c>
      <c r="O401" t="str">
        <f t="shared" si="29"/>
        <v/>
      </c>
      <c r="Q401" s="2" t="str">
        <f t="shared" si="30"/>
        <v/>
      </c>
      <c r="R401" s="12" t="str">
        <f>IF(ISNUMBER(SEARCH("Datakilder_SQL",#REF!)),"Database",IF(ISNUMBER(SEARCH("WMS",U401)),"WMS",IF(ISNUMBER(SEARCH("WFS",U401)),"WFS","Grafisk fil")))</f>
        <v>Grafisk fil</v>
      </c>
      <c r="S4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1" t="str">
        <f>IF(ISNUMBER(SEARCH("]",#REF!)),TRIM(RIGHT(SUBSTITUTE(#REF!,".",REPT(" ",LEN(#REF!))),LEN(#REF!))),"")&amp;IF(ISNUMBER(SEARCH("ODBC",#REF!)),TRIM(#REF!)&amp;"?","")</f>
        <v/>
      </c>
      <c r="U401" s="1" t="str">
        <f>IF(ISNUMBER(SEARCH("WMS",#REF!)),RIGHT(#REF!,LEN(#REF!)-SEARCH(":",#REF!)),"")</f>
        <v/>
      </c>
      <c r="V401" t="str">
        <f>IF(ISNUMBER(SEARCH("WMS",#REF!)),TRIM(#REF!)&amp;"?","")</f>
        <v/>
      </c>
      <c r="W401" s="21" t="str">
        <f>IF(ISNUMBER(SEARCH("E:\",#REF!)),"\\s-gis01-v\gis1\", "")</f>
        <v/>
      </c>
      <c r="X401" s="2" t="str">
        <f>IF(ISNUMBER(SEARCH("E:\",#REF!)),LEFT(#REF!,SEARCH("@",SUBSTITUTE(#REF!,"\","@",LEN(#REF!)-LEN(SUBSTITUTE(#REF!,"\",""))))),"")</f>
        <v/>
      </c>
      <c r="Y401" s="14" t="str">
        <f>IF(ISNUMBER(SEARCH("E:\",#REF!)),TRIM(RIGHT(SUBSTITUTE(#REF!,"\",REPT(" ",LEN(#REF!))),LEN(#REF!))),"")</f>
        <v/>
      </c>
    </row>
    <row r="402" spans="1:25" x14ac:dyDescent="0.25">
      <c r="A402">
        <v>401</v>
      </c>
      <c r="B402" t="s">
        <v>138</v>
      </c>
      <c r="C402" t="s">
        <v>306</v>
      </c>
      <c r="D402" s="10" t="s">
        <v>937</v>
      </c>
      <c r="E402" s="10" t="s">
        <v>977</v>
      </c>
      <c r="F402" t="s">
        <v>526</v>
      </c>
      <c r="H402" s="10" t="s">
        <v>885</v>
      </c>
      <c r="I402" t="s">
        <v>310</v>
      </c>
      <c r="J402" t="s">
        <v>771</v>
      </c>
      <c r="K402" t="s">
        <v>572</v>
      </c>
      <c r="O402" t="str">
        <f t="shared" si="29"/>
        <v/>
      </c>
      <c r="Q402" s="2" t="str">
        <f t="shared" si="30"/>
        <v/>
      </c>
      <c r="R402" s="12" t="str">
        <f>IF(ISNUMBER(SEARCH("Datakilder_SQL",#REF!)),"Database",IF(ISNUMBER(SEARCH("WMS",U402)),"WMS",IF(ISNUMBER(SEARCH("WFS",U402)),"WFS","Grafisk fil")))</f>
        <v>Grafisk fil</v>
      </c>
      <c r="S4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2" t="str">
        <f>IF(ISNUMBER(SEARCH("]",#REF!)),TRIM(RIGHT(SUBSTITUTE(#REF!,".",REPT(" ",LEN(#REF!))),LEN(#REF!))),"")&amp;IF(ISNUMBER(SEARCH("ODBC",#REF!)),TRIM(#REF!)&amp;"?","")</f>
        <v/>
      </c>
      <c r="U402" s="1" t="str">
        <f>IF(ISNUMBER(SEARCH("WMS",#REF!)),RIGHT(#REF!,LEN(#REF!)-SEARCH(":",#REF!)),"")</f>
        <v/>
      </c>
      <c r="V402" t="str">
        <f>IF(ISNUMBER(SEARCH("WMS",#REF!)),TRIM(#REF!)&amp;"?","")</f>
        <v/>
      </c>
      <c r="W402" s="21" t="str">
        <f>IF(ISNUMBER(SEARCH("E:\",#REF!)),"\\s-gis01-v\gis1\", "")</f>
        <v/>
      </c>
      <c r="X402" s="2" t="str">
        <f>IF(ISNUMBER(SEARCH("E:\",#REF!)),LEFT(#REF!,SEARCH("@",SUBSTITUTE(#REF!,"\","@",LEN(#REF!)-LEN(SUBSTITUTE(#REF!,"\",""))))),"")</f>
        <v/>
      </c>
      <c r="Y402" s="14" t="str">
        <f>IF(ISNUMBER(SEARCH("E:\",#REF!)),TRIM(RIGHT(SUBSTITUTE(#REF!,"\",REPT(" ",LEN(#REF!))),LEN(#REF!))),"")</f>
        <v/>
      </c>
    </row>
    <row r="403" spans="1:25" x14ac:dyDescent="0.25">
      <c r="A403">
        <v>402</v>
      </c>
      <c r="B403" t="s">
        <v>138</v>
      </c>
      <c r="C403" t="s">
        <v>306</v>
      </c>
      <c r="D403" s="10" t="s">
        <v>937</v>
      </c>
      <c r="E403" s="10" t="s">
        <v>977</v>
      </c>
      <c r="F403" t="s">
        <v>526</v>
      </c>
      <c r="H403" s="10" t="s">
        <v>885</v>
      </c>
      <c r="I403" t="s">
        <v>310</v>
      </c>
      <c r="J403" t="s">
        <v>771</v>
      </c>
      <c r="K403" t="s">
        <v>572</v>
      </c>
      <c r="O403" t="str">
        <f t="shared" si="29"/>
        <v/>
      </c>
      <c r="Q403" s="2" t="str">
        <f t="shared" si="30"/>
        <v/>
      </c>
      <c r="R403" s="12" t="str">
        <f>IF(ISNUMBER(SEARCH("Datakilder_SQL",#REF!)),"Database",IF(ISNUMBER(SEARCH("WMS",U403)),"WMS",IF(ISNUMBER(SEARCH("WFS",U403)),"WFS","Grafisk fil")))</f>
        <v>Grafisk fil</v>
      </c>
      <c r="S4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3" t="str">
        <f>IF(ISNUMBER(SEARCH("]",#REF!)),TRIM(RIGHT(SUBSTITUTE(#REF!,".",REPT(" ",LEN(#REF!))),LEN(#REF!))),"")&amp;IF(ISNUMBER(SEARCH("ODBC",#REF!)),TRIM(#REF!)&amp;"?","")</f>
        <v/>
      </c>
      <c r="U403" s="1" t="str">
        <f>IF(ISNUMBER(SEARCH("WMS",#REF!)),RIGHT(#REF!,LEN(#REF!)-SEARCH(":",#REF!)),"")</f>
        <v/>
      </c>
      <c r="V403" t="str">
        <f>IF(ISNUMBER(SEARCH("WMS",#REF!)),TRIM(#REF!)&amp;"?","")</f>
        <v/>
      </c>
      <c r="W403" s="21" t="str">
        <f>IF(ISNUMBER(SEARCH("E:\",#REF!)),"\\s-gis01-v\gis1\", "")</f>
        <v/>
      </c>
      <c r="X403" s="2" t="str">
        <f>IF(ISNUMBER(SEARCH("E:\",#REF!)),LEFT(#REF!,SEARCH("@",SUBSTITUTE(#REF!,"\","@",LEN(#REF!)-LEN(SUBSTITUTE(#REF!,"\",""))))),"")</f>
        <v/>
      </c>
      <c r="Y403" s="14" t="str">
        <f>IF(ISNUMBER(SEARCH("E:\",#REF!)),TRIM(RIGHT(SUBSTITUTE(#REF!,"\",REPT(" ",LEN(#REF!))),LEN(#REF!))),"")</f>
        <v/>
      </c>
    </row>
    <row r="404" spans="1:25" x14ac:dyDescent="0.25">
      <c r="A404">
        <v>403</v>
      </c>
      <c r="B404" t="s">
        <v>138</v>
      </c>
      <c r="C404" t="s">
        <v>306</v>
      </c>
      <c r="D404" s="10" t="s">
        <v>937</v>
      </c>
      <c r="E404" s="10" t="s">
        <v>977</v>
      </c>
      <c r="F404" t="s">
        <v>526</v>
      </c>
      <c r="H404" s="10" t="s">
        <v>885</v>
      </c>
      <c r="I404" t="s">
        <v>310</v>
      </c>
      <c r="J404" t="s">
        <v>771</v>
      </c>
      <c r="K404" t="s">
        <v>572</v>
      </c>
      <c r="O404" t="str">
        <f t="shared" si="29"/>
        <v/>
      </c>
      <c r="Q404" s="2" t="str">
        <f t="shared" si="30"/>
        <v/>
      </c>
      <c r="R404" s="12" t="str">
        <f>IF(ISNUMBER(SEARCH("Datakilder_SQL",#REF!)),"Database",IF(ISNUMBER(SEARCH("WMS",U404)),"WMS",IF(ISNUMBER(SEARCH("WFS",U404)),"WFS","Grafisk fil")))</f>
        <v>Grafisk fil</v>
      </c>
      <c r="S4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4" t="str">
        <f>IF(ISNUMBER(SEARCH("]",#REF!)),TRIM(RIGHT(SUBSTITUTE(#REF!,".",REPT(" ",LEN(#REF!))),LEN(#REF!))),"")&amp;IF(ISNUMBER(SEARCH("ODBC",#REF!)),TRIM(#REF!)&amp;"?","")</f>
        <v/>
      </c>
      <c r="U404" s="1" t="str">
        <f>IF(ISNUMBER(SEARCH("WMS",#REF!)),RIGHT(#REF!,LEN(#REF!)-SEARCH(":",#REF!)),"")</f>
        <v/>
      </c>
      <c r="V404" t="str">
        <f>IF(ISNUMBER(SEARCH("WMS",#REF!)),TRIM(#REF!)&amp;"?","")</f>
        <v/>
      </c>
      <c r="W404" s="21" t="str">
        <f>IF(ISNUMBER(SEARCH("E:\",#REF!)),"\\s-gis01-v\gis1\", "")</f>
        <v/>
      </c>
      <c r="X404" s="2" t="str">
        <f>IF(ISNUMBER(SEARCH("E:\",#REF!)),LEFT(#REF!,SEARCH("@",SUBSTITUTE(#REF!,"\","@",LEN(#REF!)-LEN(SUBSTITUTE(#REF!,"\",""))))),"")</f>
        <v/>
      </c>
      <c r="Y404" s="14" t="str">
        <f>IF(ISNUMBER(SEARCH("E:\",#REF!)),TRIM(RIGHT(SUBSTITUTE(#REF!,"\",REPT(" ",LEN(#REF!))),LEN(#REF!))),"")</f>
        <v/>
      </c>
    </row>
    <row r="405" spans="1:25" x14ac:dyDescent="0.25">
      <c r="A405">
        <v>404</v>
      </c>
      <c r="B405" t="s">
        <v>139</v>
      </c>
      <c r="C405" t="s">
        <v>306</v>
      </c>
      <c r="D405" s="10" t="s">
        <v>937</v>
      </c>
      <c r="E405" s="10" t="s">
        <v>949</v>
      </c>
      <c r="F405" t="s">
        <v>527</v>
      </c>
      <c r="H405" s="10" t="s">
        <v>885</v>
      </c>
      <c r="I405" t="s">
        <v>310</v>
      </c>
      <c r="J405" t="s">
        <v>772</v>
      </c>
      <c r="K405" t="s">
        <v>572</v>
      </c>
      <c r="O405" t="str">
        <f t="shared" si="29"/>
        <v/>
      </c>
      <c r="Q405" s="2" t="str">
        <f t="shared" si="30"/>
        <v/>
      </c>
      <c r="R405" s="12" t="str">
        <f>IF(ISNUMBER(SEARCH("Datakilder_SQL",#REF!)),"Database",IF(ISNUMBER(SEARCH("WMS",U405)),"WMS",IF(ISNUMBER(SEARCH("WFS",U405)),"WFS","Grafisk fil")))</f>
        <v>Grafisk fil</v>
      </c>
      <c r="S4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5" t="str">
        <f>IF(ISNUMBER(SEARCH("]",#REF!)),TRIM(RIGHT(SUBSTITUTE(#REF!,".",REPT(" ",LEN(#REF!))),LEN(#REF!))),"")&amp;IF(ISNUMBER(SEARCH("ODBC",#REF!)),TRIM(#REF!)&amp;"?","")</f>
        <v/>
      </c>
      <c r="U405" s="1" t="str">
        <f>IF(ISNUMBER(SEARCH("WMS",#REF!)),RIGHT(#REF!,LEN(#REF!)-SEARCH(":",#REF!)),"")</f>
        <v/>
      </c>
      <c r="V405" t="str">
        <f>IF(ISNUMBER(SEARCH("WMS",#REF!)),TRIM(#REF!)&amp;"?","")</f>
        <v/>
      </c>
      <c r="W405" s="21" t="str">
        <f>IF(ISNUMBER(SEARCH("E:\",#REF!)),"\\s-gis01-v\gis1\", "")</f>
        <v/>
      </c>
      <c r="X405" s="2" t="str">
        <f>IF(ISNUMBER(SEARCH("E:\",#REF!)),LEFT(#REF!,SEARCH("@",SUBSTITUTE(#REF!,"\","@",LEN(#REF!)-LEN(SUBSTITUTE(#REF!,"\",""))))),"")</f>
        <v/>
      </c>
      <c r="Y405" s="14" t="str">
        <f>IF(ISNUMBER(SEARCH("E:\",#REF!)),TRIM(RIGHT(SUBSTITUTE(#REF!,"\",REPT(" ",LEN(#REF!))),LEN(#REF!))),"")</f>
        <v/>
      </c>
    </row>
    <row r="406" spans="1:25" x14ac:dyDescent="0.25">
      <c r="A406">
        <v>405</v>
      </c>
      <c r="B406" t="s">
        <v>140</v>
      </c>
      <c r="C406" t="s">
        <v>306</v>
      </c>
      <c r="D406" s="10" t="s">
        <v>937</v>
      </c>
      <c r="E406" s="10" t="s">
        <v>978</v>
      </c>
      <c r="F406" t="s">
        <v>528</v>
      </c>
      <c r="H406" s="10" t="s">
        <v>885</v>
      </c>
      <c r="I406" t="s">
        <v>310</v>
      </c>
      <c r="J406" t="s">
        <v>773</v>
      </c>
      <c r="O406" t="str">
        <f t="shared" si="29"/>
        <v/>
      </c>
      <c r="Q406" s="2" t="str">
        <f t="shared" si="30"/>
        <v/>
      </c>
      <c r="R406" s="12" t="str">
        <f>IF(ISNUMBER(SEARCH("Datakilder_SQL",#REF!)),"Database",IF(ISNUMBER(SEARCH("WMS",U406)),"WMS",IF(ISNUMBER(SEARCH("WFS",U406)),"WFS","Grafisk fil")))</f>
        <v>Grafisk fil</v>
      </c>
      <c r="S4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6" t="str">
        <f>IF(ISNUMBER(SEARCH("]",#REF!)),TRIM(RIGHT(SUBSTITUTE(#REF!,".",REPT(" ",LEN(#REF!))),LEN(#REF!))),"")&amp;IF(ISNUMBER(SEARCH("ODBC",#REF!)),TRIM(#REF!)&amp;"?","")</f>
        <v/>
      </c>
      <c r="U406" s="1" t="str">
        <f>IF(ISNUMBER(SEARCH("WMS",#REF!)),RIGHT(#REF!,LEN(#REF!)-SEARCH(":",#REF!)),"")</f>
        <v/>
      </c>
      <c r="V406" t="str">
        <f>IF(ISNUMBER(SEARCH("WMS",#REF!)),TRIM(#REF!)&amp;"?","")</f>
        <v/>
      </c>
      <c r="W406" s="21" t="str">
        <f>IF(ISNUMBER(SEARCH("E:\",#REF!)),"\\s-gis01-v\gis1\", "")</f>
        <v/>
      </c>
      <c r="X406" s="2" t="str">
        <f>IF(ISNUMBER(SEARCH("E:\",#REF!)),LEFT(#REF!,SEARCH("@",SUBSTITUTE(#REF!,"\","@",LEN(#REF!)-LEN(SUBSTITUTE(#REF!,"\",""))))),"")</f>
        <v/>
      </c>
      <c r="Y406" s="14" t="str">
        <f>IF(ISNUMBER(SEARCH("E:\",#REF!)),TRIM(RIGHT(SUBSTITUTE(#REF!,"\",REPT(" ",LEN(#REF!))),LEN(#REF!))),"")</f>
        <v/>
      </c>
    </row>
    <row r="407" spans="1:25" x14ac:dyDescent="0.25">
      <c r="A407">
        <v>406</v>
      </c>
      <c r="B407" t="s">
        <v>140</v>
      </c>
      <c r="C407" t="s">
        <v>306</v>
      </c>
      <c r="D407" s="10" t="s">
        <v>937</v>
      </c>
      <c r="E407" s="10" t="s">
        <v>978</v>
      </c>
      <c r="F407" t="s">
        <v>528</v>
      </c>
      <c r="H407" s="10" t="s">
        <v>885</v>
      </c>
      <c r="I407" t="s">
        <v>310</v>
      </c>
      <c r="J407" t="s">
        <v>773</v>
      </c>
      <c r="O407" t="str">
        <f t="shared" si="29"/>
        <v/>
      </c>
      <c r="Q407" s="2" t="str">
        <f t="shared" si="30"/>
        <v/>
      </c>
      <c r="R407" s="12" t="str">
        <f>IF(ISNUMBER(SEARCH("Datakilder_SQL",#REF!)),"Database",IF(ISNUMBER(SEARCH("WMS",U407)),"WMS",IF(ISNUMBER(SEARCH("WFS",U407)),"WFS","Grafisk fil")))</f>
        <v>Grafisk fil</v>
      </c>
      <c r="S4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7" t="str">
        <f>IF(ISNUMBER(SEARCH("]",#REF!)),TRIM(RIGHT(SUBSTITUTE(#REF!,".",REPT(" ",LEN(#REF!))),LEN(#REF!))),"")&amp;IF(ISNUMBER(SEARCH("ODBC",#REF!)),TRIM(#REF!)&amp;"?","")</f>
        <v/>
      </c>
      <c r="U407" s="1" t="str">
        <f>IF(ISNUMBER(SEARCH("WMS",#REF!)),RIGHT(#REF!,LEN(#REF!)-SEARCH(":",#REF!)),"")</f>
        <v/>
      </c>
      <c r="V407" t="str">
        <f>IF(ISNUMBER(SEARCH("WMS",#REF!)),TRIM(#REF!)&amp;"?","")</f>
        <v/>
      </c>
      <c r="W407" s="21" t="str">
        <f>IF(ISNUMBER(SEARCH("E:\",#REF!)),"\\s-gis01-v\gis1\", "")</f>
        <v/>
      </c>
      <c r="X407" s="2" t="str">
        <f>IF(ISNUMBER(SEARCH("E:\",#REF!)),LEFT(#REF!,SEARCH("@",SUBSTITUTE(#REF!,"\","@",LEN(#REF!)-LEN(SUBSTITUTE(#REF!,"\",""))))),"")</f>
        <v/>
      </c>
      <c r="Y407" s="14" t="str">
        <f>IF(ISNUMBER(SEARCH("E:\",#REF!)),TRIM(RIGHT(SUBSTITUTE(#REF!,"\",REPT(" ",LEN(#REF!))),LEN(#REF!))),"")</f>
        <v/>
      </c>
    </row>
    <row r="408" spans="1:25" x14ac:dyDescent="0.25">
      <c r="A408">
        <v>407</v>
      </c>
      <c r="B408" t="s">
        <v>141</v>
      </c>
      <c r="C408" t="s">
        <v>306</v>
      </c>
      <c r="D408" s="10" t="s">
        <v>938</v>
      </c>
      <c r="E408" s="10" t="s">
        <v>979</v>
      </c>
      <c r="F408" t="s">
        <v>529</v>
      </c>
      <c r="H408" s="10" t="s">
        <v>885</v>
      </c>
      <c r="I408" t="s">
        <v>310</v>
      </c>
      <c r="J408" t="s">
        <v>774</v>
      </c>
      <c r="M408" s="10" t="s">
        <v>887</v>
      </c>
      <c r="O408" t="str">
        <f t="shared" si="29"/>
        <v/>
      </c>
      <c r="Q408" s="2" t="str">
        <f t="shared" si="30"/>
        <v/>
      </c>
      <c r="R408" s="12" t="str">
        <f>IF(ISNUMBER(SEARCH("Datakilder_SQL",#REF!)),"Database",IF(ISNUMBER(SEARCH("WMS",U408)),"WMS",IF(ISNUMBER(SEARCH("WFS",U408)),"WFS","Grafisk fil")))</f>
        <v>Grafisk fil</v>
      </c>
      <c r="S4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8" t="str">
        <f>IF(ISNUMBER(SEARCH("]",#REF!)),TRIM(RIGHT(SUBSTITUTE(#REF!,".",REPT(" ",LEN(#REF!))),LEN(#REF!))),"")&amp;IF(ISNUMBER(SEARCH("ODBC",#REF!)),TRIM(#REF!)&amp;"?","")</f>
        <v/>
      </c>
      <c r="U408" s="1" t="str">
        <f>IF(ISNUMBER(SEARCH("WMS",#REF!)),RIGHT(#REF!,LEN(#REF!)-SEARCH(":",#REF!)),"")</f>
        <v/>
      </c>
      <c r="V408" t="str">
        <f>IF(ISNUMBER(SEARCH("WMS",#REF!)),TRIM(#REF!)&amp;"?","")</f>
        <v/>
      </c>
      <c r="W408" s="21" t="str">
        <f>IF(ISNUMBER(SEARCH("E:\",#REF!)),"\\s-gis01-v\gis1\", "")</f>
        <v/>
      </c>
      <c r="X408" s="2" t="str">
        <f>IF(ISNUMBER(SEARCH("E:\",#REF!)),LEFT(#REF!,SEARCH("@",SUBSTITUTE(#REF!,"\","@",LEN(#REF!)-LEN(SUBSTITUTE(#REF!,"\",""))))),"")</f>
        <v/>
      </c>
      <c r="Y408" s="14" t="str">
        <f>IF(ISNUMBER(SEARCH("E:\",#REF!)),TRIM(RIGHT(SUBSTITUTE(#REF!,"\",REPT(" ",LEN(#REF!))),LEN(#REF!))),"")</f>
        <v/>
      </c>
    </row>
    <row r="409" spans="1:25" x14ac:dyDescent="0.25">
      <c r="A409">
        <v>408</v>
      </c>
      <c r="B409" t="s">
        <v>142</v>
      </c>
      <c r="C409" t="s">
        <v>306</v>
      </c>
      <c r="D409" s="10" t="s">
        <v>938</v>
      </c>
      <c r="E409" s="10" t="s">
        <v>979</v>
      </c>
      <c r="F409" t="s">
        <v>530</v>
      </c>
      <c r="H409" s="10" t="s">
        <v>885</v>
      </c>
      <c r="I409" t="s">
        <v>310</v>
      </c>
      <c r="J409" t="s">
        <v>774</v>
      </c>
      <c r="M409" s="10" t="s">
        <v>887</v>
      </c>
      <c r="O409" t="str">
        <f t="shared" si="29"/>
        <v/>
      </c>
      <c r="Q409" s="2" t="str">
        <f t="shared" si="30"/>
        <v/>
      </c>
      <c r="R409" s="12" t="str">
        <f>IF(ISNUMBER(SEARCH("Datakilder_SQL",#REF!)),"Database",IF(ISNUMBER(SEARCH("WMS",U409)),"WMS",IF(ISNUMBER(SEARCH("WFS",U409)),"WFS","Grafisk fil")))</f>
        <v>Grafisk fil</v>
      </c>
      <c r="S4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09" t="str">
        <f>IF(ISNUMBER(SEARCH("]",#REF!)),TRIM(RIGHT(SUBSTITUTE(#REF!,".",REPT(" ",LEN(#REF!))),LEN(#REF!))),"")&amp;IF(ISNUMBER(SEARCH("ODBC",#REF!)),TRIM(#REF!)&amp;"?","")</f>
        <v/>
      </c>
      <c r="U409" s="1" t="str">
        <f>IF(ISNUMBER(SEARCH("WMS",#REF!)),RIGHT(#REF!,LEN(#REF!)-SEARCH(":",#REF!)),"")</f>
        <v/>
      </c>
      <c r="V409" t="str">
        <f>IF(ISNUMBER(SEARCH("WMS",#REF!)),TRIM(#REF!)&amp;"?","")</f>
        <v/>
      </c>
      <c r="W409" s="21" t="str">
        <f>IF(ISNUMBER(SEARCH("E:\",#REF!)),"\\s-gis01-v\gis1\", "")</f>
        <v/>
      </c>
      <c r="X409" s="2" t="str">
        <f>IF(ISNUMBER(SEARCH("E:\",#REF!)),LEFT(#REF!,SEARCH("@",SUBSTITUTE(#REF!,"\","@",LEN(#REF!)-LEN(SUBSTITUTE(#REF!,"\",""))))),"")</f>
        <v/>
      </c>
      <c r="Y409" s="14" t="str">
        <f>IF(ISNUMBER(SEARCH("E:\",#REF!)),TRIM(RIGHT(SUBSTITUTE(#REF!,"\",REPT(" ",LEN(#REF!))),LEN(#REF!))),"")</f>
        <v/>
      </c>
    </row>
    <row r="410" spans="1:25" x14ac:dyDescent="0.25">
      <c r="A410">
        <v>409</v>
      </c>
      <c r="B410" t="s">
        <v>143</v>
      </c>
      <c r="C410" t="s">
        <v>306</v>
      </c>
      <c r="D410" s="10" t="s">
        <v>938</v>
      </c>
      <c r="E410" s="10" t="s">
        <v>979</v>
      </c>
      <c r="F410" t="s">
        <v>531</v>
      </c>
      <c r="H410" s="10" t="s">
        <v>885</v>
      </c>
      <c r="I410" t="s">
        <v>310</v>
      </c>
      <c r="J410" t="s">
        <v>774</v>
      </c>
      <c r="M410" s="10" t="s">
        <v>887</v>
      </c>
      <c r="O410" t="str">
        <f t="shared" si="29"/>
        <v/>
      </c>
      <c r="Q410" s="2" t="str">
        <f t="shared" si="30"/>
        <v/>
      </c>
      <c r="R410" s="12" t="str">
        <f>IF(ISNUMBER(SEARCH("Datakilder_SQL",#REF!)),"Database",IF(ISNUMBER(SEARCH("WMS",U410)),"WMS",IF(ISNUMBER(SEARCH("WFS",U410)),"WFS","Grafisk fil")))</f>
        <v>Grafisk fil</v>
      </c>
      <c r="S4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0" t="str">
        <f>IF(ISNUMBER(SEARCH("]",#REF!)),TRIM(RIGHT(SUBSTITUTE(#REF!,".",REPT(" ",LEN(#REF!))),LEN(#REF!))),"")&amp;IF(ISNUMBER(SEARCH("ODBC",#REF!)),TRIM(#REF!)&amp;"?","")</f>
        <v/>
      </c>
      <c r="U410" s="1" t="str">
        <f>IF(ISNUMBER(SEARCH("WMS",#REF!)),RIGHT(#REF!,LEN(#REF!)-SEARCH(":",#REF!)),"")</f>
        <v/>
      </c>
      <c r="V410" t="str">
        <f>IF(ISNUMBER(SEARCH("WMS",#REF!)),TRIM(#REF!)&amp;"?","")</f>
        <v/>
      </c>
      <c r="W410" s="21" t="str">
        <f>IF(ISNUMBER(SEARCH("E:\",#REF!)),"\\s-gis01-v\gis1\", "")</f>
        <v/>
      </c>
      <c r="X410" s="2" t="str">
        <f>IF(ISNUMBER(SEARCH("E:\",#REF!)),LEFT(#REF!,SEARCH("@",SUBSTITUTE(#REF!,"\","@",LEN(#REF!)-LEN(SUBSTITUTE(#REF!,"\",""))))),"")</f>
        <v/>
      </c>
      <c r="Y410" s="14" t="str">
        <f>IF(ISNUMBER(SEARCH("E:\",#REF!)),TRIM(RIGHT(SUBSTITUTE(#REF!,"\",REPT(" ",LEN(#REF!))),LEN(#REF!))),"")</f>
        <v/>
      </c>
    </row>
    <row r="411" spans="1:25" x14ac:dyDescent="0.25">
      <c r="A411">
        <v>410</v>
      </c>
      <c r="B411" t="s">
        <v>144</v>
      </c>
      <c r="C411" t="s">
        <v>306</v>
      </c>
      <c r="D411" s="10" t="s">
        <v>938</v>
      </c>
      <c r="E411" s="10" t="s">
        <v>979</v>
      </c>
      <c r="F411" t="s">
        <v>531</v>
      </c>
      <c r="H411" s="10" t="s">
        <v>885</v>
      </c>
      <c r="I411" t="s">
        <v>310</v>
      </c>
      <c r="J411" t="s">
        <v>774</v>
      </c>
      <c r="M411" s="10" t="s">
        <v>887</v>
      </c>
      <c r="O411" t="str">
        <f t="shared" si="29"/>
        <v/>
      </c>
      <c r="Q411" s="2" t="str">
        <f t="shared" si="30"/>
        <v/>
      </c>
      <c r="R411" s="12" t="str">
        <f>IF(ISNUMBER(SEARCH("Datakilder_SQL",#REF!)),"Database",IF(ISNUMBER(SEARCH("WMS",U411)),"WMS",IF(ISNUMBER(SEARCH("WFS",U411)),"WFS","Grafisk fil")))</f>
        <v>Grafisk fil</v>
      </c>
      <c r="S4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1" t="str">
        <f>IF(ISNUMBER(SEARCH("]",#REF!)),TRIM(RIGHT(SUBSTITUTE(#REF!,".",REPT(" ",LEN(#REF!))),LEN(#REF!))),"")&amp;IF(ISNUMBER(SEARCH("ODBC",#REF!)),TRIM(#REF!)&amp;"?","")</f>
        <v/>
      </c>
      <c r="U411" s="1" t="str">
        <f>IF(ISNUMBER(SEARCH("WMS",#REF!)),RIGHT(#REF!,LEN(#REF!)-SEARCH(":",#REF!)),"")</f>
        <v/>
      </c>
      <c r="V411" t="str">
        <f>IF(ISNUMBER(SEARCH("WMS",#REF!)),TRIM(#REF!)&amp;"?","")</f>
        <v/>
      </c>
      <c r="W411" s="21" t="str">
        <f>IF(ISNUMBER(SEARCH("E:\",#REF!)),"\\s-gis01-v\gis1\", "")</f>
        <v/>
      </c>
      <c r="X411" s="2" t="str">
        <f>IF(ISNUMBER(SEARCH("E:\",#REF!)),LEFT(#REF!,SEARCH("@",SUBSTITUTE(#REF!,"\","@",LEN(#REF!)-LEN(SUBSTITUTE(#REF!,"\",""))))),"")</f>
        <v/>
      </c>
      <c r="Y411" s="14" t="str">
        <f>IF(ISNUMBER(SEARCH("E:\",#REF!)),TRIM(RIGHT(SUBSTITUTE(#REF!,"\",REPT(" ",LEN(#REF!))),LEN(#REF!))),"")</f>
        <v/>
      </c>
    </row>
    <row r="412" spans="1:25" x14ac:dyDescent="0.25">
      <c r="A412">
        <v>411</v>
      </c>
      <c r="B412" t="s">
        <v>145</v>
      </c>
      <c r="C412" t="s">
        <v>306</v>
      </c>
      <c r="D412" s="10" t="s">
        <v>938</v>
      </c>
      <c r="E412" s="10" t="s">
        <v>979</v>
      </c>
      <c r="F412" t="s">
        <v>775</v>
      </c>
      <c r="H412" s="10" t="s">
        <v>885</v>
      </c>
      <c r="I412" t="s">
        <v>310</v>
      </c>
      <c r="J412" t="s">
        <v>777</v>
      </c>
      <c r="M412" s="10" t="s">
        <v>887</v>
      </c>
      <c r="O412" t="str">
        <f t="shared" si="29"/>
        <v/>
      </c>
      <c r="Q412" s="2" t="str">
        <f t="shared" si="30"/>
        <v/>
      </c>
      <c r="R412" s="12" t="str">
        <f>IF(ISNUMBER(SEARCH("Datakilder_SQL",#REF!)),"Database",IF(ISNUMBER(SEARCH("WMS",U412)),"WMS",IF(ISNUMBER(SEARCH("WFS",U412)),"WFS","Grafisk fil")))</f>
        <v>Grafisk fil</v>
      </c>
      <c r="S4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2" t="str">
        <f>IF(ISNUMBER(SEARCH("]",#REF!)),TRIM(RIGHT(SUBSTITUTE(#REF!,".",REPT(" ",LEN(#REF!))),LEN(#REF!))),"")&amp;IF(ISNUMBER(SEARCH("ODBC",#REF!)),TRIM(#REF!)&amp;"?","")</f>
        <v/>
      </c>
      <c r="U412" s="1" t="str">
        <f>IF(ISNUMBER(SEARCH("WMS",#REF!)),RIGHT(#REF!,LEN(#REF!)-SEARCH(":",#REF!)),"")</f>
        <v/>
      </c>
      <c r="V412" t="str">
        <f>IF(ISNUMBER(SEARCH("WMS",#REF!)),TRIM(#REF!)&amp;"?","")</f>
        <v/>
      </c>
      <c r="W412" s="21" t="str">
        <f>IF(ISNUMBER(SEARCH("E:\",#REF!)),"\\s-gis01-v\gis1\", "")</f>
        <v/>
      </c>
      <c r="X412" s="2" t="str">
        <f>IF(ISNUMBER(SEARCH("E:\",#REF!)),LEFT(#REF!,SEARCH("@",SUBSTITUTE(#REF!,"\","@",LEN(#REF!)-LEN(SUBSTITUTE(#REF!,"\",""))))),"")</f>
        <v/>
      </c>
      <c r="Y412" s="14" t="str">
        <f>IF(ISNUMBER(SEARCH("E:\",#REF!)),TRIM(RIGHT(SUBSTITUTE(#REF!,"\",REPT(" ",LEN(#REF!))),LEN(#REF!))),"")</f>
        <v/>
      </c>
    </row>
    <row r="413" spans="1:25" x14ac:dyDescent="0.25">
      <c r="A413">
        <v>412</v>
      </c>
      <c r="B413" t="s">
        <v>207</v>
      </c>
      <c r="C413" t="s">
        <v>306</v>
      </c>
      <c r="D413" s="10" t="s">
        <v>938</v>
      </c>
      <c r="E413" s="10" t="s">
        <v>979</v>
      </c>
      <c r="F413" t="s">
        <v>776</v>
      </c>
      <c r="H413" s="10" t="s">
        <v>885</v>
      </c>
      <c r="I413" t="s">
        <v>310</v>
      </c>
      <c r="J413" t="s">
        <v>778</v>
      </c>
      <c r="M413" s="10" t="s">
        <v>887</v>
      </c>
      <c r="O413" t="str">
        <f t="shared" si="29"/>
        <v/>
      </c>
      <c r="Q413" s="2" t="str">
        <f t="shared" si="30"/>
        <v/>
      </c>
      <c r="R413" s="12" t="str">
        <f>IF(ISNUMBER(SEARCH("Datakilder_SQL",#REF!)),"Database",IF(ISNUMBER(SEARCH("WMS",U413)),"WMS",IF(ISNUMBER(SEARCH("WFS",U413)),"WFS","Grafisk fil")))</f>
        <v>Grafisk fil</v>
      </c>
      <c r="S4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3" t="str">
        <f>IF(ISNUMBER(SEARCH("]",#REF!)),TRIM(RIGHT(SUBSTITUTE(#REF!,".",REPT(" ",LEN(#REF!))),LEN(#REF!))),"")&amp;IF(ISNUMBER(SEARCH("ODBC",#REF!)),TRIM(#REF!)&amp;"?","")</f>
        <v/>
      </c>
      <c r="U413" s="1" t="str">
        <f>IF(ISNUMBER(SEARCH("WMS",#REF!)),RIGHT(#REF!,LEN(#REF!)-SEARCH(":",#REF!)),"")</f>
        <v/>
      </c>
      <c r="V413" t="str">
        <f>IF(ISNUMBER(SEARCH("WMS",#REF!)),TRIM(#REF!)&amp;"?","")</f>
        <v/>
      </c>
      <c r="W413" s="21" t="str">
        <f>IF(ISNUMBER(SEARCH("E:\",#REF!)),"\\s-gis01-v\gis1\", "")</f>
        <v/>
      </c>
      <c r="X413" s="2" t="str">
        <f>IF(ISNUMBER(SEARCH("E:\",#REF!)),LEFT(#REF!,SEARCH("@",SUBSTITUTE(#REF!,"\","@",LEN(#REF!)-LEN(SUBSTITUTE(#REF!,"\",""))))),"")</f>
        <v/>
      </c>
      <c r="Y413" s="14" t="str">
        <f>IF(ISNUMBER(SEARCH("E:\",#REF!)),TRIM(RIGHT(SUBSTITUTE(#REF!,"\",REPT(" ",LEN(#REF!))),LEN(#REF!))),"")</f>
        <v/>
      </c>
    </row>
    <row r="414" spans="1:25" x14ac:dyDescent="0.25">
      <c r="A414">
        <v>413</v>
      </c>
      <c r="B414" t="s">
        <v>146</v>
      </c>
      <c r="C414" t="s">
        <v>885</v>
      </c>
      <c r="D414" s="10" t="s">
        <v>939</v>
      </c>
      <c r="E414" s="10" t="s">
        <v>979</v>
      </c>
      <c r="F414" t="s">
        <v>532</v>
      </c>
      <c r="H414" s="10" t="s">
        <v>885</v>
      </c>
      <c r="I414" t="s">
        <v>310</v>
      </c>
      <c r="J414" t="str">
        <f t="shared" ref="J414:J445" si="31">"Skole, afstand, "&amp;RIGHT(B414,LEN(B414)-2)</f>
        <v xml:space="preserve">Skole, afstand, Apperup </v>
      </c>
      <c r="K414" t="s">
        <v>572</v>
      </c>
      <c r="M414" s="10" t="s">
        <v>302</v>
      </c>
      <c r="N414" t="str">
        <f t="shared" ref="N414:N445" si="32">Q414</f>
        <v>Ekr53?</v>
      </c>
      <c r="O414" t="s">
        <v>304</v>
      </c>
      <c r="Q414" s="2" t="str">
        <f t="shared" si="30"/>
        <v>Ekr53?</v>
      </c>
      <c r="R414" s="12" t="str">
        <f>IF(ISNUMBER(SEARCH("Datakilder_SQL",#REF!)),"Database",IF(ISNUMBER(SEARCH("WMS",U414)),"WMS",IF(ISNUMBER(SEARCH("WFS",U414)),"WFS","Grafisk fil")))</f>
        <v>Grafisk fil</v>
      </c>
      <c r="S4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4" t="str">
        <f>IF(ISNUMBER(SEARCH("]",#REF!)),TRIM(RIGHT(SUBSTITUTE(#REF!,".",REPT(" ",LEN(#REF!))),LEN(#REF!))),"")&amp;IF(ISNUMBER(SEARCH("ODBC",#REF!)),TRIM(#REF!)&amp;"?","")</f>
        <v/>
      </c>
      <c r="U414" s="1" t="str">
        <f>IF(ISNUMBER(SEARCH("WMS",#REF!)),RIGHT(#REF!,LEN(#REF!)-SEARCH(":",#REF!)),"")</f>
        <v/>
      </c>
      <c r="V414" t="str">
        <f>IF(ISNUMBER(SEARCH("WMS",#REF!)),TRIM(#REF!)&amp;"?","")</f>
        <v/>
      </c>
      <c r="W414" s="21" t="str">
        <f>IF(ISNUMBER(SEARCH("E:\",#REF!)),"\\s-gis01-v\gis1\", "")</f>
        <v/>
      </c>
      <c r="X414" s="2" t="str">
        <f>IF(ISNUMBER(SEARCH("E:\",#REF!)),LEFT(#REF!,SEARCH("@",SUBSTITUTE(#REF!,"\","@",LEN(#REF!)-LEN(SUBSTITUTE(#REF!,"\",""))))),"")</f>
        <v/>
      </c>
      <c r="Y414" s="14" t="str">
        <f>IF(ISNUMBER(SEARCH("E:\",#REF!)),TRIM(RIGHT(SUBSTITUTE(#REF!,"\",REPT(" ",LEN(#REF!))),LEN(#REF!))),"")</f>
        <v/>
      </c>
    </row>
    <row r="415" spans="1:25" x14ac:dyDescent="0.25">
      <c r="A415">
        <v>414</v>
      </c>
      <c r="B415" t="s">
        <v>146</v>
      </c>
      <c r="C415" t="s">
        <v>885</v>
      </c>
      <c r="D415" s="10" t="s">
        <v>939</v>
      </c>
      <c r="E415" s="10" t="s">
        <v>979</v>
      </c>
      <c r="F415" t="s">
        <v>532</v>
      </c>
      <c r="H415" s="10" t="s">
        <v>885</v>
      </c>
      <c r="I415" t="s">
        <v>310</v>
      </c>
      <c r="J415" t="str">
        <f t="shared" si="31"/>
        <v xml:space="preserve">Skole, afstand, Apperup </v>
      </c>
      <c r="K415" t="s">
        <v>572</v>
      </c>
      <c r="M415" s="10" t="s">
        <v>302</v>
      </c>
      <c r="N415" t="str">
        <f t="shared" si="32"/>
        <v>Ekr53?</v>
      </c>
      <c r="O415" t="s">
        <v>304</v>
      </c>
      <c r="Q415" s="2" t="str">
        <f t="shared" si="30"/>
        <v>Ekr53?</v>
      </c>
      <c r="R415" s="12" t="str">
        <f>IF(ISNUMBER(SEARCH("Datakilder_SQL",#REF!)),"Database",IF(ISNUMBER(SEARCH("WMS",U415)),"WMS",IF(ISNUMBER(SEARCH("WFS",U415)),"WFS","Grafisk fil")))</f>
        <v>Grafisk fil</v>
      </c>
      <c r="S4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5" t="str">
        <f>IF(ISNUMBER(SEARCH("]",#REF!)),TRIM(RIGHT(SUBSTITUTE(#REF!,".",REPT(" ",LEN(#REF!))),LEN(#REF!))),"")&amp;IF(ISNUMBER(SEARCH("ODBC",#REF!)),TRIM(#REF!)&amp;"?","")</f>
        <v/>
      </c>
      <c r="U415" s="1" t="str">
        <f>IF(ISNUMBER(SEARCH("WMS",#REF!)),RIGHT(#REF!,LEN(#REF!)-SEARCH(":",#REF!)),"")</f>
        <v/>
      </c>
      <c r="V415" t="str">
        <f>IF(ISNUMBER(SEARCH("WMS",#REF!)),TRIM(#REF!)&amp;"?","")</f>
        <v/>
      </c>
      <c r="W415" s="21" t="str">
        <f>IF(ISNUMBER(SEARCH("E:\",#REF!)),"\\s-gis01-v\gis1\", "")</f>
        <v/>
      </c>
      <c r="X415" s="2" t="str">
        <f>IF(ISNUMBER(SEARCH("E:\",#REF!)),LEFT(#REF!,SEARCH("@",SUBSTITUTE(#REF!,"\","@",LEN(#REF!)-LEN(SUBSTITUTE(#REF!,"\",""))))),"")</f>
        <v/>
      </c>
      <c r="Y415" s="14" t="str">
        <f>IF(ISNUMBER(SEARCH("E:\",#REF!)),TRIM(RIGHT(SUBSTITUTE(#REF!,"\",REPT(" ",LEN(#REF!))),LEN(#REF!))),"")</f>
        <v/>
      </c>
    </row>
    <row r="416" spans="1:25" x14ac:dyDescent="0.25">
      <c r="A416">
        <v>415</v>
      </c>
      <c r="B416" t="s">
        <v>146</v>
      </c>
      <c r="C416" t="s">
        <v>885</v>
      </c>
      <c r="D416" s="10" t="s">
        <v>939</v>
      </c>
      <c r="E416" s="10" t="s">
        <v>979</v>
      </c>
      <c r="F416" t="s">
        <v>532</v>
      </c>
      <c r="H416" s="10" t="s">
        <v>885</v>
      </c>
      <c r="I416" t="s">
        <v>310</v>
      </c>
      <c r="J416" t="str">
        <f t="shared" si="31"/>
        <v xml:space="preserve">Skole, afstand, Apperup </v>
      </c>
      <c r="K416" t="s">
        <v>572</v>
      </c>
      <c r="M416" s="10" t="s">
        <v>302</v>
      </c>
      <c r="N416" t="str">
        <f t="shared" si="32"/>
        <v>Ekr53?</v>
      </c>
      <c r="O416" t="s">
        <v>304</v>
      </c>
      <c r="Q416" s="2" t="str">
        <f t="shared" si="30"/>
        <v>Ekr53?</v>
      </c>
      <c r="R416" s="12" t="str">
        <f>IF(ISNUMBER(SEARCH("Datakilder_SQL",#REF!)),"Database",IF(ISNUMBER(SEARCH("WMS",U416)),"WMS",IF(ISNUMBER(SEARCH("WFS",U416)),"WFS","Grafisk fil")))</f>
        <v>Grafisk fil</v>
      </c>
      <c r="S4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6" t="str">
        <f>IF(ISNUMBER(SEARCH("]",#REF!)),TRIM(RIGHT(SUBSTITUTE(#REF!,".",REPT(" ",LEN(#REF!))),LEN(#REF!))),"")&amp;IF(ISNUMBER(SEARCH("ODBC",#REF!)),TRIM(#REF!)&amp;"?","")</f>
        <v/>
      </c>
      <c r="U416" s="1" t="str">
        <f>IF(ISNUMBER(SEARCH("WMS",#REF!)),RIGHT(#REF!,LEN(#REF!)-SEARCH(":",#REF!)),"")</f>
        <v/>
      </c>
      <c r="V416" t="str">
        <f>IF(ISNUMBER(SEARCH("WMS",#REF!)),TRIM(#REF!)&amp;"?","")</f>
        <v/>
      </c>
      <c r="W416" s="21" t="str">
        <f>IF(ISNUMBER(SEARCH("E:\",#REF!)),"\\s-gis01-v\gis1\", "")</f>
        <v/>
      </c>
      <c r="X416" s="2" t="str">
        <f>IF(ISNUMBER(SEARCH("E:\",#REF!)),LEFT(#REF!,SEARCH("@",SUBSTITUTE(#REF!,"\","@",LEN(#REF!)-LEN(SUBSTITUTE(#REF!,"\",""))))),"")</f>
        <v/>
      </c>
      <c r="Y416" s="14" t="str">
        <f>IF(ISNUMBER(SEARCH("E:\",#REF!)),TRIM(RIGHT(SUBSTITUTE(#REF!,"\",REPT(" ",LEN(#REF!))),LEN(#REF!))),"")</f>
        <v/>
      </c>
    </row>
    <row r="417" spans="1:25" x14ac:dyDescent="0.25">
      <c r="A417">
        <v>416</v>
      </c>
      <c r="B417" t="s">
        <v>146</v>
      </c>
      <c r="C417" t="s">
        <v>885</v>
      </c>
      <c r="D417" s="10" t="s">
        <v>939</v>
      </c>
      <c r="E417" s="10" t="s">
        <v>979</v>
      </c>
      <c r="F417" t="s">
        <v>532</v>
      </c>
      <c r="H417" s="10" t="s">
        <v>885</v>
      </c>
      <c r="I417" t="s">
        <v>310</v>
      </c>
      <c r="J417" t="str">
        <f t="shared" si="31"/>
        <v xml:space="preserve">Skole, afstand, Apperup </v>
      </c>
      <c r="K417" t="s">
        <v>572</v>
      </c>
      <c r="M417" s="10" t="s">
        <v>302</v>
      </c>
      <c r="N417" t="str">
        <f t="shared" si="32"/>
        <v>Ekr53?</v>
      </c>
      <c r="O417" t="s">
        <v>304</v>
      </c>
      <c r="Q417" s="2" t="str">
        <f t="shared" si="30"/>
        <v>Ekr53?</v>
      </c>
      <c r="R417" s="12" t="str">
        <f>IF(ISNUMBER(SEARCH("Datakilder_SQL",#REF!)),"Database",IF(ISNUMBER(SEARCH("WMS",U417)),"WMS",IF(ISNUMBER(SEARCH("WFS",U417)),"WFS","Grafisk fil")))</f>
        <v>Grafisk fil</v>
      </c>
      <c r="S4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7" t="str">
        <f>IF(ISNUMBER(SEARCH("]",#REF!)),TRIM(RIGHT(SUBSTITUTE(#REF!,".",REPT(" ",LEN(#REF!))),LEN(#REF!))),"")&amp;IF(ISNUMBER(SEARCH("ODBC",#REF!)),TRIM(#REF!)&amp;"?","")</f>
        <v/>
      </c>
      <c r="U417" s="1" t="str">
        <f>IF(ISNUMBER(SEARCH("WMS",#REF!)),RIGHT(#REF!,LEN(#REF!)-SEARCH(":",#REF!)),"")</f>
        <v/>
      </c>
      <c r="V417" t="str">
        <f>IF(ISNUMBER(SEARCH("WMS",#REF!)),TRIM(#REF!)&amp;"?","")</f>
        <v/>
      </c>
      <c r="W417" s="21" t="str">
        <f>IF(ISNUMBER(SEARCH("E:\",#REF!)),"\\s-gis01-v\gis1\", "")</f>
        <v/>
      </c>
      <c r="X417" s="2" t="str">
        <f>IF(ISNUMBER(SEARCH("E:\",#REF!)),LEFT(#REF!,SEARCH("@",SUBSTITUTE(#REF!,"\","@",LEN(#REF!)-LEN(SUBSTITUTE(#REF!,"\",""))))),"")</f>
        <v/>
      </c>
      <c r="Y417" s="14" t="str">
        <f>IF(ISNUMBER(SEARCH("E:\",#REF!)),TRIM(RIGHT(SUBSTITUTE(#REF!,"\",REPT(" ",LEN(#REF!))),LEN(#REF!))),"")</f>
        <v/>
      </c>
    </row>
    <row r="418" spans="1:25" x14ac:dyDescent="0.25">
      <c r="A418">
        <v>417</v>
      </c>
      <c r="B418" t="s">
        <v>241</v>
      </c>
      <c r="C418" t="s">
        <v>885</v>
      </c>
      <c r="D418" s="10" t="s">
        <v>939</v>
      </c>
      <c r="E418" s="10" t="s">
        <v>979</v>
      </c>
      <c r="F418" t="s">
        <v>532</v>
      </c>
      <c r="H418" s="10" t="s">
        <v>885</v>
      </c>
      <c r="I418" t="s">
        <v>310</v>
      </c>
      <c r="J418" t="str">
        <f t="shared" si="31"/>
        <v xml:space="preserve">Skole, afstand, Borupgård </v>
      </c>
      <c r="K418" t="s">
        <v>572</v>
      </c>
      <c r="M418" s="10" t="s">
        <v>302</v>
      </c>
      <c r="N418" t="str">
        <f t="shared" si="32"/>
        <v>Ekr53?</v>
      </c>
      <c r="O418" t="s">
        <v>304</v>
      </c>
      <c r="Q418" s="2" t="str">
        <f t="shared" si="30"/>
        <v>Ekr53?</v>
      </c>
      <c r="R418" s="12" t="str">
        <f>IF(ISNUMBER(SEARCH("Datakilder_SQL",#REF!)),"Database",IF(ISNUMBER(SEARCH("WMS",U418)),"WMS",IF(ISNUMBER(SEARCH("WFS",U418)),"WFS","Grafisk fil")))</f>
        <v>Grafisk fil</v>
      </c>
      <c r="S4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8" t="str">
        <f>IF(ISNUMBER(SEARCH("]",#REF!)),TRIM(RIGHT(SUBSTITUTE(#REF!,".",REPT(" ",LEN(#REF!))),LEN(#REF!))),"")&amp;IF(ISNUMBER(SEARCH("ODBC",#REF!)),TRIM(#REF!)&amp;"?","")</f>
        <v/>
      </c>
      <c r="U418" s="1" t="str">
        <f>IF(ISNUMBER(SEARCH("WMS",#REF!)),RIGHT(#REF!,LEN(#REF!)-SEARCH(":",#REF!)),"")</f>
        <v/>
      </c>
      <c r="V418" t="str">
        <f>IF(ISNUMBER(SEARCH("WMS",#REF!)),TRIM(#REF!)&amp;"?","")</f>
        <v/>
      </c>
      <c r="W418" s="21" t="str">
        <f>IF(ISNUMBER(SEARCH("E:\",#REF!)),"\\s-gis01-v\gis1\", "")</f>
        <v/>
      </c>
      <c r="X418" s="2" t="str">
        <f>IF(ISNUMBER(SEARCH("E:\",#REF!)),LEFT(#REF!,SEARCH("@",SUBSTITUTE(#REF!,"\","@",LEN(#REF!)-LEN(SUBSTITUTE(#REF!,"\",""))))),"")</f>
        <v/>
      </c>
      <c r="Y418" s="14" t="str">
        <f>IF(ISNUMBER(SEARCH("E:\",#REF!)),TRIM(RIGHT(SUBSTITUTE(#REF!,"\",REPT(" ",LEN(#REF!))),LEN(#REF!))),"")</f>
        <v/>
      </c>
    </row>
    <row r="419" spans="1:25" x14ac:dyDescent="0.25">
      <c r="A419">
        <v>418</v>
      </c>
      <c r="B419" t="s">
        <v>241</v>
      </c>
      <c r="C419" t="s">
        <v>885</v>
      </c>
      <c r="D419" s="10" t="s">
        <v>939</v>
      </c>
      <c r="E419" s="10" t="s">
        <v>979</v>
      </c>
      <c r="F419" t="s">
        <v>532</v>
      </c>
      <c r="H419" s="10" t="s">
        <v>885</v>
      </c>
      <c r="I419" t="s">
        <v>310</v>
      </c>
      <c r="J419" t="str">
        <f t="shared" si="31"/>
        <v xml:space="preserve">Skole, afstand, Borupgård </v>
      </c>
      <c r="K419" t="s">
        <v>572</v>
      </c>
      <c r="M419" s="10" t="s">
        <v>302</v>
      </c>
      <c r="N419" t="str">
        <f t="shared" si="32"/>
        <v>Ekr53?</v>
      </c>
      <c r="O419" t="s">
        <v>304</v>
      </c>
      <c r="Q419" s="2" t="str">
        <f t="shared" si="30"/>
        <v>Ekr53?</v>
      </c>
      <c r="R419" s="12" t="str">
        <f>IF(ISNUMBER(SEARCH("Datakilder_SQL",#REF!)),"Database",IF(ISNUMBER(SEARCH("WMS",U419)),"WMS",IF(ISNUMBER(SEARCH("WFS",U419)),"WFS","Grafisk fil")))</f>
        <v>Grafisk fil</v>
      </c>
      <c r="S4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19" t="str">
        <f>IF(ISNUMBER(SEARCH("]",#REF!)),TRIM(RIGHT(SUBSTITUTE(#REF!,".",REPT(" ",LEN(#REF!))),LEN(#REF!))),"")&amp;IF(ISNUMBER(SEARCH("ODBC",#REF!)),TRIM(#REF!)&amp;"?","")</f>
        <v/>
      </c>
      <c r="U419" s="1" t="str">
        <f>IF(ISNUMBER(SEARCH("WMS",#REF!)),RIGHT(#REF!,LEN(#REF!)-SEARCH(":",#REF!)),"")</f>
        <v/>
      </c>
      <c r="V419" t="str">
        <f>IF(ISNUMBER(SEARCH("WMS",#REF!)),TRIM(#REF!)&amp;"?","")</f>
        <v/>
      </c>
      <c r="W419" s="21" t="str">
        <f>IF(ISNUMBER(SEARCH("E:\",#REF!)),"\\s-gis01-v\gis1\", "")</f>
        <v/>
      </c>
      <c r="X419" s="2" t="str">
        <f>IF(ISNUMBER(SEARCH("E:\",#REF!)),LEFT(#REF!,SEARCH("@",SUBSTITUTE(#REF!,"\","@",LEN(#REF!)-LEN(SUBSTITUTE(#REF!,"\",""))))),"")</f>
        <v/>
      </c>
      <c r="Y419" s="14" t="str">
        <f>IF(ISNUMBER(SEARCH("E:\",#REF!)),TRIM(RIGHT(SUBSTITUTE(#REF!,"\",REPT(" ",LEN(#REF!))),LEN(#REF!))),"")</f>
        <v/>
      </c>
    </row>
    <row r="420" spans="1:25" x14ac:dyDescent="0.25">
      <c r="A420">
        <v>419</v>
      </c>
      <c r="B420" t="s">
        <v>241</v>
      </c>
      <c r="C420" t="s">
        <v>885</v>
      </c>
      <c r="D420" s="10" t="s">
        <v>939</v>
      </c>
      <c r="E420" s="10" t="s">
        <v>979</v>
      </c>
      <c r="F420" t="s">
        <v>532</v>
      </c>
      <c r="H420" s="10" t="s">
        <v>885</v>
      </c>
      <c r="I420" t="s">
        <v>310</v>
      </c>
      <c r="J420" t="str">
        <f t="shared" si="31"/>
        <v xml:space="preserve">Skole, afstand, Borupgård </v>
      </c>
      <c r="K420" t="s">
        <v>572</v>
      </c>
      <c r="M420" s="10" t="s">
        <v>302</v>
      </c>
      <c r="N420" t="str">
        <f t="shared" si="32"/>
        <v>Ekr53?</v>
      </c>
      <c r="O420" t="s">
        <v>304</v>
      </c>
      <c r="Q420" s="2" t="str">
        <f t="shared" si="30"/>
        <v>Ekr53?</v>
      </c>
      <c r="R420" s="12" t="str">
        <f>IF(ISNUMBER(SEARCH("Datakilder_SQL",#REF!)),"Database",IF(ISNUMBER(SEARCH("WMS",U420)),"WMS",IF(ISNUMBER(SEARCH("WFS",U420)),"WFS","Grafisk fil")))</f>
        <v>Grafisk fil</v>
      </c>
      <c r="S4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0" t="str">
        <f>IF(ISNUMBER(SEARCH("]",#REF!)),TRIM(RIGHT(SUBSTITUTE(#REF!,".",REPT(" ",LEN(#REF!))),LEN(#REF!))),"")&amp;IF(ISNUMBER(SEARCH("ODBC",#REF!)),TRIM(#REF!)&amp;"?","")</f>
        <v/>
      </c>
      <c r="U420" s="1" t="str">
        <f>IF(ISNUMBER(SEARCH("WMS",#REF!)),RIGHT(#REF!,LEN(#REF!)-SEARCH(":",#REF!)),"")</f>
        <v/>
      </c>
      <c r="V420" t="str">
        <f>IF(ISNUMBER(SEARCH("WMS",#REF!)),TRIM(#REF!)&amp;"?","")</f>
        <v/>
      </c>
      <c r="W420" s="21" t="str">
        <f>IF(ISNUMBER(SEARCH("E:\",#REF!)),"\\s-gis01-v\gis1\", "")</f>
        <v/>
      </c>
      <c r="X420" s="2" t="str">
        <f>IF(ISNUMBER(SEARCH("E:\",#REF!)),LEFT(#REF!,SEARCH("@",SUBSTITUTE(#REF!,"\","@",LEN(#REF!)-LEN(SUBSTITUTE(#REF!,"\",""))))),"")</f>
        <v/>
      </c>
      <c r="Y420" s="14" t="str">
        <f>IF(ISNUMBER(SEARCH("E:\",#REF!)),TRIM(RIGHT(SUBSTITUTE(#REF!,"\",REPT(" ",LEN(#REF!))),LEN(#REF!))),"")</f>
        <v/>
      </c>
    </row>
    <row r="421" spans="1:25" x14ac:dyDescent="0.25">
      <c r="A421">
        <v>420</v>
      </c>
      <c r="B421" t="s">
        <v>241</v>
      </c>
      <c r="C421" t="s">
        <v>885</v>
      </c>
      <c r="D421" s="10" t="s">
        <v>939</v>
      </c>
      <c r="E421" s="10" t="s">
        <v>979</v>
      </c>
      <c r="F421" t="s">
        <v>532</v>
      </c>
      <c r="H421" s="10" t="s">
        <v>885</v>
      </c>
      <c r="I421" t="s">
        <v>310</v>
      </c>
      <c r="J421" t="str">
        <f t="shared" si="31"/>
        <v xml:space="preserve">Skole, afstand, Borupgård </v>
      </c>
      <c r="K421" t="s">
        <v>572</v>
      </c>
      <c r="M421" s="10" t="s">
        <v>302</v>
      </c>
      <c r="N421" t="str">
        <f t="shared" si="32"/>
        <v>Ekr53?</v>
      </c>
      <c r="O421" t="s">
        <v>304</v>
      </c>
      <c r="Q421" s="2" t="str">
        <f t="shared" si="30"/>
        <v>Ekr53?</v>
      </c>
      <c r="R421" s="12" t="str">
        <f>IF(ISNUMBER(SEARCH("Datakilder_SQL",#REF!)),"Database",IF(ISNUMBER(SEARCH("WMS",U421)),"WMS",IF(ISNUMBER(SEARCH("WFS",U421)),"WFS","Grafisk fil")))</f>
        <v>Grafisk fil</v>
      </c>
      <c r="S4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1" t="str">
        <f>IF(ISNUMBER(SEARCH("]",#REF!)),TRIM(RIGHT(SUBSTITUTE(#REF!,".",REPT(" ",LEN(#REF!))),LEN(#REF!))),"")&amp;IF(ISNUMBER(SEARCH("ODBC",#REF!)),TRIM(#REF!)&amp;"?","")</f>
        <v/>
      </c>
      <c r="U421" s="1" t="str">
        <f>IF(ISNUMBER(SEARCH("WMS",#REF!)),RIGHT(#REF!,LEN(#REF!)-SEARCH(":",#REF!)),"")</f>
        <v/>
      </c>
      <c r="V421" t="str">
        <f>IF(ISNUMBER(SEARCH("WMS",#REF!)),TRIM(#REF!)&amp;"?","")</f>
        <v/>
      </c>
      <c r="W421" s="21" t="str">
        <f>IF(ISNUMBER(SEARCH("E:\",#REF!)),"\\s-gis01-v\gis1\", "")</f>
        <v/>
      </c>
      <c r="X421" s="2" t="str">
        <f>IF(ISNUMBER(SEARCH("E:\",#REF!)),LEFT(#REF!,SEARCH("@",SUBSTITUTE(#REF!,"\","@",LEN(#REF!)-LEN(SUBSTITUTE(#REF!,"\",""))))),"")</f>
        <v/>
      </c>
      <c r="Y421" s="14" t="str">
        <f>IF(ISNUMBER(SEARCH("E:\",#REF!)),TRIM(RIGHT(SUBSTITUTE(#REF!,"\",REPT(" ",LEN(#REF!))),LEN(#REF!))),"")</f>
        <v/>
      </c>
    </row>
    <row r="422" spans="1:25" x14ac:dyDescent="0.25">
      <c r="A422">
        <v>421</v>
      </c>
      <c r="B422" t="s">
        <v>274</v>
      </c>
      <c r="C422" t="s">
        <v>885</v>
      </c>
      <c r="D422" s="10" t="s">
        <v>939</v>
      </c>
      <c r="E422" s="10" t="s">
        <v>979</v>
      </c>
      <c r="F422" t="s">
        <v>532</v>
      </c>
      <c r="H422" s="10" t="s">
        <v>885</v>
      </c>
      <c r="I422" t="s">
        <v>310</v>
      </c>
      <c r="J422" t="str">
        <f t="shared" si="31"/>
        <v xml:space="preserve">Skole, afstand, Bregnehøj </v>
      </c>
      <c r="K422" t="s">
        <v>572</v>
      </c>
      <c r="M422" s="10" t="s">
        <v>302</v>
      </c>
      <c r="N422" t="str">
        <f t="shared" si="32"/>
        <v>Ekr53?</v>
      </c>
      <c r="O422" t="s">
        <v>304</v>
      </c>
      <c r="Q422" s="2" t="str">
        <f t="shared" si="30"/>
        <v>Ekr53?</v>
      </c>
      <c r="R422" s="12" t="str">
        <f>IF(ISNUMBER(SEARCH("Datakilder_SQL",#REF!)),"Database",IF(ISNUMBER(SEARCH("WMS",U422)),"WMS",IF(ISNUMBER(SEARCH("WFS",U422)),"WFS","Grafisk fil")))</f>
        <v>Grafisk fil</v>
      </c>
      <c r="S4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2" t="str">
        <f>IF(ISNUMBER(SEARCH("]",#REF!)),TRIM(RIGHT(SUBSTITUTE(#REF!,".",REPT(" ",LEN(#REF!))),LEN(#REF!))),"")&amp;IF(ISNUMBER(SEARCH("ODBC",#REF!)),TRIM(#REF!)&amp;"?","")</f>
        <v/>
      </c>
      <c r="U422" s="1" t="str">
        <f>IF(ISNUMBER(SEARCH("WMS",#REF!)),RIGHT(#REF!,LEN(#REF!)-SEARCH(":",#REF!)),"")</f>
        <v/>
      </c>
      <c r="V422" t="str">
        <f>IF(ISNUMBER(SEARCH("WMS",#REF!)),TRIM(#REF!)&amp;"?","")</f>
        <v/>
      </c>
      <c r="W422" s="21" t="str">
        <f>IF(ISNUMBER(SEARCH("E:\",#REF!)),"\\s-gis01-v\gis1\", "")</f>
        <v/>
      </c>
      <c r="X422" s="2" t="str">
        <f>IF(ISNUMBER(SEARCH("E:\",#REF!)),LEFT(#REF!,SEARCH("@",SUBSTITUTE(#REF!,"\","@",LEN(#REF!)-LEN(SUBSTITUTE(#REF!,"\",""))))),"")</f>
        <v/>
      </c>
      <c r="Y422" s="14" t="str">
        <f>IF(ISNUMBER(SEARCH("E:\",#REF!)),TRIM(RIGHT(SUBSTITUTE(#REF!,"\",REPT(" ",LEN(#REF!))),LEN(#REF!))),"")</f>
        <v/>
      </c>
    </row>
    <row r="423" spans="1:25" x14ac:dyDescent="0.25">
      <c r="A423">
        <v>422</v>
      </c>
      <c r="B423" t="s">
        <v>274</v>
      </c>
      <c r="C423" t="s">
        <v>885</v>
      </c>
      <c r="D423" s="10" t="s">
        <v>939</v>
      </c>
      <c r="E423" s="10" t="s">
        <v>979</v>
      </c>
      <c r="F423" t="s">
        <v>532</v>
      </c>
      <c r="H423" s="10" t="s">
        <v>885</v>
      </c>
      <c r="I423" t="s">
        <v>310</v>
      </c>
      <c r="J423" t="str">
        <f t="shared" si="31"/>
        <v xml:space="preserve">Skole, afstand, Bregnehøj </v>
      </c>
      <c r="K423" t="s">
        <v>572</v>
      </c>
      <c r="M423" s="10" t="s">
        <v>302</v>
      </c>
      <c r="N423" t="str">
        <f t="shared" si="32"/>
        <v>Ekr53?</v>
      </c>
      <c r="O423" t="s">
        <v>304</v>
      </c>
      <c r="Q423" s="2" t="str">
        <f t="shared" si="30"/>
        <v>Ekr53?</v>
      </c>
      <c r="R423" s="12" t="str">
        <f>IF(ISNUMBER(SEARCH("Datakilder_SQL",#REF!)),"Database",IF(ISNUMBER(SEARCH("WMS",U423)),"WMS",IF(ISNUMBER(SEARCH("WFS",U423)),"WFS","Grafisk fil")))</f>
        <v>Grafisk fil</v>
      </c>
      <c r="S4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3" t="str">
        <f>IF(ISNUMBER(SEARCH("]",#REF!)),TRIM(RIGHT(SUBSTITUTE(#REF!,".",REPT(" ",LEN(#REF!))),LEN(#REF!))),"")&amp;IF(ISNUMBER(SEARCH("ODBC",#REF!)),TRIM(#REF!)&amp;"?","")</f>
        <v/>
      </c>
      <c r="U423" s="1" t="str">
        <f>IF(ISNUMBER(SEARCH("WMS",#REF!)),RIGHT(#REF!,LEN(#REF!)-SEARCH(":",#REF!)),"")</f>
        <v/>
      </c>
      <c r="V423" t="str">
        <f>IF(ISNUMBER(SEARCH("WMS",#REF!)),TRIM(#REF!)&amp;"?","")</f>
        <v/>
      </c>
      <c r="W423" s="21" t="str">
        <f>IF(ISNUMBER(SEARCH("E:\",#REF!)),"\\s-gis01-v\gis1\", "")</f>
        <v/>
      </c>
      <c r="X423" s="2" t="str">
        <f>IF(ISNUMBER(SEARCH("E:\",#REF!)),LEFT(#REF!,SEARCH("@",SUBSTITUTE(#REF!,"\","@",LEN(#REF!)-LEN(SUBSTITUTE(#REF!,"\",""))))),"")</f>
        <v/>
      </c>
      <c r="Y423" s="14" t="str">
        <f>IF(ISNUMBER(SEARCH("E:\",#REF!)),TRIM(RIGHT(SUBSTITUTE(#REF!,"\",REPT(" ",LEN(#REF!))),LEN(#REF!))),"")</f>
        <v/>
      </c>
    </row>
    <row r="424" spans="1:25" x14ac:dyDescent="0.25">
      <c r="A424">
        <v>423</v>
      </c>
      <c r="B424" t="s">
        <v>274</v>
      </c>
      <c r="C424" t="s">
        <v>885</v>
      </c>
      <c r="D424" s="10" t="s">
        <v>939</v>
      </c>
      <c r="E424" s="10" t="s">
        <v>979</v>
      </c>
      <c r="F424" t="s">
        <v>532</v>
      </c>
      <c r="H424" s="10" t="s">
        <v>885</v>
      </c>
      <c r="I424" t="s">
        <v>310</v>
      </c>
      <c r="J424" t="str">
        <f t="shared" si="31"/>
        <v xml:space="preserve">Skole, afstand, Bregnehøj </v>
      </c>
      <c r="K424" t="s">
        <v>572</v>
      </c>
      <c r="M424" s="10" t="s">
        <v>302</v>
      </c>
      <c r="N424" t="str">
        <f t="shared" si="32"/>
        <v>Ekr53?</v>
      </c>
      <c r="O424" t="s">
        <v>304</v>
      </c>
      <c r="Q424" s="2" t="str">
        <f t="shared" si="30"/>
        <v>Ekr53?</v>
      </c>
      <c r="R424" s="12" t="str">
        <f>IF(ISNUMBER(SEARCH("Datakilder_SQL",#REF!)),"Database",IF(ISNUMBER(SEARCH("WMS",U424)),"WMS",IF(ISNUMBER(SEARCH("WFS",U424)),"WFS","Grafisk fil")))</f>
        <v>Grafisk fil</v>
      </c>
      <c r="S4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4" t="str">
        <f>IF(ISNUMBER(SEARCH("]",#REF!)),TRIM(RIGHT(SUBSTITUTE(#REF!,".",REPT(" ",LEN(#REF!))),LEN(#REF!))),"")&amp;IF(ISNUMBER(SEARCH("ODBC",#REF!)),TRIM(#REF!)&amp;"?","")</f>
        <v/>
      </c>
      <c r="U424" s="1" t="str">
        <f>IF(ISNUMBER(SEARCH("WMS",#REF!)),RIGHT(#REF!,LEN(#REF!)-SEARCH(":",#REF!)),"")</f>
        <v/>
      </c>
      <c r="V424" t="str">
        <f>IF(ISNUMBER(SEARCH("WMS",#REF!)),TRIM(#REF!)&amp;"?","")</f>
        <v/>
      </c>
      <c r="W424" s="21" t="str">
        <f>IF(ISNUMBER(SEARCH("E:\",#REF!)),"\\s-gis01-v\gis1\", "")</f>
        <v/>
      </c>
      <c r="X424" s="2" t="str">
        <f>IF(ISNUMBER(SEARCH("E:\",#REF!)),LEFT(#REF!,SEARCH("@",SUBSTITUTE(#REF!,"\","@",LEN(#REF!)-LEN(SUBSTITUTE(#REF!,"\",""))))),"")</f>
        <v/>
      </c>
      <c r="Y424" s="14" t="str">
        <f>IF(ISNUMBER(SEARCH("E:\",#REF!)),TRIM(RIGHT(SUBSTITUTE(#REF!,"\",REPT(" ",LEN(#REF!))),LEN(#REF!))),"")</f>
        <v/>
      </c>
    </row>
    <row r="425" spans="1:25" x14ac:dyDescent="0.25">
      <c r="A425">
        <v>424</v>
      </c>
      <c r="B425" t="s">
        <v>274</v>
      </c>
      <c r="C425" t="s">
        <v>885</v>
      </c>
      <c r="D425" s="10" t="s">
        <v>939</v>
      </c>
      <c r="E425" s="10" t="s">
        <v>979</v>
      </c>
      <c r="F425" t="s">
        <v>532</v>
      </c>
      <c r="H425" s="10" t="s">
        <v>885</v>
      </c>
      <c r="I425" t="s">
        <v>310</v>
      </c>
      <c r="J425" t="str">
        <f t="shared" si="31"/>
        <v xml:space="preserve">Skole, afstand, Bregnehøj </v>
      </c>
      <c r="K425" t="s">
        <v>572</v>
      </c>
      <c r="M425" s="10" t="s">
        <v>302</v>
      </c>
      <c r="N425" t="str">
        <f t="shared" si="32"/>
        <v>Ekr53?</v>
      </c>
      <c r="O425" t="s">
        <v>304</v>
      </c>
      <c r="Q425" s="2" t="str">
        <f t="shared" si="30"/>
        <v>Ekr53?</v>
      </c>
      <c r="R425" s="12" t="str">
        <f>IF(ISNUMBER(SEARCH("Datakilder_SQL",#REF!)),"Database",IF(ISNUMBER(SEARCH("WMS",U425)),"WMS",IF(ISNUMBER(SEARCH("WFS",U425)),"WFS","Grafisk fil")))</f>
        <v>Grafisk fil</v>
      </c>
      <c r="S4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5" t="str">
        <f>IF(ISNUMBER(SEARCH("]",#REF!)),TRIM(RIGHT(SUBSTITUTE(#REF!,".",REPT(" ",LEN(#REF!))),LEN(#REF!))),"")&amp;IF(ISNUMBER(SEARCH("ODBC",#REF!)),TRIM(#REF!)&amp;"?","")</f>
        <v/>
      </c>
      <c r="U425" s="1" t="str">
        <f>IF(ISNUMBER(SEARCH("WMS",#REF!)),RIGHT(#REF!,LEN(#REF!)-SEARCH(":",#REF!)),"")</f>
        <v/>
      </c>
      <c r="V425" t="str">
        <f>IF(ISNUMBER(SEARCH("WMS",#REF!)),TRIM(#REF!)&amp;"?","")</f>
        <v/>
      </c>
      <c r="W425" s="21" t="str">
        <f>IF(ISNUMBER(SEARCH("E:\",#REF!)),"\\s-gis01-v\gis1\", "")</f>
        <v/>
      </c>
      <c r="X425" s="2" t="str">
        <f>IF(ISNUMBER(SEARCH("E:\",#REF!)),LEFT(#REF!,SEARCH("@",SUBSTITUTE(#REF!,"\","@",LEN(#REF!)-LEN(SUBSTITUTE(#REF!,"\",""))))),"")</f>
        <v/>
      </c>
      <c r="Y425" s="14" t="str">
        <f>IF(ISNUMBER(SEARCH("E:\",#REF!)),TRIM(RIGHT(SUBSTITUTE(#REF!,"\",REPT(" ",LEN(#REF!))),LEN(#REF!))),"")</f>
        <v/>
      </c>
    </row>
    <row r="426" spans="1:25" x14ac:dyDescent="0.25">
      <c r="A426">
        <v>425</v>
      </c>
      <c r="B426" t="s">
        <v>147</v>
      </c>
      <c r="C426" t="s">
        <v>885</v>
      </c>
      <c r="D426" s="10" t="s">
        <v>939</v>
      </c>
      <c r="E426" s="10" t="s">
        <v>979</v>
      </c>
      <c r="F426" t="s">
        <v>532</v>
      </c>
      <c r="H426" s="10" t="s">
        <v>885</v>
      </c>
      <c r="I426" t="s">
        <v>310</v>
      </c>
      <c r="J426" t="str">
        <f t="shared" si="31"/>
        <v xml:space="preserve">Skole, afstand, Byskolen </v>
      </c>
      <c r="K426" t="s">
        <v>572</v>
      </c>
      <c r="M426" s="10" t="s">
        <v>302</v>
      </c>
      <c r="N426" t="str">
        <f t="shared" si="32"/>
        <v>Ekr53?</v>
      </c>
      <c r="O426" t="s">
        <v>304</v>
      </c>
      <c r="Q426" s="2" t="str">
        <f t="shared" si="30"/>
        <v>Ekr53?</v>
      </c>
      <c r="R426" s="12" t="str">
        <f>IF(ISNUMBER(SEARCH("Datakilder_SQL",#REF!)),"Database",IF(ISNUMBER(SEARCH("WMS",U426)),"WMS",IF(ISNUMBER(SEARCH("WFS",U426)),"WFS","Grafisk fil")))</f>
        <v>Grafisk fil</v>
      </c>
      <c r="S4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6" t="str">
        <f>IF(ISNUMBER(SEARCH("]",#REF!)),TRIM(RIGHT(SUBSTITUTE(#REF!,".",REPT(" ",LEN(#REF!))),LEN(#REF!))),"")&amp;IF(ISNUMBER(SEARCH("ODBC",#REF!)),TRIM(#REF!)&amp;"?","")</f>
        <v/>
      </c>
      <c r="U426" s="1" t="str">
        <f>IF(ISNUMBER(SEARCH("WMS",#REF!)),RIGHT(#REF!,LEN(#REF!)-SEARCH(":",#REF!)),"")</f>
        <v/>
      </c>
      <c r="V426" t="str">
        <f>IF(ISNUMBER(SEARCH("WMS",#REF!)),TRIM(#REF!)&amp;"?","")</f>
        <v/>
      </c>
      <c r="W426" s="21" t="str">
        <f>IF(ISNUMBER(SEARCH("E:\",#REF!)),"\\s-gis01-v\gis1\", "")</f>
        <v/>
      </c>
      <c r="X426" s="2" t="str">
        <f>IF(ISNUMBER(SEARCH("E:\",#REF!)),LEFT(#REF!,SEARCH("@",SUBSTITUTE(#REF!,"\","@",LEN(#REF!)-LEN(SUBSTITUTE(#REF!,"\",""))))),"")</f>
        <v/>
      </c>
      <c r="Y426" s="14" t="str">
        <f>IF(ISNUMBER(SEARCH("E:\",#REF!)),TRIM(RIGHT(SUBSTITUTE(#REF!,"\",REPT(" ",LEN(#REF!))),LEN(#REF!))),"")</f>
        <v/>
      </c>
    </row>
    <row r="427" spans="1:25" x14ac:dyDescent="0.25">
      <c r="A427">
        <v>426</v>
      </c>
      <c r="B427" t="s">
        <v>147</v>
      </c>
      <c r="C427" t="s">
        <v>885</v>
      </c>
      <c r="D427" s="10" t="s">
        <v>939</v>
      </c>
      <c r="E427" s="10" t="s">
        <v>979</v>
      </c>
      <c r="F427" t="s">
        <v>532</v>
      </c>
      <c r="H427" s="10" t="s">
        <v>885</v>
      </c>
      <c r="I427" t="s">
        <v>310</v>
      </c>
      <c r="J427" t="str">
        <f t="shared" si="31"/>
        <v xml:space="preserve">Skole, afstand, Byskolen </v>
      </c>
      <c r="K427" t="s">
        <v>572</v>
      </c>
      <c r="M427" s="10" t="s">
        <v>302</v>
      </c>
      <c r="N427" t="str">
        <f t="shared" si="32"/>
        <v>Ekr53?</v>
      </c>
      <c r="O427" t="s">
        <v>304</v>
      </c>
      <c r="Q427" s="2" t="str">
        <f t="shared" si="30"/>
        <v>Ekr53?</v>
      </c>
      <c r="R427" s="12" t="str">
        <f>IF(ISNUMBER(SEARCH("Datakilder_SQL",#REF!)),"Database",IF(ISNUMBER(SEARCH("WMS",U427)),"WMS",IF(ISNUMBER(SEARCH("WFS",U427)),"WFS","Grafisk fil")))</f>
        <v>Grafisk fil</v>
      </c>
      <c r="S4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7" t="str">
        <f>IF(ISNUMBER(SEARCH("]",#REF!)),TRIM(RIGHT(SUBSTITUTE(#REF!,".",REPT(" ",LEN(#REF!))),LEN(#REF!))),"")&amp;IF(ISNUMBER(SEARCH("ODBC",#REF!)),TRIM(#REF!)&amp;"?","")</f>
        <v/>
      </c>
      <c r="U427" s="1" t="str">
        <f>IF(ISNUMBER(SEARCH("WMS",#REF!)),RIGHT(#REF!,LEN(#REF!)-SEARCH(":",#REF!)),"")</f>
        <v/>
      </c>
      <c r="V427" t="str">
        <f>IF(ISNUMBER(SEARCH("WMS",#REF!)),TRIM(#REF!)&amp;"?","")</f>
        <v/>
      </c>
      <c r="W427" s="21" t="str">
        <f>IF(ISNUMBER(SEARCH("E:\",#REF!)),"\\s-gis01-v\gis1\", "")</f>
        <v/>
      </c>
      <c r="X427" s="2" t="str">
        <f>IF(ISNUMBER(SEARCH("E:\",#REF!)),LEFT(#REF!,SEARCH("@",SUBSTITUTE(#REF!,"\","@",LEN(#REF!)-LEN(SUBSTITUTE(#REF!,"\",""))))),"")</f>
        <v/>
      </c>
      <c r="Y427" s="14" t="str">
        <f>IF(ISNUMBER(SEARCH("E:\",#REF!)),TRIM(RIGHT(SUBSTITUTE(#REF!,"\",REPT(" ",LEN(#REF!))),LEN(#REF!))),"")</f>
        <v/>
      </c>
    </row>
    <row r="428" spans="1:25" x14ac:dyDescent="0.25">
      <c r="A428">
        <v>427</v>
      </c>
      <c r="B428" t="s">
        <v>147</v>
      </c>
      <c r="C428" t="s">
        <v>885</v>
      </c>
      <c r="D428" s="10" t="s">
        <v>939</v>
      </c>
      <c r="E428" s="10" t="s">
        <v>979</v>
      </c>
      <c r="F428" t="s">
        <v>532</v>
      </c>
      <c r="H428" s="10" t="s">
        <v>885</v>
      </c>
      <c r="I428" t="s">
        <v>310</v>
      </c>
      <c r="J428" t="str">
        <f t="shared" si="31"/>
        <v xml:space="preserve">Skole, afstand, Byskolen </v>
      </c>
      <c r="K428" t="s">
        <v>572</v>
      </c>
      <c r="M428" s="10" t="s">
        <v>302</v>
      </c>
      <c r="N428" t="str">
        <f t="shared" si="32"/>
        <v>Ekr53?</v>
      </c>
      <c r="O428" t="s">
        <v>304</v>
      </c>
      <c r="Q428" s="2" t="str">
        <f t="shared" si="30"/>
        <v>Ekr53?</v>
      </c>
      <c r="R428" s="12" t="str">
        <f>IF(ISNUMBER(SEARCH("Datakilder_SQL",#REF!)),"Database",IF(ISNUMBER(SEARCH("WMS",U428)),"WMS",IF(ISNUMBER(SEARCH("WFS",U428)),"WFS","Grafisk fil")))</f>
        <v>Grafisk fil</v>
      </c>
      <c r="S4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8" t="str">
        <f>IF(ISNUMBER(SEARCH("]",#REF!)),TRIM(RIGHT(SUBSTITUTE(#REF!,".",REPT(" ",LEN(#REF!))),LEN(#REF!))),"")&amp;IF(ISNUMBER(SEARCH("ODBC",#REF!)),TRIM(#REF!)&amp;"?","")</f>
        <v/>
      </c>
      <c r="U428" s="1" t="str">
        <f>IF(ISNUMBER(SEARCH("WMS",#REF!)),RIGHT(#REF!,LEN(#REF!)-SEARCH(":",#REF!)),"")</f>
        <v/>
      </c>
      <c r="V428" t="str">
        <f>IF(ISNUMBER(SEARCH("WMS",#REF!)),TRIM(#REF!)&amp;"?","")</f>
        <v/>
      </c>
      <c r="W428" s="21" t="str">
        <f>IF(ISNUMBER(SEARCH("E:\",#REF!)),"\\s-gis01-v\gis1\", "")</f>
        <v/>
      </c>
      <c r="X428" s="2" t="str">
        <f>IF(ISNUMBER(SEARCH("E:\",#REF!)),LEFT(#REF!,SEARCH("@",SUBSTITUTE(#REF!,"\","@",LEN(#REF!)-LEN(SUBSTITUTE(#REF!,"\",""))))),"")</f>
        <v/>
      </c>
      <c r="Y428" s="14" t="str">
        <f>IF(ISNUMBER(SEARCH("E:\",#REF!)),TRIM(RIGHT(SUBSTITUTE(#REF!,"\",REPT(" ",LEN(#REF!))),LEN(#REF!))),"")</f>
        <v/>
      </c>
    </row>
    <row r="429" spans="1:25" x14ac:dyDescent="0.25">
      <c r="A429">
        <v>428</v>
      </c>
      <c r="B429" t="s">
        <v>147</v>
      </c>
      <c r="C429" t="s">
        <v>885</v>
      </c>
      <c r="D429" s="10" t="s">
        <v>939</v>
      </c>
      <c r="E429" s="10" t="s">
        <v>979</v>
      </c>
      <c r="F429" t="s">
        <v>532</v>
      </c>
      <c r="H429" s="10" t="s">
        <v>885</v>
      </c>
      <c r="I429" t="s">
        <v>310</v>
      </c>
      <c r="J429" t="str">
        <f t="shared" si="31"/>
        <v xml:space="preserve">Skole, afstand, Byskolen </v>
      </c>
      <c r="K429" t="s">
        <v>572</v>
      </c>
      <c r="M429" s="10" t="s">
        <v>302</v>
      </c>
      <c r="N429" t="str">
        <f t="shared" si="32"/>
        <v>Ekr53?</v>
      </c>
      <c r="O429" t="s">
        <v>304</v>
      </c>
      <c r="Q429" s="2" t="str">
        <f t="shared" si="30"/>
        <v>Ekr53?</v>
      </c>
      <c r="R429" s="12" t="str">
        <f>IF(ISNUMBER(SEARCH("Datakilder_SQL",#REF!)),"Database",IF(ISNUMBER(SEARCH("WMS",U429)),"WMS",IF(ISNUMBER(SEARCH("WFS",U429)),"WFS","Grafisk fil")))</f>
        <v>Grafisk fil</v>
      </c>
      <c r="S4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29" t="str">
        <f>IF(ISNUMBER(SEARCH("]",#REF!)),TRIM(RIGHT(SUBSTITUTE(#REF!,".",REPT(" ",LEN(#REF!))),LEN(#REF!))),"")&amp;IF(ISNUMBER(SEARCH("ODBC",#REF!)),TRIM(#REF!)&amp;"?","")</f>
        <v/>
      </c>
      <c r="U429" s="1" t="str">
        <f>IF(ISNUMBER(SEARCH("WMS",#REF!)),RIGHT(#REF!,LEN(#REF!)-SEARCH(":",#REF!)),"")</f>
        <v/>
      </c>
      <c r="V429" t="str">
        <f>IF(ISNUMBER(SEARCH("WMS",#REF!)),TRIM(#REF!)&amp;"?","")</f>
        <v/>
      </c>
      <c r="W429" s="21" t="str">
        <f>IF(ISNUMBER(SEARCH("E:\",#REF!)),"\\s-gis01-v\gis1\", "")</f>
        <v/>
      </c>
      <c r="X429" s="2" t="str">
        <f>IF(ISNUMBER(SEARCH("E:\",#REF!)),LEFT(#REF!,SEARCH("@",SUBSTITUTE(#REF!,"\","@",LEN(#REF!)-LEN(SUBSTITUTE(#REF!,"\",""))))),"")</f>
        <v/>
      </c>
      <c r="Y429" s="14" t="str">
        <f>IF(ISNUMBER(SEARCH("E:\",#REF!)),TRIM(RIGHT(SUBSTITUTE(#REF!,"\",REPT(" ",LEN(#REF!))),LEN(#REF!))),"")</f>
        <v/>
      </c>
    </row>
    <row r="430" spans="1:25" x14ac:dyDescent="0.25">
      <c r="A430">
        <v>429</v>
      </c>
      <c r="B430" t="s">
        <v>208</v>
      </c>
      <c r="C430" t="s">
        <v>885</v>
      </c>
      <c r="D430" s="10" t="s">
        <v>939</v>
      </c>
      <c r="E430" s="10" t="s">
        <v>979</v>
      </c>
      <c r="F430" t="s">
        <v>532</v>
      </c>
      <c r="H430" s="10" t="s">
        <v>885</v>
      </c>
      <c r="I430" t="s">
        <v>310</v>
      </c>
      <c r="J430" t="str">
        <f t="shared" si="31"/>
        <v xml:space="preserve">Skole, afstand, Espergærde </v>
      </c>
      <c r="K430" t="s">
        <v>572</v>
      </c>
      <c r="M430" s="10" t="s">
        <v>302</v>
      </c>
      <c r="N430" t="str">
        <f t="shared" si="32"/>
        <v>Ekr53?</v>
      </c>
      <c r="O430" t="s">
        <v>304</v>
      </c>
      <c r="Q430" s="2" t="str">
        <f t="shared" si="30"/>
        <v>Ekr53?</v>
      </c>
      <c r="R430" s="12" t="str">
        <f>IF(ISNUMBER(SEARCH("Datakilder_SQL",#REF!)),"Database",IF(ISNUMBER(SEARCH("WMS",U430)),"WMS",IF(ISNUMBER(SEARCH("WFS",U430)),"WFS","Grafisk fil")))</f>
        <v>Grafisk fil</v>
      </c>
      <c r="S4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0" t="str">
        <f>IF(ISNUMBER(SEARCH("]",#REF!)),TRIM(RIGHT(SUBSTITUTE(#REF!,".",REPT(" ",LEN(#REF!))),LEN(#REF!))),"")&amp;IF(ISNUMBER(SEARCH("ODBC",#REF!)),TRIM(#REF!)&amp;"?","")</f>
        <v/>
      </c>
      <c r="U430" s="1" t="str">
        <f>IF(ISNUMBER(SEARCH("WMS",#REF!)),RIGHT(#REF!,LEN(#REF!)-SEARCH(":",#REF!)),"")</f>
        <v/>
      </c>
      <c r="V430" t="str">
        <f>IF(ISNUMBER(SEARCH("WMS",#REF!)),TRIM(#REF!)&amp;"?","")</f>
        <v/>
      </c>
      <c r="W430" s="21" t="str">
        <f>IF(ISNUMBER(SEARCH("E:\",#REF!)),"\\s-gis01-v\gis1\", "")</f>
        <v/>
      </c>
      <c r="X430" s="2" t="str">
        <f>IF(ISNUMBER(SEARCH("E:\",#REF!)),LEFT(#REF!,SEARCH("@",SUBSTITUTE(#REF!,"\","@",LEN(#REF!)-LEN(SUBSTITUTE(#REF!,"\",""))))),"")</f>
        <v/>
      </c>
      <c r="Y430" s="14" t="str">
        <f>IF(ISNUMBER(SEARCH("E:\",#REF!)),TRIM(RIGHT(SUBSTITUTE(#REF!,"\",REPT(" ",LEN(#REF!))),LEN(#REF!))),"")</f>
        <v/>
      </c>
    </row>
    <row r="431" spans="1:25" x14ac:dyDescent="0.25">
      <c r="A431">
        <v>430</v>
      </c>
      <c r="B431" t="s">
        <v>208</v>
      </c>
      <c r="C431" t="s">
        <v>885</v>
      </c>
      <c r="D431" s="10" t="s">
        <v>939</v>
      </c>
      <c r="E431" s="10" t="s">
        <v>979</v>
      </c>
      <c r="F431" t="s">
        <v>532</v>
      </c>
      <c r="H431" s="10" t="s">
        <v>885</v>
      </c>
      <c r="I431" t="s">
        <v>310</v>
      </c>
      <c r="J431" t="str">
        <f t="shared" si="31"/>
        <v xml:space="preserve">Skole, afstand, Espergærde </v>
      </c>
      <c r="K431" t="s">
        <v>572</v>
      </c>
      <c r="M431" s="10" t="s">
        <v>302</v>
      </c>
      <c r="N431" t="str">
        <f t="shared" si="32"/>
        <v>Ekr53?</v>
      </c>
      <c r="O431" t="s">
        <v>304</v>
      </c>
      <c r="Q431" s="2" t="str">
        <f t="shared" ref="Q431:Q462" si="33">IF(O431="GIS","Ekr53?","")</f>
        <v>Ekr53?</v>
      </c>
      <c r="R431" s="12" t="str">
        <f>IF(ISNUMBER(SEARCH("Datakilder_SQL",#REF!)),"Database",IF(ISNUMBER(SEARCH("WMS",U431)),"WMS",IF(ISNUMBER(SEARCH("WFS",U431)),"WFS","Grafisk fil")))</f>
        <v>Grafisk fil</v>
      </c>
      <c r="S4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1" t="str">
        <f>IF(ISNUMBER(SEARCH("]",#REF!)),TRIM(RIGHT(SUBSTITUTE(#REF!,".",REPT(" ",LEN(#REF!))),LEN(#REF!))),"")&amp;IF(ISNUMBER(SEARCH("ODBC",#REF!)),TRIM(#REF!)&amp;"?","")</f>
        <v/>
      </c>
      <c r="U431" s="1" t="str">
        <f>IF(ISNUMBER(SEARCH("WMS",#REF!)),RIGHT(#REF!,LEN(#REF!)-SEARCH(":",#REF!)),"")</f>
        <v/>
      </c>
      <c r="V431" t="str">
        <f>IF(ISNUMBER(SEARCH("WMS",#REF!)),TRIM(#REF!)&amp;"?","")</f>
        <v/>
      </c>
      <c r="W431" s="21" t="str">
        <f>IF(ISNUMBER(SEARCH("E:\",#REF!)),"\\s-gis01-v\gis1\", "")</f>
        <v/>
      </c>
      <c r="X431" s="2" t="str">
        <f>IF(ISNUMBER(SEARCH("E:\",#REF!)),LEFT(#REF!,SEARCH("@",SUBSTITUTE(#REF!,"\","@",LEN(#REF!)-LEN(SUBSTITUTE(#REF!,"\",""))))),"")</f>
        <v/>
      </c>
      <c r="Y431" s="14" t="str">
        <f>IF(ISNUMBER(SEARCH("E:\",#REF!)),TRIM(RIGHT(SUBSTITUTE(#REF!,"\",REPT(" ",LEN(#REF!))),LEN(#REF!))),"")</f>
        <v/>
      </c>
    </row>
    <row r="432" spans="1:25" x14ac:dyDescent="0.25">
      <c r="A432">
        <v>431</v>
      </c>
      <c r="B432" t="s">
        <v>208</v>
      </c>
      <c r="C432" t="s">
        <v>885</v>
      </c>
      <c r="D432" s="10" t="s">
        <v>939</v>
      </c>
      <c r="E432" s="10" t="s">
        <v>979</v>
      </c>
      <c r="F432" t="s">
        <v>532</v>
      </c>
      <c r="H432" s="10" t="s">
        <v>885</v>
      </c>
      <c r="I432" t="s">
        <v>310</v>
      </c>
      <c r="J432" t="str">
        <f t="shared" si="31"/>
        <v xml:space="preserve">Skole, afstand, Espergærde </v>
      </c>
      <c r="K432" t="s">
        <v>572</v>
      </c>
      <c r="M432" s="10" t="s">
        <v>302</v>
      </c>
      <c r="N432" t="str">
        <f t="shared" si="32"/>
        <v>Ekr53?</v>
      </c>
      <c r="O432" t="s">
        <v>304</v>
      </c>
      <c r="Q432" s="2" t="str">
        <f t="shared" si="33"/>
        <v>Ekr53?</v>
      </c>
      <c r="R432" s="12" t="str">
        <f>IF(ISNUMBER(SEARCH("Datakilder_SQL",#REF!)),"Database",IF(ISNUMBER(SEARCH("WMS",U432)),"WMS",IF(ISNUMBER(SEARCH("WFS",U432)),"WFS","Grafisk fil")))</f>
        <v>Grafisk fil</v>
      </c>
      <c r="S4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2" t="str">
        <f>IF(ISNUMBER(SEARCH("]",#REF!)),TRIM(RIGHT(SUBSTITUTE(#REF!,".",REPT(" ",LEN(#REF!))),LEN(#REF!))),"")&amp;IF(ISNUMBER(SEARCH("ODBC",#REF!)),TRIM(#REF!)&amp;"?","")</f>
        <v/>
      </c>
      <c r="U432" s="1" t="str">
        <f>IF(ISNUMBER(SEARCH("WMS",#REF!)),RIGHT(#REF!,LEN(#REF!)-SEARCH(":",#REF!)),"")</f>
        <v/>
      </c>
      <c r="V432" t="str">
        <f>IF(ISNUMBER(SEARCH("WMS",#REF!)),TRIM(#REF!)&amp;"?","")</f>
        <v/>
      </c>
      <c r="W432" s="21" t="str">
        <f>IF(ISNUMBER(SEARCH("E:\",#REF!)),"\\s-gis01-v\gis1\", "")</f>
        <v/>
      </c>
      <c r="X432" s="2" t="str">
        <f>IF(ISNUMBER(SEARCH("E:\",#REF!)),LEFT(#REF!,SEARCH("@",SUBSTITUTE(#REF!,"\","@",LEN(#REF!)-LEN(SUBSTITUTE(#REF!,"\",""))))),"")</f>
        <v/>
      </c>
      <c r="Y432" s="14" t="str">
        <f>IF(ISNUMBER(SEARCH("E:\",#REF!)),TRIM(RIGHT(SUBSTITUTE(#REF!,"\",REPT(" ",LEN(#REF!))),LEN(#REF!))),"")</f>
        <v/>
      </c>
    </row>
    <row r="433" spans="1:25" x14ac:dyDescent="0.25">
      <c r="A433">
        <v>432</v>
      </c>
      <c r="B433" t="s">
        <v>208</v>
      </c>
      <c r="C433" t="s">
        <v>885</v>
      </c>
      <c r="D433" s="10" t="s">
        <v>939</v>
      </c>
      <c r="E433" s="10" t="s">
        <v>979</v>
      </c>
      <c r="F433" t="s">
        <v>532</v>
      </c>
      <c r="H433" s="10" t="s">
        <v>885</v>
      </c>
      <c r="I433" t="s">
        <v>310</v>
      </c>
      <c r="J433" t="str">
        <f t="shared" si="31"/>
        <v xml:space="preserve">Skole, afstand, Espergærde </v>
      </c>
      <c r="K433" t="s">
        <v>572</v>
      </c>
      <c r="M433" s="10" t="s">
        <v>302</v>
      </c>
      <c r="N433" t="str">
        <f t="shared" si="32"/>
        <v>Ekr53?</v>
      </c>
      <c r="O433" t="s">
        <v>304</v>
      </c>
      <c r="Q433" s="2" t="str">
        <f t="shared" si="33"/>
        <v>Ekr53?</v>
      </c>
      <c r="R433" s="12" t="str">
        <f>IF(ISNUMBER(SEARCH("Datakilder_SQL",#REF!)),"Database",IF(ISNUMBER(SEARCH("WMS",U433)),"WMS",IF(ISNUMBER(SEARCH("WFS",U433)),"WFS","Grafisk fil")))</f>
        <v>Grafisk fil</v>
      </c>
      <c r="S4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3" t="str">
        <f>IF(ISNUMBER(SEARCH("]",#REF!)),TRIM(RIGHT(SUBSTITUTE(#REF!,".",REPT(" ",LEN(#REF!))),LEN(#REF!))),"")&amp;IF(ISNUMBER(SEARCH("ODBC",#REF!)),TRIM(#REF!)&amp;"?","")</f>
        <v/>
      </c>
      <c r="U433" s="1" t="str">
        <f>IF(ISNUMBER(SEARCH("WMS",#REF!)),RIGHT(#REF!,LEN(#REF!)-SEARCH(":",#REF!)),"")</f>
        <v/>
      </c>
      <c r="V433" t="str">
        <f>IF(ISNUMBER(SEARCH("WMS",#REF!)),TRIM(#REF!)&amp;"?","")</f>
        <v/>
      </c>
      <c r="W433" s="21" t="str">
        <f>IF(ISNUMBER(SEARCH("E:\",#REF!)),"\\s-gis01-v\gis1\", "")</f>
        <v/>
      </c>
      <c r="X433" s="2" t="str">
        <f>IF(ISNUMBER(SEARCH("E:\",#REF!)),LEFT(#REF!,SEARCH("@",SUBSTITUTE(#REF!,"\","@",LEN(#REF!)-LEN(SUBSTITUTE(#REF!,"\",""))))),"")</f>
        <v/>
      </c>
      <c r="Y433" s="14" t="str">
        <f>IF(ISNUMBER(SEARCH("E:\",#REF!)),TRIM(RIGHT(SUBSTITUTE(#REF!,"\",REPT(" ",LEN(#REF!))),LEN(#REF!))),"")</f>
        <v/>
      </c>
    </row>
    <row r="434" spans="1:25" x14ac:dyDescent="0.25">
      <c r="A434">
        <v>433</v>
      </c>
      <c r="B434" t="s">
        <v>148</v>
      </c>
      <c r="C434" t="s">
        <v>885</v>
      </c>
      <c r="D434" s="10" t="s">
        <v>939</v>
      </c>
      <c r="E434" s="10" t="s">
        <v>979</v>
      </c>
      <c r="F434" t="s">
        <v>532</v>
      </c>
      <c r="H434" s="10" t="s">
        <v>885</v>
      </c>
      <c r="I434" t="s">
        <v>310</v>
      </c>
      <c r="J434" t="str">
        <f t="shared" si="31"/>
        <v xml:space="preserve">Skole, afstand, Grydemose </v>
      </c>
      <c r="K434" t="s">
        <v>572</v>
      </c>
      <c r="M434" s="10" t="s">
        <v>302</v>
      </c>
      <c r="N434" t="str">
        <f t="shared" si="32"/>
        <v>Ekr53?</v>
      </c>
      <c r="O434" t="s">
        <v>304</v>
      </c>
      <c r="Q434" s="2" t="str">
        <f t="shared" si="33"/>
        <v>Ekr53?</v>
      </c>
      <c r="R434" s="12" t="str">
        <f>IF(ISNUMBER(SEARCH("Datakilder_SQL",#REF!)),"Database",IF(ISNUMBER(SEARCH("WMS",U434)),"WMS",IF(ISNUMBER(SEARCH("WFS",U434)),"WFS","Grafisk fil")))</f>
        <v>Grafisk fil</v>
      </c>
      <c r="S4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4" t="str">
        <f>IF(ISNUMBER(SEARCH("]",#REF!)),TRIM(RIGHT(SUBSTITUTE(#REF!,".",REPT(" ",LEN(#REF!))),LEN(#REF!))),"")&amp;IF(ISNUMBER(SEARCH("ODBC",#REF!)),TRIM(#REF!)&amp;"?","")</f>
        <v/>
      </c>
      <c r="U434" s="1" t="str">
        <f>IF(ISNUMBER(SEARCH("WMS",#REF!)),RIGHT(#REF!,LEN(#REF!)-SEARCH(":",#REF!)),"")</f>
        <v/>
      </c>
      <c r="V434" t="str">
        <f>IF(ISNUMBER(SEARCH("WMS",#REF!)),TRIM(#REF!)&amp;"?","")</f>
        <v/>
      </c>
      <c r="W434" s="21" t="str">
        <f>IF(ISNUMBER(SEARCH("E:\",#REF!)),"\\s-gis01-v\gis1\", "")</f>
        <v/>
      </c>
      <c r="X434" s="2" t="str">
        <f>IF(ISNUMBER(SEARCH("E:\",#REF!)),LEFT(#REF!,SEARCH("@",SUBSTITUTE(#REF!,"\","@",LEN(#REF!)-LEN(SUBSTITUTE(#REF!,"\",""))))),"")</f>
        <v/>
      </c>
      <c r="Y434" s="14" t="str">
        <f>IF(ISNUMBER(SEARCH("E:\",#REF!)),TRIM(RIGHT(SUBSTITUTE(#REF!,"\",REPT(" ",LEN(#REF!))),LEN(#REF!))),"")</f>
        <v/>
      </c>
    </row>
    <row r="435" spans="1:25" x14ac:dyDescent="0.25">
      <c r="A435">
        <v>434</v>
      </c>
      <c r="B435" t="s">
        <v>148</v>
      </c>
      <c r="C435" t="s">
        <v>885</v>
      </c>
      <c r="D435" s="10" t="s">
        <v>939</v>
      </c>
      <c r="E435" s="10" t="s">
        <v>979</v>
      </c>
      <c r="F435" t="s">
        <v>532</v>
      </c>
      <c r="H435" s="10" t="s">
        <v>885</v>
      </c>
      <c r="I435" t="s">
        <v>310</v>
      </c>
      <c r="J435" t="str">
        <f t="shared" si="31"/>
        <v xml:space="preserve">Skole, afstand, Grydemose </v>
      </c>
      <c r="K435" t="s">
        <v>572</v>
      </c>
      <c r="M435" s="10" t="s">
        <v>302</v>
      </c>
      <c r="N435" t="str">
        <f t="shared" si="32"/>
        <v>Ekr53?</v>
      </c>
      <c r="O435" t="s">
        <v>304</v>
      </c>
      <c r="Q435" s="2" t="str">
        <f t="shared" si="33"/>
        <v>Ekr53?</v>
      </c>
      <c r="R435" s="12" t="str">
        <f>IF(ISNUMBER(SEARCH("Datakilder_SQL",#REF!)),"Database",IF(ISNUMBER(SEARCH("WMS",U435)),"WMS",IF(ISNUMBER(SEARCH("WFS",U435)),"WFS","Grafisk fil")))</f>
        <v>Grafisk fil</v>
      </c>
      <c r="S4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5" t="str">
        <f>IF(ISNUMBER(SEARCH("]",#REF!)),TRIM(RIGHT(SUBSTITUTE(#REF!,".",REPT(" ",LEN(#REF!))),LEN(#REF!))),"")&amp;IF(ISNUMBER(SEARCH("ODBC",#REF!)),TRIM(#REF!)&amp;"?","")</f>
        <v/>
      </c>
      <c r="U435" s="1" t="str">
        <f>IF(ISNUMBER(SEARCH("WMS",#REF!)),RIGHT(#REF!,LEN(#REF!)-SEARCH(":",#REF!)),"")</f>
        <v/>
      </c>
      <c r="V435" t="str">
        <f>IF(ISNUMBER(SEARCH("WMS",#REF!)),TRIM(#REF!)&amp;"?","")</f>
        <v/>
      </c>
      <c r="W435" s="21" t="str">
        <f>IF(ISNUMBER(SEARCH("E:\",#REF!)),"\\s-gis01-v\gis1\", "")</f>
        <v/>
      </c>
      <c r="X435" s="2" t="str">
        <f>IF(ISNUMBER(SEARCH("E:\",#REF!)),LEFT(#REF!,SEARCH("@",SUBSTITUTE(#REF!,"\","@",LEN(#REF!)-LEN(SUBSTITUTE(#REF!,"\",""))))),"")</f>
        <v/>
      </c>
      <c r="Y435" s="14" t="str">
        <f>IF(ISNUMBER(SEARCH("E:\",#REF!)),TRIM(RIGHT(SUBSTITUTE(#REF!,"\",REPT(" ",LEN(#REF!))),LEN(#REF!))),"")</f>
        <v/>
      </c>
    </row>
    <row r="436" spans="1:25" x14ac:dyDescent="0.25">
      <c r="A436">
        <v>435</v>
      </c>
      <c r="B436" t="s">
        <v>148</v>
      </c>
      <c r="C436" t="s">
        <v>885</v>
      </c>
      <c r="D436" s="10" t="s">
        <v>939</v>
      </c>
      <c r="E436" s="10" t="s">
        <v>979</v>
      </c>
      <c r="F436" t="s">
        <v>532</v>
      </c>
      <c r="H436" s="10" t="s">
        <v>885</v>
      </c>
      <c r="I436" t="s">
        <v>310</v>
      </c>
      <c r="J436" t="str">
        <f t="shared" si="31"/>
        <v xml:space="preserve">Skole, afstand, Grydemose </v>
      </c>
      <c r="K436" t="s">
        <v>572</v>
      </c>
      <c r="M436" s="10" t="s">
        <v>302</v>
      </c>
      <c r="N436" t="str">
        <f t="shared" si="32"/>
        <v>Ekr53?</v>
      </c>
      <c r="O436" t="s">
        <v>304</v>
      </c>
      <c r="Q436" s="2" t="str">
        <f t="shared" si="33"/>
        <v>Ekr53?</v>
      </c>
      <c r="R436" s="12" t="str">
        <f>IF(ISNUMBER(SEARCH("Datakilder_SQL",#REF!)),"Database",IF(ISNUMBER(SEARCH("WMS",U436)),"WMS",IF(ISNUMBER(SEARCH("WFS",U436)),"WFS","Grafisk fil")))</f>
        <v>Grafisk fil</v>
      </c>
      <c r="S4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6" t="str">
        <f>IF(ISNUMBER(SEARCH("]",#REF!)),TRIM(RIGHT(SUBSTITUTE(#REF!,".",REPT(" ",LEN(#REF!))),LEN(#REF!))),"")&amp;IF(ISNUMBER(SEARCH("ODBC",#REF!)),TRIM(#REF!)&amp;"?","")</f>
        <v/>
      </c>
      <c r="U436" s="1" t="str">
        <f>IF(ISNUMBER(SEARCH("WMS",#REF!)),RIGHT(#REF!,LEN(#REF!)-SEARCH(":",#REF!)),"")</f>
        <v/>
      </c>
      <c r="V436" t="str">
        <f>IF(ISNUMBER(SEARCH("WMS",#REF!)),TRIM(#REF!)&amp;"?","")</f>
        <v/>
      </c>
      <c r="W436" s="21" t="str">
        <f>IF(ISNUMBER(SEARCH("E:\",#REF!)),"\\s-gis01-v\gis1\", "")</f>
        <v/>
      </c>
      <c r="X436" s="2" t="str">
        <f>IF(ISNUMBER(SEARCH("E:\",#REF!)),LEFT(#REF!,SEARCH("@",SUBSTITUTE(#REF!,"\","@",LEN(#REF!)-LEN(SUBSTITUTE(#REF!,"\",""))))),"")</f>
        <v/>
      </c>
      <c r="Y436" s="14" t="str">
        <f>IF(ISNUMBER(SEARCH("E:\",#REF!)),TRIM(RIGHT(SUBSTITUTE(#REF!,"\",REPT(" ",LEN(#REF!))),LEN(#REF!))),"")</f>
        <v/>
      </c>
    </row>
    <row r="437" spans="1:25" x14ac:dyDescent="0.25">
      <c r="A437">
        <v>436</v>
      </c>
      <c r="B437" t="s">
        <v>148</v>
      </c>
      <c r="C437" t="s">
        <v>885</v>
      </c>
      <c r="D437" s="10" t="s">
        <v>939</v>
      </c>
      <c r="E437" s="10" t="s">
        <v>979</v>
      </c>
      <c r="F437" t="s">
        <v>532</v>
      </c>
      <c r="H437" s="10" t="s">
        <v>885</v>
      </c>
      <c r="I437" t="s">
        <v>310</v>
      </c>
      <c r="J437" t="str">
        <f t="shared" si="31"/>
        <v xml:space="preserve">Skole, afstand, Grydemose </v>
      </c>
      <c r="K437" t="s">
        <v>572</v>
      </c>
      <c r="M437" s="10" t="s">
        <v>302</v>
      </c>
      <c r="N437" t="str">
        <f t="shared" si="32"/>
        <v>Ekr53?</v>
      </c>
      <c r="O437" t="s">
        <v>304</v>
      </c>
      <c r="Q437" s="2" t="str">
        <f t="shared" si="33"/>
        <v>Ekr53?</v>
      </c>
      <c r="R437" s="12" t="str">
        <f>IF(ISNUMBER(SEARCH("Datakilder_SQL",#REF!)),"Database",IF(ISNUMBER(SEARCH("WMS",U437)),"WMS",IF(ISNUMBER(SEARCH("WFS",U437)),"WFS","Grafisk fil")))</f>
        <v>Grafisk fil</v>
      </c>
      <c r="S4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7" t="str">
        <f>IF(ISNUMBER(SEARCH("]",#REF!)),TRIM(RIGHT(SUBSTITUTE(#REF!,".",REPT(" ",LEN(#REF!))),LEN(#REF!))),"")&amp;IF(ISNUMBER(SEARCH("ODBC",#REF!)),TRIM(#REF!)&amp;"?","")</f>
        <v/>
      </c>
      <c r="U437" s="1" t="str">
        <f>IF(ISNUMBER(SEARCH("WMS",#REF!)),RIGHT(#REF!,LEN(#REF!)-SEARCH(":",#REF!)),"")</f>
        <v/>
      </c>
      <c r="V437" t="str">
        <f>IF(ISNUMBER(SEARCH("WMS",#REF!)),TRIM(#REF!)&amp;"?","")</f>
        <v/>
      </c>
      <c r="W437" s="21" t="str">
        <f>IF(ISNUMBER(SEARCH("E:\",#REF!)),"\\s-gis01-v\gis1\", "")</f>
        <v/>
      </c>
      <c r="X437" s="2" t="str">
        <f>IF(ISNUMBER(SEARCH("E:\",#REF!)),LEFT(#REF!,SEARCH("@",SUBSTITUTE(#REF!,"\","@",LEN(#REF!)-LEN(SUBSTITUTE(#REF!,"\",""))))),"")</f>
        <v/>
      </c>
      <c r="Y437" s="14" t="str">
        <f>IF(ISNUMBER(SEARCH("E:\",#REF!)),TRIM(RIGHT(SUBSTITUTE(#REF!,"\",REPT(" ",LEN(#REF!))),LEN(#REF!))),"")</f>
        <v/>
      </c>
    </row>
    <row r="438" spans="1:25" x14ac:dyDescent="0.25">
      <c r="A438">
        <v>437</v>
      </c>
      <c r="B438" t="s">
        <v>149</v>
      </c>
      <c r="C438" t="s">
        <v>885</v>
      </c>
      <c r="D438" s="10" t="s">
        <v>939</v>
      </c>
      <c r="E438" s="10" t="s">
        <v>979</v>
      </c>
      <c r="F438" t="s">
        <v>532</v>
      </c>
      <c r="H438" s="10" t="s">
        <v>885</v>
      </c>
      <c r="I438" t="s">
        <v>310</v>
      </c>
      <c r="J438" t="str">
        <f t="shared" si="31"/>
        <v xml:space="preserve">Skole, afstand, Gurrevej </v>
      </c>
      <c r="K438" t="s">
        <v>572</v>
      </c>
      <c r="M438" s="10" t="s">
        <v>302</v>
      </c>
      <c r="N438" t="str">
        <f t="shared" si="32"/>
        <v>Ekr53?</v>
      </c>
      <c r="O438" t="s">
        <v>304</v>
      </c>
      <c r="Q438" s="2" t="str">
        <f t="shared" si="33"/>
        <v>Ekr53?</v>
      </c>
      <c r="R438" s="12" t="str">
        <f>IF(ISNUMBER(SEARCH("Datakilder_SQL",#REF!)),"Database",IF(ISNUMBER(SEARCH("WMS",U438)),"WMS",IF(ISNUMBER(SEARCH("WFS",U438)),"WFS","Grafisk fil")))</f>
        <v>Grafisk fil</v>
      </c>
      <c r="S4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8" t="str">
        <f>IF(ISNUMBER(SEARCH("]",#REF!)),TRIM(RIGHT(SUBSTITUTE(#REF!,".",REPT(" ",LEN(#REF!))),LEN(#REF!))),"")&amp;IF(ISNUMBER(SEARCH("ODBC",#REF!)),TRIM(#REF!)&amp;"?","")</f>
        <v/>
      </c>
      <c r="U438" s="1" t="str">
        <f>IF(ISNUMBER(SEARCH("WMS",#REF!)),RIGHT(#REF!,LEN(#REF!)-SEARCH(":",#REF!)),"")</f>
        <v/>
      </c>
      <c r="V438" t="str">
        <f>IF(ISNUMBER(SEARCH("WMS",#REF!)),TRIM(#REF!)&amp;"?","")</f>
        <v/>
      </c>
      <c r="W438" s="21" t="str">
        <f>IF(ISNUMBER(SEARCH("E:\",#REF!)),"\\s-gis01-v\gis1\", "")</f>
        <v/>
      </c>
      <c r="X438" s="2" t="str">
        <f>IF(ISNUMBER(SEARCH("E:\",#REF!)),LEFT(#REF!,SEARCH("@",SUBSTITUTE(#REF!,"\","@",LEN(#REF!)-LEN(SUBSTITUTE(#REF!,"\",""))))),"")</f>
        <v/>
      </c>
      <c r="Y438" s="14" t="str">
        <f>IF(ISNUMBER(SEARCH("E:\",#REF!)),TRIM(RIGHT(SUBSTITUTE(#REF!,"\",REPT(" ",LEN(#REF!))),LEN(#REF!))),"")</f>
        <v/>
      </c>
    </row>
    <row r="439" spans="1:25" x14ac:dyDescent="0.25">
      <c r="A439">
        <v>438</v>
      </c>
      <c r="B439" t="s">
        <v>149</v>
      </c>
      <c r="C439" t="s">
        <v>885</v>
      </c>
      <c r="D439" s="10" t="s">
        <v>939</v>
      </c>
      <c r="E439" s="10" t="s">
        <v>979</v>
      </c>
      <c r="F439" t="s">
        <v>532</v>
      </c>
      <c r="H439" s="10" t="s">
        <v>885</v>
      </c>
      <c r="I439" t="s">
        <v>310</v>
      </c>
      <c r="J439" t="str">
        <f t="shared" si="31"/>
        <v xml:space="preserve">Skole, afstand, Gurrevej </v>
      </c>
      <c r="K439" t="s">
        <v>572</v>
      </c>
      <c r="M439" s="10" t="s">
        <v>302</v>
      </c>
      <c r="N439" t="str">
        <f t="shared" si="32"/>
        <v>Ekr53?</v>
      </c>
      <c r="O439" t="s">
        <v>304</v>
      </c>
      <c r="Q439" s="2" t="str">
        <f t="shared" si="33"/>
        <v>Ekr53?</v>
      </c>
      <c r="R439" s="12" t="str">
        <f>IF(ISNUMBER(SEARCH("Datakilder_SQL",#REF!)),"Database",IF(ISNUMBER(SEARCH("WMS",U439)),"WMS",IF(ISNUMBER(SEARCH("WFS",U439)),"WFS","Grafisk fil")))</f>
        <v>Grafisk fil</v>
      </c>
      <c r="S4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39" t="str">
        <f>IF(ISNUMBER(SEARCH("]",#REF!)),TRIM(RIGHT(SUBSTITUTE(#REF!,".",REPT(" ",LEN(#REF!))),LEN(#REF!))),"")&amp;IF(ISNUMBER(SEARCH("ODBC",#REF!)),TRIM(#REF!)&amp;"?","")</f>
        <v/>
      </c>
      <c r="U439" s="1" t="str">
        <f>IF(ISNUMBER(SEARCH("WMS",#REF!)),RIGHT(#REF!,LEN(#REF!)-SEARCH(":",#REF!)),"")</f>
        <v/>
      </c>
      <c r="V439" t="str">
        <f>IF(ISNUMBER(SEARCH("WMS",#REF!)),TRIM(#REF!)&amp;"?","")</f>
        <v/>
      </c>
      <c r="W439" s="21" t="str">
        <f>IF(ISNUMBER(SEARCH("E:\",#REF!)),"\\s-gis01-v\gis1\", "")</f>
        <v/>
      </c>
      <c r="X439" s="2" t="str">
        <f>IF(ISNUMBER(SEARCH("E:\",#REF!)),LEFT(#REF!,SEARCH("@",SUBSTITUTE(#REF!,"\","@",LEN(#REF!)-LEN(SUBSTITUTE(#REF!,"\",""))))),"")</f>
        <v/>
      </c>
      <c r="Y439" s="14" t="str">
        <f>IF(ISNUMBER(SEARCH("E:\",#REF!)),TRIM(RIGHT(SUBSTITUTE(#REF!,"\",REPT(" ",LEN(#REF!))),LEN(#REF!))),"")</f>
        <v/>
      </c>
    </row>
    <row r="440" spans="1:25" x14ac:dyDescent="0.25">
      <c r="A440">
        <v>439</v>
      </c>
      <c r="B440" t="s">
        <v>149</v>
      </c>
      <c r="C440" t="s">
        <v>885</v>
      </c>
      <c r="D440" s="10" t="s">
        <v>939</v>
      </c>
      <c r="E440" s="10" t="s">
        <v>979</v>
      </c>
      <c r="F440" t="s">
        <v>532</v>
      </c>
      <c r="H440" s="10" t="s">
        <v>885</v>
      </c>
      <c r="I440" t="s">
        <v>310</v>
      </c>
      <c r="J440" t="str">
        <f t="shared" si="31"/>
        <v xml:space="preserve">Skole, afstand, Gurrevej </v>
      </c>
      <c r="K440" t="s">
        <v>572</v>
      </c>
      <c r="M440" s="10" t="s">
        <v>302</v>
      </c>
      <c r="N440" t="str">
        <f t="shared" si="32"/>
        <v>Ekr53?</v>
      </c>
      <c r="O440" t="s">
        <v>304</v>
      </c>
      <c r="Q440" s="2" t="str">
        <f t="shared" si="33"/>
        <v>Ekr53?</v>
      </c>
      <c r="R440" s="12" t="str">
        <f>IF(ISNUMBER(SEARCH("Datakilder_SQL",#REF!)),"Database",IF(ISNUMBER(SEARCH("WMS",U440)),"WMS",IF(ISNUMBER(SEARCH("WFS",U440)),"WFS","Grafisk fil")))</f>
        <v>Grafisk fil</v>
      </c>
      <c r="S4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0" t="str">
        <f>IF(ISNUMBER(SEARCH("]",#REF!)),TRIM(RIGHT(SUBSTITUTE(#REF!,".",REPT(" ",LEN(#REF!))),LEN(#REF!))),"")&amp;IF(ISNUMBER(SEARCH("ODBC",#REF!)),TRIM(#REF!)&amp;"?","")</f>
        <v/>
      </c>
      <c r="U440" s="1" t="str">
        <f>IF(ISNUMBER(SEARCH("WMS",#REF!)),RIGHT(#REF!,LEN(#REF!)-SEARCH(":",#REF!)),"")</f>
        <v/>
      </c>
      <c r="V440" t="str">
        <f>IF(ISNUMBER(SEARCH("WMS",#REF!)),TRIM(#REF!)&amp;"?","")</f>
        <v/>
      </c>
      <c r="W440" s="21" t="str">
        <f>IF(ISNUMBER(SEARCH("E:\",#REF!)),"\\s-gis01-v\gis1\", "")</f>
        <v/>
      </c>
      <c r="X440" s="2" t="str">
        <f>IF(ISNUMBER(SEARCH("E:\",#REF!)),LEFT(#REF!,SEARCH("@",SUBSTITUTE(#REF!,"\","@",LEN(#REF!)-LEN(SUBSTITUTE(#REF!,"\",""))))),"")</f>
        <v/>
      </c>
      <c r="Y440" s="14" t="str">
        <f>IF(ISNUMBER(SEARCH("E:\",#REF!)),TRIM(RIGHT(SUBSTITUTE(#REF!,"\",REPT(" ",LEN(#REF!))),LEN(#REF!))),"")</f>
        <v/>
      </c>
    </row>
    <row r="441" spans="1:25" x14ac:dyDescent="0.25">
      <c r="A441">
        <v>440</v>
      </c>
      <c r="B441" t="s">
        <v>149</v>
      </c>
      <c r="C441" t="s">
        <v>885</v>
      </c>
      <c r="D441" s="10" t="s">
        <v>939</v>
      </c>
      <c r="E441" s="10" t="s">
        <v>979</v>
      </c>
      <c r="F441" t="s">
        <v>532</v>
      </c>
      <c r="H441" s="10" t="s">
        <v>885</v>
      </c>
      <c r="I441" t="s">
        <v>310</v>
      </c>
      <c r="J441" t="str">
        <f t="shared" si="31"/>
        <v xml:space="preserve">Skole, afstand, Gurrevej </v>
      </c>
      <c r="K441" t="s">
        <v>572</v>
      </c>
      <c r="M441" s="10" t="s">
        <v>302</v>
      </c>
      <c r="N441" t="str">
        <f t="shared" si="32"/>
        <v>Ekr53?</v>
      </c>
      <c r="O441" t="s">
        <v>304</v>
      </c>
      <c r="Q441" s="2" t="str">
        <f t="shared" si="33"/>
        <v>Ekr53?</v>
      </c>
      <c r="R441" s="12" t="str">
        <f>IF(ISNUMBER(SEARCH("Datakilder_SQL",#REF!)),"Database",IF(ISNUMBER(SEARCH("WMS",U441)),"WMS",IF(ISNUMBER(SEARCH("WFS",U441)),"WFS","Grafisk fil")))</f>
        <v>Grafisk fil</v>
      </c>
      <c r="S4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1" t="str">
        <f>IF(ISNUMBER(SEARCH("]",#REF!)),TRIM(RIGHT(SUBSTITUTE(#REF!,".",REPT(" ",LEN(#REF!))),LEN(#REF!))),"")&amp;IF(ISNUMBER(SEARCH("ODBC",#REF!)),TRIM(#REF!)&amp;"?","")</f>
        <v/>
      </c>
      <c r="U441" s="1" t="str">
        <f>IF(ISNUMBER(SEARCH("WMS",#REF!)),RIGHT(#REF!,LEN(#REF!)-SEARCH(":",#REF!)),"")</f>
        <v/>
      </c>
      <c r="V441" t="str">
        <f>IF(ISNUMBER(SEARCH("WMS",#REF!)),TRIM(#REF!)&amp;"?","")</f>
        <v/>
      </c>
      <c r="W441" s="21" t="str">
        <f>IF(ISNUMBER(SEARCH("E:\",#REF!)),"\\s-gis01-v\gis1\", "")</f>
        <v/>
      </c>
      <c r="X441" s="2" t="str">
        <f>IF(ISNUMBER(SEARCH("E:\",#REF!)),LEFT(#REF!,SEARCH("@",SUBSTITUTE(#REF!,"\","@",LEN(#REF!)-LEN(SUBSTITUTE(#REF!,"\",""))))),"")</f>
        <v/>
      </c>
      <c r="Y441" s="14" t="str">
        <f>IF(ISNUMBER(SEARCH("E:\",#REF!)),TRIM(RIGHT(SUBSTITUTE(#REF!,"\",REPT(" ",LEN(#REF!))),LEN(#REF!))),"")</f>
        <v/>
      </c>
    </row>
    <row r="442" spans="1:25" x14ac:dyDescent="0.25">
      <c r="A442">
        <v>441</v>
      </c>
      <c r="B442" t="s">
        <v>209</v>
      </c>
      <c r="C442" t="s">
        <v>885</v>
      </c>
      <c r="D442" s="10" t="s">
        <v>939</v>
      </c>
      <c r="E442" s="10" t="s">
        <v>979</v>
      </c>
      <c r="F442" t="s">
        <v>532</v>
      </c>
      <c r="H442" s="10" t="s">
        <v>885</v>
      </c>
      <c r="I442" t="s">
        <v>310</v>
      </c>
      <c r="J442" t="str">
        <f t="shared" si="31"/>
        <v xml:space="preserve">Skole, afstand, Hellebæk </v>
      </c>
      <c r="K442" t="s">
        <v>572</v>
      </c>
      <c r="M442" s="10" t="s">
        <v>302</v>
      </c>
      <c r="N442" t="str">
        <f t="shared" si="32"/>
        <v>Ekr53?</v>
      </c>
      <c r="O442" t="s">
        <v>304</v>
      </c>
      <c r="Q442" s="2" t="str">
        <f t="shared" si="33"/>
        <v>Ekr53?</v>
      </c>
      <c r="R442" s="12" t="str">
        <f>IF(ISNUMBER(SEARCH("Datakilder_SQL",#REF!)),"Database",IF(ISNUMBER(SEARCH("WMS",U442)),"WMS",IF(ISNUMBER(SEARCH("WFS",U442)),"WFS","Grafisk fil")))</f>
        <v>Grafisk fil</v>
      </c>
      <c r="S4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2" t="str">
        <f>IF(ISNUMBER(SEARCH("]",#REF!)),TRIM(RIGHT(SUBSTITUTE(#REF!,".",REPT(" ",LEN(#REF!))),LEN(#REF!))),"")&amp;IF(ISNUMBER(SEARCH("ODBC",#REF!)),TRIM(#REF!)&amp;"?","")</f>
        <v/>
      </c>
      <c r="U442" s="1" t="str">
        <f>IF(ISNUMBER(SEARCH("WMS",#REF!)),RIGHT(#REF!,LEN(#REF!)-SEARCH(":",#REF!)),"")</f>
        <v/>
      </c>
      <c r="V442" t="str">
        <f>IF(ISNUMBER(SEARCH("WMS",#REF!)),TRIM(#REF!)&amp;"?","")</f>
        <v/>
      </c>
      <c r="W442" s="21" t="str">
        <f>IF(ISNUMBER(SEARCH("E:\",#REF!)),"\\s-gis01-v\gis1\", "")</f>
        <v/>
      </c>
      <c r="X442" s="2" t="str">
        <f>IF(ISNUMBER(SEARCH("E:\",#REF!)),LEFT(#REF!,SEARCH("@",SUBSTITUTE(#REF!,"\","@",LEN(#REF!)-LEN(SUBSTITUTE(#REF!,"\",""))))),"")</f>
        <v/>
      </c>
      <c r="Y442" s="14" t="str">
        <f>IF(ISNUMBER(SEARCH("E:\",#REF!)),TRIM(RIGHT(SUBSTITUTE(#REF!,"\",REPT(" ",LEN(#REF!))),LEN(#REF!))),"")</f>
        <v/>
      </c>
    </row>
    <row r="443" spans="1:25" x14ac:dyDescent="0.25">
      <c r="A443">
        <v>442</v>
      </c>
      <c r="B443" t="s">
        <v>209</v>
      </c>
      <c r="C443" t="s">
        <v>885</v>
      </c>
      <c r="D443" s="10" t="s">
        <v>939</v>
      </c>
      <c r="E443" s="10" t="s">
        <v>979</v>
      </c>
      <c r="F443" t="s">
        <v>532</v>
      </c>
      <c r="H443" s="10" t="s">
        <v>885</v>
      </c>
      <c r="I443" t="s">
        <v>310</v>
      </c>
      <c r="J443" t="str">
        <f t="shared" si="31"/>
        <v xml:space="preserve">Skole, afstand, Hellebæk </v>
      </c>
      <c r="K443" t="s">
        <v>572</v>
      </c>
      <c r="M443" s="10" t="s">
        <v>302</v>
      </c>
      <c r="N443" t="str">
        <f t="shared" si="32"/>
        <v>Ekr53?</v>
      </c>
      <c r="O443" t="s">
        <v>304</v>
      </c>
      <c r="Q443" s="2" t="str">
        <f t="shared" si="33"/>
        <v>Ekr53?</v>
      </c>
      <c r="R443" s="12" t="str">
        <f>IF(ISNUMBER(SEARCH("Datakilder_SQL",#REF!)),"Database",IF(ISNUMBER(SEARCH("WMS",U443)),"WMS",IF(ISNUMBER(SEARCH("WFS",U443)),"WFS","Grafisk fil")))</f>
        <v>Grafisk fil</v>
      </c>
      <c r="S4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3" t="str">
        <f>IF(ISNUMBER(SEARCH("]",#REF!)),TRIM(RIGHT(SUBSTITUTE(#REF!,".",REPT(" ",LEN(#REF!))),LEN(#REF!))),"")&amp;IF(ISNUMBER(SEARCH("ODBC",#REF!)),TRIM(#REF!)&amp;"?","")</f>
        <v/>
      </c>
      <c r="U443" s="1" t="str">
        <f>IF(ISNUMBER(SEARCH("WMS",#REF!)),RIGHT(#REF!,LEN(#REF!)-SEARCH(":",#REF!)),"")</f>
        <v/>
      </c>
      <c r="V443" t="str">
        <f>IF(ISNUMBER(SEARCH("WMS",#REF!)),TRIM(#REF!)&amp;"?","")</f>
        <v/>
      </c>
      <c r="W443" s="21" t="str">
        <f>IF(ISNUMBER(SEARCH("E:\",#REF!)),"\\s-gis01-v\gis1\", "")</f>
        <v/>
      </c>
      <c r="X443" s="2" t="str">
        <f>IF(ISNUMBER(SEARCH("E:\",#REF!)),LEFT(#REF!,SEARCH("@",SUBSTITUTE(#REF!,"\","@",LEN(#REF!)-LEN(SUBSTITUTE(#REF!,"\",""))))),"")</f>
        <v/>
      </c>
      <c r="Y443" s="14" t="str">
        <f>IF(ISNUMBER(SEARCH("E:\",#REF!)),TRIM(RIGHT(SUBSTITUTE(#REF!,"\",REPT(" ",LEN(#REF!))),LEN(#REF!))),"")</f>
        <v/>
      </c>
    </row>
    <row r="444" spans="1:25" x14ac:dyDescent="0.25">
      <c r="A444">
        <v>443</v>
      </c>
      <c r="B444" t="s">
        <v>209</v>
      </c>
      <c r="C444" t="s">
        <v>885</v>
      </c>
      <c r="D444" s="10" t="s">
        <v>939</v>
      </c>
      <c r="E444" s="10" t="s">
        <v>979</v>
      </c>
      <c r="F444" t="s">
        <v>532</v>
      </c>
      <c r="H444" s="10" t="s">
        <v>885</v>
      </c>
      <c r="I444" t="s">
        <v>310</v>
      </c>
      <c r="J444" t="str">
        <f t="shared" si="31"/>
        <v xml:space="preserve">Skole, afstand, Hellebæk </v>
      </c>
      <c r="K444" t="s">
        <v>572</v>
      </c>
      <c r="M444" s="10" t="s">
        <v>302</v>
      </c>
      <c r="N444" t="str">
        <f t="shared" si="32"/>
        <v>Ekr53?</v>
      </c>
      <c r="O444" t="s">
        <v>304</v>
      </c>
      <c r="Q444" s="2" t="str">
        <f t="shared" si="33"/>
        <v>Ekr53?</v>
      </c>
      <c r="R444" s="12" t="str">
        <f>IF(ISNUMBER(SEARCH("Datakilder_SQL",#REF!)),"Database",IF(ISNUMBER(SEARCH("WMS",U444)),"WMS",IF(ISNUMBER(SEARCH("WFS",U444)),"WFS","Grafisk fil")))</f>
        <v>Grafisk fil</v>
      </c>
      <c r="S4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4" t="str">
        <f>IF(ISNUMBER(SEARCH("]",#REF!)),TRIM(RIGHT(SUBSTITUTE(#REF!,".",REPT(" ",LEN(#REF!))),LEN(#REF!))),"")&amp;IF(ISNUMBER(SEARCH("ODBC",#REF!)),TRIM(#REF!)&amp;"?","")</f>
        <v/>
      </c>
      <c r="U444" s="1" t="str">
        <f>IF(ISNUMBER(SEARCH("WMS",#REF!)),RIGHT(#REF!,LEN(#REF!)-SEARCH(":",#REF!)),"")</f>
        <v/>
      </c>
      <c r="V444" t="str">
        <f>IF(ISNUMBER(SEARCH("WMS",#REF!)),TRIM(#REF!)&amp;"?","")</f>
        <v/>
      </c>
      <c r="W444" s="21" t="str">
        <f>IF(ISNUMBER(SEARCH("E:\",#REF!)),"\\s-gis01-v\gis1\", "")</f>
        <v/>
      </c>
      <c r="X444" s="2" t="str">
        <f>IF(ISNUMBER(SEARCH("E:\",#REF!)),LEFT(#REF!,SEARCH("@",SUBSTITUTE(#REF!,"\","@",LEN(#REF!)-LEN(SUBSTITUTE(#REF!,"\",""))))),"")</f>
        <v/>
      </c>
      <c r="Y444" s="14" t="str">
        <f>IF(ISNUMBER(SEARCH("E:\",#REF!)),TRIM(RIGHT(SUBSTITUTE(#REF!,"\",REPT(" ",LEN(#REF!))),LEN(#REF!))),"")</f>
        <v/>
      </c>
    </row>
    <row r="445" spans="1:25" x14ac:dyDescent="0.25">
      <c r="A445">
        <v>444</v>
      </c>
      <c r="B445" t="s">
        <v>209</v>
      </c>
      <c r="C445" t="s">
        <v>885</v>
      </c>
      <c r="D445" s="10" t="s">
        <v>939</v>
      </c>
      <c r="E445" s="10" t="s">
        <v>979</v>
      </c>
      <c r="F445" t="s">
        <v>532</v>
      </c>
      <c r="H445" s="10" t="s">
        <v>885</v>
      </c>
      <c r="I445" t="s">
        <v>310</v>
      </c>
      <c r="J445" t="str">
        <f t="shared" si="31"/>
        <v xml:space="preserve">Skole, afstand, Hellebæk </v>
      </c>
      <c r="K445" t="s">
        <v>572</v>
      </c>
      <c r="M445" s="10" t="s">
        <v>302</v>
      </c>
      <c r="N445" t="str">
        <f t="shared" si="32"/>
        <v>Ekr53?</v>
      </c>
      <c r="O445" t="s">
        <v>304</v>
      </c>
      <c r="Q445" s="2" t="str">
        <f t="shared" si="33"/>
        <v>Ekr53?</v>
      </c>
      <c r="R445" s="12" t="str">
        <f>IF(ISNUMBER(SEARCH("Datakilder_SQL",#REF!)),"Database",IF(ISNUMBER(SEARCH("WMS",U445)),"WMS",IF(ISNUMBER(SEARCH("WFS",U445)),"WFS","Grafisk fil")))</f>
        <v>Grafisk fil</v>
      </c>
      <c r="S4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5" t="str">
        <f>IF(ISNUMBER(SEARCH("]",#REF!)),TRIM(RIGHT(SUBSTITUTE(#REF!,".",REPT(" ",LEN(#REF!))),LEN(#REF!))),"")&amp;IF(ISNUMBER(SEARCH("ODBC",#REF!)),TRIM(#REF!)&amp;"?","")</f>
        <v/>
      </c>
      <c r="U445" s="1" t="str">
        <f>IF(ISNUMBER(SEARCH("WMS",#REF!)),RIGHT(#REF!,LEN(#REF!)-SEARCH(":",#REF!)),"")</f>
        <v/>
      </c>
      <c r="V445" t="str">
        <f>IF(ISNUMBER(SEARCH("WMS",#REF!)),TRIM(#REF!)&amp;"?","")</f>
        <v/>
      </c>
      <c r="W445" s="21" t="str">
        <f>IF(ISNUMBER(SEARCH("E:\",#REF!)),"\\s-gis01-v\gis1\", "")</f>
        <v/>
      </c>
      <c r="X445" s="2" t="str">
        <f>IF(ISNUMBER(SEARCH("E:\",#REF!)),LEFT(#REF!,SEARCH("@",SUBSTITUTE(#REF!,"\","@",LEN(#REF!)-LEN(SUBSTITUTE(#REF!,"\",""))))),"")</f>
        <v/>
      </c>
      <c r="Y445" s="14" t="str">
        <f>IF(ISNUMBER(SEARCH("E:\",#REF!)),TRIM(RIGHT(SUBSTITUTE(#REF!,"\",REPT(" ",LEN(#REF!))),LEN(#REF!))),"")</f>
        <v/>
      </c>
    </row>
    <row r="446" spans="1:25" x14ac:dyDescent="0.25">
      <c r="A446">
        <v>445</v>
      </c>
      <c r="B446" t="s">
        <v>210</v>
      </c>
      <c r="C446" t="s">
        <v>885</v>
      </c>
      <c r="D446" s="10" t="s">
        <v>939</v>
      </c>
      <c r="E446" s="10" t="s">
        <v>979</v>
      </c>
      <c r="F446" t="s">
        <v>532</v>
      </c>
      <c r="H446" s="10" t="s">
        <v>885</v>
      </c>
      <c r="I446" t="s">
        <v>310</v>
      </c>
      <c r="J446" t="str">
        <f t="shared" ref="J446:J477" si="34">"Skole, afstand, "&amp;RIGHT(B446,LEN(B446)-2)</f>
        <v xml:space="preserve">Skole, afstand, Hornbæk </v>
      </c>
      <c r="K446" t="s">
        <v>572</v>
      </c>
      <c r="M446" s="10" t="s">
        <v>302</v>
      </c>
      <c r="N446" t="str">
        <f t="shared" ref="N446:N477" si="35">Q446</f>
        <v>Ekr53?</v>
      </c>
      <c r="O446" t="s">
        <v>304</v>
      </c>
      <c r="Q446" s="2" t="str">
        <f t="shared" si="33"/>
        <v>Ekr53?</v>
      </c>
      <c r="R446" s="12" t="str">
        <f>IF(ISNUMBER(SEARCH("Datakilder_SQL",#REF!)),"Database",IF(ISNUMBER(SEARCH("WMS",U446)),"WMS",IF(ISNUMBER(SEARCH("WFS",U446)),"WFS","Grafisk fil")))</f>
        <v>Grafisk fil</v>
      </c>
      <c r="S4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6" t="str">
        <f>IF(ISNUMBER(SEARCH("]",#REF!)),TRIM(RIGHT(SUBSTITUTE(#REF!,".",REPT(" ",LEN(#REF!))),LEN(#REF!))),"")&amp;IF(ISNUMBER(SEARCH("ODBC",#REF!)),TRIM(#REF!)&amp;"?","")</f>
        <v/>
      </c>
      <c r="U446" s="1" t="str">
        <f>IF(ISNUMBER(SEARCH("WMS",#REF!)),RIGHT(#REF!,LEN(#REF!)-SEARCH(":",#REF!)),"")</f>
        <v/>
      </c>
      <c r="V446" t="str">
        <f>IF(ISNUMBER(SEARCH("WMS",#REF!)),TRIM(#REF!)&amp;"?","")</f>
        <v/>
      </c>
      <c r="W446" s="21" t="str">
        <f>IF(ISNUMBER(SEARCH("E:\",#REF!)),"\\s-gis01-v\gis1\", "")</f>
        <v/>
      </c>
      <c r="X446" s="2" t="str">
        <f>IF(ISNUMBER(SEARCH("E:\",#REF!)),LEFT(#REF!,SEARCH("@",SUBSTITUTE(#REF!,"\","@",LEN(#REF!)-LEN(SUBSTITUTE(#REF!,"\",""))))),"")</f>
        <v/>
      </c>
      <c r="Y446" s="14" t="str">
        <f>IF(ISNUMBER(SEARCH("E:\",#REF!)),TRIM(RIGHT(SUBSTITUTE(#REF!,"\",REPT(" ",LEN(#REF!))),LEN(#REF!))),"")</f>
        <v/>
      </c>
    </row>
    <row r="447" spans="1:25" x14ac:dyDescent="0.25">
      <c r="A447">
        <v>446</v>
      </c>
      <c r="B447" t="s">
        <v>210</v>
      </c>
      <c r="C447" t="s">
        <v>885</v>
      </c>
      <c r="D447" s="10" t="s">
        <v>939</v>
      </c>
      <c r="E447" s="10" t="s">
        <v>979</v>
      </c>
      <c r="F447" t="s">
        <v>532</v>
      </c>
      <c r="H447" s="10" t="s">
        <v>885</v>
      </c>
      <c r="I447" t="s">
        <v>310</v>
      </c>
      <c r="J447" t="str">
        <f t="shared" si="34"/>
        <v xml:space="preserve">Skole, afstand, Hornbæk </v>
      </c>
      <c r="K447" t="s">
        <v>572</v>
      </c>
      <c r="M447" s="10" t="s">
        <v>302</v>
      </c>
      <c r="N447" t="str">
        <f t="shared" si="35"/>
        <v>Ekr53?</v>
      </c>
      <c r="O447" t="s">
        <v>304</v>
      </c>
      <c r="Q447" s="2" t="str">
        <f t="shared" si="33"/>
        <v>Ekr53?</v>
      </c>
      <c r="R447" s="12" t="str">
        <f>IF(ISNUMBER(SEARCH("Datakilder_SQL",#REF!)),"Database",IF(ISNUMBER(SEARCH("WMS",U447)),"WMS",IF(ISNUMBER(SEARCH("WFS",U447)),"WFS","Grafisk fil")))</f>
        <v>Grafisk fil</v>
      </c>
      <c r="S4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7" t="str">
        <f>IF(ISNUMBER(SEARCH("]",#REF!)),TRIM(RIGHT(SUBSTITUTE(#REF!,".",REPT(" ",LEN(#REF!))),LEN(#REF!))),"")&amp;IF(ISNUMBER(SEARCH("ODBC",#REF!)),TRIM(#REF!)&amp;"?","")</f>
        <v/>
      </c>
      <c r="U447" s="1" t="str">
        <f>IF(ISNUMBER(SEARCH("WMS",#REF!)),RIGHT(#REF!,LEN(#REF!)-SEARCH(":",#REF!)),"")</f>
        <v/>
      </c>
      <c r="V447" t="str">
        <f>IF(ISNUMBER(SEARCH("WMS",#REF!)),TRIM(#REF!)&amp;"?","")</f>
        <v/>
      </c>
      <c r="W447" s="21" t="str">
        <f>IF(ISNUMBER(SEARCH("E:\",#REF!)),"\\s-gis01-v\gis1\", "")</f>
        <v/>
      </c>
      <c r="X447" s="2" t="str">
        <f>IF(ISNUMBER(SEARCH("E:\",#REF!)),LEFT(#REF!,SEARCH("@",SUBSTITUTE(#REF!,"\","@",LEN(#REF!)-LEN(SUBSTITUTE(#REF!,"\",""))))),"")</f>
        <v/>
      </c>
      <c r="Y447" s="14" t="str">
        <f>IF(ISNUMBER(SEARCH("E:\",#REF!)),TRIM(RIGHT(SUBSTITUTE(#REF!,"\",REPT(" ",LEN(#REF!))),LEN(#REF!))),"")</f>
        <v/>
      </c>
    </row>
    <row r="448" spans="1:25" x14ac:dyDescent="0.25">
      <c r="A448">
        <v>447</v>
      </c>
      <c r="B448" t="s">
        <v>210</v>
      </c>
      <c r="C448" t="s">
        <v>885</v>
      </c>
      <c r="D448" s="10" t="s">
        <v>939</v>
      </c>
      <c r="E448" s="10" t="s">
        <v>979</v>
      </c>
      <c r="F448" t="s">
        <v>532</v>
      </c>
      <c r="H448" s="10" t="s">
        <v>885</v>
      </c>
      <c r="I448" t="s">
        <v>310</v>
      </c>
      <c r="J448" t="str">
        <f t="shared" si="34"/>
        <v xml:space="preserve">Skole, afstand, Hornbæk </v>
      </c>
      <c r="K448" t="s">
        <v>572</v>
      </c>
      <c r="M448" s="10" t="s">
        <v>302</v>
      </c>
      <c r="N448" t="str">
        <f t="shared" si="35"/>
        <v>Ekr53?</v>
      </c>
      <c r="O448" t="s">
        <v>304</v>
      </c>
      <c r="Q448" s="2" t="str">
        <f t="shared" si="33"/>
        <v>Ekr53?</v>
      </c>
      <c r="R448" s="12" t="str">
        <f>IF(ISNUMBER(SEARCH("Datakilder_SQL",#REF!)),"Database",IF(ISNUMBER(SEARCH("WMS",U448)),"WMS",IF(ISNUMBER(SEARCH("WFS",U448)),"WFS","Grafisk fil")))</f>
        <v>Grafisk fil</v>
      </c>
      <c r="S4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8" t="str">
        <f>IF(ISNUMBER(SEARCH("]",#REF!)),TRIM(RIGHT(SUBSTITUTE(#REF!,".",REPT(" ",LEN(#REF!))),LEN(#REF!))),"")&amp;IF(ISNUMBER(SEARCH("ODBC",#REF!)),TRIM(#REF!)&amp;"?","")</f>
        <v/>
      </c>
      <c r="U448" s="1" t="str">
        <f>IF(ISNUMBER(SEARCH("WMS",#REF!)),RIGHT(#REF!,LEN(#REF!)-SEARCH(":",#REF!)),"")</f>
        <v/>
      </c>
      <c r="V448" t="str">
        <f>IF(ISNUMBER(SEARCH("WMS",#REF!)),TRIM(#REF!)&amp;"?","")</f>
        <v/>
      </c>
      <c r="W448" s="21" t="str">
        <f>IF(ISNUMBER(SEARCH("E:\",#REF!)),"\\s-gis01-v\gis1\", "")</f>
        <v/>
      </c>
      <c r="X448" s="2" t="str">
        <f>IF(ISNUMBER(SEARCH("E:\",#REF!)),LEFT(#REF!,SEARCH("@",SUBSTITUTE(#REF!,"\","@",LEN(#REF!)-LEN(SUBSTITUTE(#REF!,"\",""))))),"")</f>
        <v/>
      </c>
      <c r="Y448" s="14" t="str">
        <f>IF(ISNUMBER(SEARCH("E:\",#REF!)),TRIM(RIGHT(SUBSTITUTE(#REF!,"\",REPT(" ",LEN(#REF!))),LEN(#REF!))),"")</f>
        <v/>
      </c>
    </row>
    <row r="449" spans="1:25" x14ac:dyDescent="0.25">
      <c r="A449">
        <v>448</v>
      </c>
      <c r="B449" t="s">
        <v>210</v>
      </c>
      <c r="C449" t="s">
        <v>885</v>
      </c>
      <c r="D449" s="10" t="s">
        <v>939</v>
      </c>
      <c r="E449" s="10" t="s">
        <v>979</v>
      </c>
      <c r="F449" t="s">
        <v>532</v>
      </c>
      <c r="H449" s="10" t="s">
        <v>885</v>
      </c>
      <c r="I449" t="s">
        <v>310</v>
      </c>
      <c r="J449" t="str">
        <f t="shared" si="34"/>
        <v xml:space="preserve">Skole, afstand, Hornbæk </v>
      </c>
      <c r="K449" t="s">
        <v>572</v>
      </c>
      <c r="M449" s="10" t="s">
        <v>302</v>
      </c>
      <c r="N449" t="str">
        <f t="shared" si="35"/>
        <v>Ekr53?</v>
      </c>
      <c r="O449" t="s">
        <v>304</v>
      </c>
      <c r="Q449" s="2" t="str">
        <f t="shared" si="33"/>
        <v>Ekr53?</v>
      </c>
      <c r="R449" s="12" t="str">
        <f>IF(ISNUMBER(SEARCH("Datakilder_SQL",#REF!)),"Database",IF(ISNUMBER(SEARCH("WMS",U449)),"WMS",IF(ISNUMBER(SEARCH("WFS",U449)),"WFS","Grafisk fil")))</f>
        <v>Grafisk fil</v>
      </c>
      <c r="S4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49" t="str">
        <f>IF(ISNUMBER(SEARCH("]",#REF!)),TRIM(RIGHT(SUBSTITUTE(#REF!,".",REPT(" ",LEN(#REF!))),LEN(#REF!))),"")&amp;IF(ISNUMBER(SEARCH("ODBC",#REF!)),TRIM(#REF!)&amp;"?","")</f>
        <v/>
      </c>
      <c r="U449" s="1" t="str">
        <f>IF(ISNUMBER(SEARCH("WMS",#REF!)),RIGHT(#REF!,LEN(#REF!)-SEARCH(":",#REF!)),"")</f>
        <v/>
      </c>
      <c r="V449" t="str">
        <f>IF(ISNUMBER(SEARCH("WMS",#REF!)),TRIM(#REF!)&amp;"?","")</f>
        <v/>
      </c>
      <c r="W449" s="21" t="str">
        <f>IF(ISNUMBER(SEARCH("E:\",#REF!)),"\\s-gis01-v\gis1\", "")</f>
        <v/>
      </c>
      <c r="X449" s="2" t="str">
        <f>IF(ISNUMBER(SEARCH("E:\",#REF!)),LEFT(#REF!,SEARCH("@",SUBSTITUTE(#REF!,"\","@",LEN(#REF!)-LEN(SUBSTITUTE(#REF!,"\",""))))),"")</f>
        <v/>
      </c>
      <c r="Y449" s="14" t="str">
        <f>IF(ISNUMBER(SEARCH("E:\",#REF!)),TRIM(RIGHT(SUBSTITUTE(#REF!,"\",REPT(" ",LEN(#REF!))),LEN(#REF!))),"")</f>
        <v/>
      </c>
    </row>
    <row r="450" spans="1:25" x14ac:dyDescent="0.25">
      <c r="A450">
        <v>449</v>
      </c>
      <c r="B450" t="s">
        <v>150</v>
      </c>
      <c r="C450" t="s">
        <v>885</v>
      </c>
      <c r="D450" s="10" t="s">
        <v>939</v>
      </c>
      <c r="E450" s="10" t="s">
        <v>979</v>
      </c>
      <c r="F450" t="s">
        <v>532</v>
      </c>
      <c r="H450" s="10" t="s">
        <v>885</v>
      </c>
      <c r="I450" t="s">
        <v>310</v>
      </c>
      <c r="J450" t="str">
        <f t="shared" si="34"/>
        <v xml:space="preserve">Skole, afstand, Kongevej </v>
      </c>
      <c r="K450" t="s">
        <v>572</v>
      </c>
      <c r="M450" s="10" t="s">
        <v>302</v>
      </c>
      <c r="N450" t="str">
        <f t="shared" si="35"/>
        <v>Ekr53?</v>
      </c>
      <c r="O450" t="s">
        <v>304</v>
      </c>
      <c r="Q450" s="2" t="str">
        <f t="shared" si="33"/>
        <v>Ekr53?</v>
      </c>
      <c r="R450" s="12" t="str">
        <f>IF(ISNUMBER(SEARCH("Datakilder_SQL",#REF!)),"Database",IF(ISNUMBER(SEARCH("WMS",U450)),"WMS",IF(ISNUMBER(SEARCH("WFS",U450)),"WFS","Grafisk fil")))</f>
        <v>Grafisk fil</v>
      </c>
      <c r="S4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0" t="str">
        <f>IF(ISNUMBER(SEARCH("]",#REF!)),TRIM(RIGHT(SUBSTITUTE(#REF!,".",REPT(" ",LEN(#REF!))),LEN(#REF!))),"")&amp;IF(ISNUMBER(SEARCH("ODBC",#REF!)),TRIM(#REF!)&amp;"?","")</f>
        <v/>
      </c>
      <c r="U450" s="1" t="str">
        <f>IF(ISNUMBER(SEARCH("WMS",#REF!)),RIGHT(#REF!,LEN(#REF!)-SEARCH(":",#REF!)),"")</f>
        <v/>
      </c>
      <c r="V450" t="str">
        <f>IF(ISNUMBER(SEARCH("WMS",#REF!)),TRIM(#REF!)&amp;"?","")</f>
        <v/>
      </c>
      <c r="W450" s="21" t="str">
        <f>IF(ISNUMBER(SEARCH("E:\",#REF!)),"\\s-gis01-v\gis1\", "")</f>
        <v/>
      </c>
      <c r="X450" s="2" t="str">
        <f>IF(ISNUMBER(SEARCH("E:\",#REF!)),LEFT(#REF!,SEARCH("@",SUBSTITUTE(#REF!,"\","@",LEN(#REF!)-LEN(SUBSTITUTE(#REF!,"\",""))))),"")</f>
        <v/>
      </c>
      <c r="Y450" s="14" t="str">
        <f>IF(ISNUMBER(SEARCH("E:\",#REF!)),TRIM(RIGHT(SUBSTITUTE(#REF!,"\",REPT(" ",LEN(#REF!))),LEN(#REF!))),"")</f>
        <v/>
      </c>
    </row>
    <row r="451" spans="1:25" x14ac:dyDescent="0.25">
      <c r="A451">
        <v>450</v>
      </c>
      <c r="B451" t="s">
        <v>150</v>
      </c>
      <c r="C451" t="s">
        <v>885</v>
      </c>
      <c r="D451" s="10" t="s">
        <v>939</v>
      </c>
      <c r="E451" s="10" t="s">
        <v>979</v>
      </c>
      <c r="F451" t="s">
        <v>532</v>
      </c>
      <c r="H451" s="10" t="s">
        <v>885</v>
      </c>
      <c r="I451" t="s">
        <v>310</v>
      </c>
      <c r="J451" t="str">
        <f t="shared" si="34"/>
        <v xml:space="preserve">Skole, afstand, Kongevej </v>
      </c>
      <c r="K451" t="s">
        <v>572</v>
      </c>
      <c r="M451" s="10" t="s">
        <v>302</v>
      </c>
      <c r="N451" t="str">
        <f t="shared" si="35"/>
        <v>Ekr53?</v>
      </c>
      <c r="O451" t="s">
        <v>304</v>
      </c>
      <c r="Q451" s="2" t="str">
        <f t="shared" si="33"/>
        <v>Ekr53?</v>
      </c>
      <c r="R451" s="12" t="str">
        <f>IF(ISNUMBER(SEARCH("Datakilder_SQL",#REF!)),"Database",IF(ISNUMBER(SEARCH("WMS",U451)),"WMS",IF(ISNUMBER(SEARCH("WFS",U451)),"WFS","Grafisk fil")))</f>
        <v>Grafisk fil</v>
      </c>
      <c r="S4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1" t="str">
        <f>IF(ISNUMBER(SEARCH("]",#REF!)),TRIM(RIGHT(SUBSTITUTE(#REF!,".",REPT(" ",LEN(#REF!))),LEN(#REF!))),"")&amp;IF(ISNUMBER(SEARCH("ODBC",#REF!)),TRIM(#REF!)&amp;"?","")</f>
        <v/>
      </c>
      <c r="U451" s="1" t="str">
        <f>IF(ISNUMBER(SEARCH("WMS",#REF!)),RIGHT(#REF!,LEN(#REF!)-SEARCH(":",#REF!)),"")</f>
        <v/>
      </c>
      <c r="V451" t="str">
        <f>IF(ISNUMBER(SEARCH("WMS",#REF!)),TRIM(#REF!)&amp;"?","")</f>
        <v/>
      </c>
      <c r="W451" s="21" t="str">
        <f>IF(ISNUMBER(SEARCH("E:\",#REF!)),"\\s-gis01-v\gis1\", "")</f>
        <v/>
      </c>
      <c r="X451" s="2" t="str">
        <f>IF(ISNUMBER(SEARCH("E:\",#REF!)),LEFT(#REF!,SEARCH("@",SUBSTITUTE(#REF!,"\","@",LEN(#REF!)-LEN(SUBSTITUTE(#REF!,"\",""))))),"")</f>
        <v/>
      </c>
      <c r="Y451" s="14" t="str">
        <f>IF(ISNUMBER(SEARCH("E:\",#REF!)),TRIM(RIGHT(SUBSTITUTE(#REF!,"\",REPT(" ",LEN(#REF!))),LEN(#REF!))),"")</f>
        <v/>
      </c>
    </row>
    <row r="452" spans="1:25" x14ac:dyDescent="0.25">
      <c r="A452">
        <v>451</v>
      </c>
      <c r="B452" t="s">
        <v>150</v>
      </c>
      <c r="C452" t="s">
        <v>885</v>
      </c>
      <c r="D452" s="10" t="s">
        <v>939</v>
      </c>
      <c r="E452" s="10" t="s">
        <v>979</v>
      </c>
      <c r="F452" t="s">
        <v>532</v>
      </c>
      <c r="H452" s="10" t="s">
        <v>885</v>
      </c>
      <c r="I452" t="s">
        <v>310</v>
      </c>
      <c r="J452" t="str">
        <f t="shared" si="34"/>
        <v xml:space="preserve">Skole, afstand, Kongevej </v>
      </c>
      <c r="K452" t="s">
        <v>572</v>
      </c>
      <c r="M452" s="10" t="s">
        <v>302</v>
      </c>
      <c r="N452" t="str">
        <f t="shared" si="35"/>
        <v>Ekr53?</v>
      </c>
      <c r="O452" t="s">
        <v>304</v>
      </c>
      <c r="Q452" s="2" t="str">
        <f t="shared" si="33"/>
        <v>Ekr53?</v>
      </c>
      <c r="R452" s="12" t="str">
        <f>IF(ISNUMBER(SEARCH("Datakilder_SQL",#REF!)),"Database",IF(ISNUMBER(SEARCH("WMS",U452)),"WMS",IF(ISNUMBER(SEARCH("WFS",U452)),"WFS","Grafisk fil")))</f>
        <v>Grafisk fil</v>
      </c>
      <c r="S4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2" t="str">
        <f>IF(ISNUMBER(SEARCH("]",#REF!)),TRIM(RIGHT(SUBSTITUTE(#REF!,".",REPT(" ",LEN(#REF!))),LEN(#REF!))),"")&amp;IF(ISNUMBER(SEARCH("ODBC",#REF!)),TRIM(#REF!)&amp;"?","")</f>
        <v/>
      </c>
      <c r="U452" s="1" t="str">
        <f>IF(ISNUMBER(SEARCH("WMS",#REF!)),RIGHT(#REF!,LEN(#REF!)-SEARCH(":",#REF!)),"")</f>
        <v/>
      </c>
      <c r="V452" t="str">
        <f>IF(ISNUMBER(SEARCH("WMS",#REF!)),TRIM(#REF!)&amp;"?","")</f>
        <v/>
      </c>
      <c r="W452" s="21" t="str">
        <f>IF(ISNUMBER(SEARCH("E:\",#REF!)),"\\s-gis01-v\gis1\", "")</f>
        <v/>
      </c>
      <c r="X452" s="2" t="str">
        <f>IF(ISNUMBER(SEARCH("E:\",#REF!)),LEFT(#REF!,SEARCH("@",SUBSTITUTE(#REF!,"\","@",LEN(#REF!)-LEN(SUBSTITUTE(#REF!,"\",""))))),"")</f>
        <v/>
      </c>
      <c r="Y452" s="14" t="str">
        <f>IF(ISNUMBER(SEARCH("E:\",#REF!)),TRIM(RIGHT(SUBSTITUTE(#REF!,"\",REPT(" ",LEN(#REF!))),LEN(#REF!))),"")</f>
        <v/>
      </c>
    </row>
    <row r="453" spans="1:25" x14ac:dyDescent="0.25">
      <c r="A453">
        <v>452</v>
      </c>
      <c r="B453" t="s">
        <v>150</v>
      </c>
      <c r="C453" t="s">
        <v>885</v>
      </c>
      <c r="D453" s="10" t="s">
        <v>939</v>
      </c>
      <c r="E453" s="10" t="s">
        <v>979</v>
      </c>
      <c r="F453" t="s">
        <v>532</v>
      </c>
      <c r="H453" s="10" t="s">
        <v>885</v>
      </c>
      <c r="I453" t="s">
        <v>310</v>
      </c>
      <c r="J453" t="str">
        <f t="shared" si="34"/>
        <v xml:space="preserve">Skole, afstand, Kongevej </v>
      </c>
      <c r="K453" t="s">
        <v>572</v>
      </c>
      <c r="M453" s="10" t="s">
        <v>302</v>
      </c>
      <c r="N453" t="str">
        <f t="shared" si="35"/>
        <v>Ekr53?</v>
      </c>
      <c r="O453" t="s">
        <v>304</v>
      </c>
      <c r="Q453" s="2" t="str">
        <f t="shared" si="33"/>
        <v>Ekr53?</v>
      </c>
      <c r="R453" s="12" t="str">
        <f>IF(ISNUMBER(SEARCH("Datakilder_SQL",#REF!)),"Database",IF(ISNUMBER(SEARCH("WMS",U453)),"WMS",IF(ISNUMBER(SEARCH("WFS",U453)),"WFS","Grafisk fil")))</f>
        <v>Grafisk fil</v>
      </c>
      <c r="S4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3" t="str">
        <f>IF(ISNUMBER(SEARCH("]",#REF!)),TRIM(RIGHT(SUBSTITUTE(#REF!,".",REPT(" ",LEN(#REF!))),LEN(#REF!))),"")&amp;IF(ISNUMBER(SEARCH("ODBC",#REF!)),TRIM(#REF!)&amp;"?","")</f>
        <v/>
      </c>
      <c r="U453" s="1" t="str">
        <f>IF(ISNUMBER(SEARCH("WMS",#REF!)),RIGHT(#REF!,LEN(#REF!)-SEARCH(":",#REF!)),"")</f>
        <v/>
      </c>
      <c r="V453" t="str">
        <f>IF(ISNUMBER(SEARCH("WMS",#REF!)),TRIM(#REF!)&amp;"?","")</f>
        <v/>
      </c>
      <c r="W453" s="21" t="str">
        <f>IF(ISNUMBER(SEARCH("E:\",#REF!)),"\\s-gis01-v\gis1\", "")</f>
        <v/>
      </c>
      <c r="X453" s="2" t="str">
        <f>IF(ISNUMBER(SEARCH("E:\",#REF!)),LEFT(#REF!,SEARCH("@",SUBSTITUTE(#REF!,"\","@",LEN(#REF!)-LEN(SUBSTITUTE(#REF!,"\",""))))),"")</f>
        <v/>
      </c>
      <c r="Y453" s="14" t="str">
        <f>IF(ISNUMBER(SEARCH("E:\",#REF!)),TRIM(RIGHT(SUBSTITUTE(#REF!,"\",REPT(" ",LEN(#REF!))),LEN(#REF!))),"")</f>
        <v/>
      </c>
    </row>
    <row r="454" spans="1:25" x14ac:dyDescent="0.25">
      <c r="A454">
        <v>453</v>
      </c>
      <c r="B454" t="s">
        <v>275</v>
      </c>
      <c r="C454" t="s">
        <v>885</v>
      </c>
      <c r="D454" s="10" t="s">
        <v>939</v>
      </c>
      <c r="E454" s="10" t="s">
        <v>979</v>
      </c>
      <c r="F454" t="s">
        <v>532</v>
      </c>
      <c r="H454" s="10" t="s">
        <v>885</v>
      </c>
      <c r="I454" t="s">
        <v>310</v>
      </c>
      <c r="J454" t="str">
        <f t="shared" si="34"/>
        <v xml:space="preserve">Skole, afstand, Mørdrup </v>
      </c>
      <c r="K454" t="s">
        <v>572</v>
      </c>
      <c r="M454" s="10" t="s">
        <v>302</v>
      </c>
      <c r="N454" t="str">
        <f t="shared" si="35"/>
        <v>Ekr53?</v>
      </c>
      <c r="O454" t="s">
        <v>304</v>
      </c>
      <c r="Q454" s="2" t="str">
        <f t="shared" si="33"/>
        <v>Ekr53?</v>
      </c>
      <c r="R454" s="12" t="str">
        <f>IF(ISNUMBER(SEARCH("Datakilder_SQL",#REF!)),"Database",IF(ISNUMBER(SEARCH("WMS",U454)),"WMS",IF(ISNUMBER(SEARCH("WFS",U454)),"WFS","Grafisk fil")))</f>
        <v>Grafisk fil</v>
      </c>
      <c r="S4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4" t="str">
        <f>IF(ISNUMBER(SEARCH("]",#REF!)),TRIM(RIGHT(SUBSTITUTE(#REF!,".",REPT(" ",LEN(#REF!))),LEN(#REF!))),"")&amp;IF(ISNUMBER(SEARCH("ODBC",#REF!)),TRIM(#REF!)&amp;"?","")</f>
        <v/>
      </c>
      <c r="U454" s="1" t="str">
        <f>IF(ISNUMBER(SEARCH("WMS",#REF!)),RIGHT(#REF!,LEN(#REF!)-SEARCH(":",#REF!)),"")</f>
        <v/>
      </c>
      <c r="V454" t="str">
        <f>IF(ISNUMBER(SEARCH("WMS",#REF!)),TRIM(#REF!)&amp;"?","")</f>
        <v/>
      </c>
      <c r="W454" s="21" t="str">
        <f>IF(ISNUMBER(SEARCH("E:\",#REF!)),"\\s-gis01-v\gis1\", "")</f>
        <v/>
      </c>
      <c r="X454" s="2" t="str">
        <f>IF(ISNUMBER(SEARCH("E:\",#REF!)),LEFT(#REF!,SEARCH("@",SUBSTITUTE(#REF!,"\","@",LEN(#REF!)-LEN(SUBSTITUTE(#REF!,"\",""))))),"")</f>
        <v/>
      </c>
      <c r="Y454" s="14" t="str">
        <f>IF(ISNUMBER(SEARCH("E:\",#REF!)),TRIM(RIGHT(SUBSTITUTE(#REF!,"\",REPT(" ",LEN(#REF!))),LEN(#REF!))),"")</f>
        <v/>
      </c>
    </row>
    <row r="455" spans="1:25" x14ac:dyDescent="0.25">
      <c r="A455">
        <v>454</v>
      </c>
      <c r="B455" t="s">
        <v>275</v>
      </c>
      <c r="C455" t="s">
        <v>885</v>
      </c>
      <c r="D455" s="10" t="s">
        <v>939</v>
      </c>
      <c r="E455" s="10" t="s">
        <v>979</v>
      </c>
      <c r="F455" t="s">
        <v>532</v>
      </c>
      <c r="H455" s="10" t="s">
        <v>885</v>
      </c>
      <c r="I455" t="s">
        <v>310</v>
      </c>
      <c r="J455" t="str">
        <f t="shared" si="34"/>
        <v xml:space="preserve">Skole, afstand, Mørdrup </v>
      </c>
      <c r="K455" t="s">
        <v>572</v>
      </c>
      <c r="M455" s="10" t="s">
        <v>302</v>
      </c>
      <c r="N455" t="str">
        <f t="shared" si="35"/>
        <v>Ekr53?</v>
      </c>
      <c r="O455" t="s">
        <v>304</v>
      </c>
      <c r="Q455" s="2" t="str">
        <f t="shared" si="33"/>
        <v>Ekr53?</v>
      </c>
      <c r="R455" s="12" t="str">
        <f>IF(ISNUMBER(SEARCH("Datakilder_SQL",#REF!)),"Database",IF(ISNUMBER(SEARCH("WMS",U455)),"WMS",IF(ISNUMBER(SEARCH("WFS",U455)),"WFS","Grafisk fil")))</f>
        <v>Grafisk fil</v>
      </c>
      <c r="S4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5" t="str">
        <f>IF(ISNUMBER(SEARCH("]",#REF!)),TRIM(RIGHT(SUBSTITUTE(#REF!,".",REPT(" ",LEN(#REF!))),LEN(#REF!))),"")&amp;IF(ISNUMBER(SEARCH("ODBC",#REF!)),TRIM(#REF!)&amp;"?","")</f>
        <v/>
      </c>
      <c r="U455" s="1" t="str">
        <f>IF(ISNUMBER(SEARCH("WMS",#REF!)),RIGHT(#REF!,LEN(#REF!)-SEARCH(":",#REF!)),"")</f>
        <v/>
      </c>
      <c r="V455" t="str">
        <f>IF(ISNUMBER(SEARCH("WMS",#REF!)),TRIM(#REF!)&amp;"?","")</f>
        <v/>
      </c>
      <c r="W455" s="21" t="str">
        <f>IF(ISNUMBER(SEARCH("E:\",#REF!)),"\\s-gis01-v\gis1\", "")</f>
        <v/>
      </c>
      <c r="X455" s="2" t="str">
        <f>IF(ISNUMBER(SEARCH("E:\",#REF!)),LEFT(#REF!,SEARCH("@",SUBSTITUTE(#REF!,"\","@",LEN(#REF!)-LEN(SUBSTITUTE(#REF!,"\",""))))),"")</f>
        <v/>
      </c>
      <c r="Y455" s="14" t="str">
        <f>IF(ISNUMBER(SEARCH("E:\",#REF!)),TRIM(RIGHT(SUBSTITUTE(#REF!,"\",REPT(" ",LEN(#REF!))),LEN(#REF!))),"")</f>
        <v/>
      </c>
    </row>
    <row r="456" spans="1:25" x14ac:dyDescent="0.25">
      <c r="A456">
        <v>455</v>
      </c>
      <c r="B456" t="s">
        <v>275</v>
      </c>
      <c r="C456" t="s">
        <v>885</v>
      </c>
      <c r="D456" s="10" t="s">
        <v>939</v>
      </c>
      <c r="E456" s="10" t="s">
        <v>979</v>
      </c>
      <c r="F456" t="s">
        <v>532</v>
      </c>
      <c r="H456" s="10" t="s">
        <v>885</v>
      </c>
      <c r="I456" t="s">
        <v>310</v>
      </c>
      <c r="J456" t="str">
        <f t="shared" si="34"/>
        <v xml:space="preserve">Skole, afstand, Mørdrup </v>
      </c>
      <c r="K456" t="s">
        <v>572</v>
      </c>
      <c r="M456" s="10" t="s">
        <v>302</v>
      </c>
      <c r="N456" t="str">
        <f t="shared" si="35"/>
        <v>Ekr53?</v>
      </c>
      <c r="O456" t="s">
        <v>304</v>
      </c>
      <c r="Q456" s="2" t="str">
        <f t="shared" si="33"/>
        <v>Ekr53?</v>
      </c>
      <c r="R456" s="12" t="str">
        <f>IF(ISNUMBER(SEARCH("Datakilder_SQL",#REF!)),"Database",IF(ISNUMBER(SEARCH("WMS",U456)),"WMS",IF(ISNUMBER(SEARCH("WFS",U456)),"WFS","Grafisk fil")))</f>
        <v>Grafisk fil</v>
      </c>
      <c r="S4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6" t="str">
        <f>IF(ISNUMBER(SEARCH("]",#REF!)),TRIM(RIGHT(SUBSTITUTE(#REF!,".",REPT(" ",LEN(#REF!))),LEN(#REF!))),"")&amp;IF(ISNUMBER(SEARCH("ODBC",#REF!)),TRIM(#REF!)&amp;"?","")</f>
        <v/>
      </c>
      <c r="U456" s="1" t="str">
        <f>IF(ISNUMBER(SEARCH("WMS",#REF!)),RIGHT(#REF!,LEN(#REF!)-SEARCH(":",#REF!)),"")</f>
        <v/>
      </c>
      <c r="V456" t="str">
        <f>IF(ISNUMBER(SEARCH("WMS",#REF!)),TRIM(#REF!)&amp;"?","")</f>
        <v/>
      </c>
      <c r="W456" s="21" t="str">
        <f>IF(ISNUMBER(SEARCH("E:\",#REF!)),"\\s-gis01-v\gis1\", "")</f>
        <v/>
      </c>
      <c r="X456" s="2" t="str">
        <f>IF(ISNUMBER(SEARCH("E:\",#REF!)),LEFT(#REF!,SEARCH("@",SUBSTITUTE(#REF!,"\","@",LEN(#REF!)-LEN(SUBSTITUTE(#REF!,"\",""))))),"")</f>
        <v/>
      </c>
      <c r="Y456" s="14" t="str">
        <f>IF(ISNUMBER(SEARCH("E:\",#REF!)),TRIM(RIGHT(SUBSTITUTE(#REF!,"\",REPT(" ",LEN(#REF!))),LEN(#REF!))),"")</f>
        <v/>
      </c>
    </row>
    <row r="457" spans="1:25" x14ac:dyDescent="0.25">
      <c r="A457">
        <v>456</v>
      </c>
      <c r="B457" t="s">
        <v>275</v>
      </c>
      <c r="C457" t="s">
        <v>885</v>
      </c>
      <c r="D457" s="10" t="s">
        <v>939</v>
      </c>
      <c r="E457" s="10" t="s">
        <v>979</v>
      </c>
      <c r="F457" t="s">
        <v>532</v>
      </c>
      <c r="H457" s="10" t="s">
        <v>885</v>
      </c>
      <c r="I457" t="s">
        <v>310</v>
      </c>
      <c r="J457" t="str">
        <f t="shared" si="34"/>
        <v xml:space="preserve">Skole, afstand, Mørdrup </v>
      </c>
      <c r="K457" t="s">
        <v>572</v>
      </c>
      <c r="M457" s="10" t="s">
        <v>302</v>
      </c>
      <c r="N457" t="str">
        <f t="shared" si="35"/>
        <v>Ekr53?</v>
      </c>
      <c r="O457" t="s">
        <v>304</v>
      </c>
      <c r="Q457" s="2" t="str">
        <f t="shared" si="33"/>
        <v>Ekr53?</v>
      </c>
      <c r="R457" s="12" t="str">
        <f>IF(ISNUMBER(SEARCH("Datakilder_SQL",#REF!)),"Database",IF(ISNUMBER(SEARCH("WMS",U457)),"WMS",IF(ISNUMBER(SEARCH("WFS",U457)),"WFS","Grafisk fil")))</f>
        <v>Grafisk fil</v>
      </c>
      <c r="S4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7" t="str">
        <f>IF(ISNUMBER(SEARCH("]",#REF!)),TRIM(RIGHT(SUBSTITUTE(#REF!,".",REPT(" ",LEN(#REF!))),LEN(#REF!))),"")&amp;IF(ISNUMBER(SEARCH("ODBC",#REF!)),TRIM(#REF!)&amp;"?","")</f>
        <v/>
      </c>
      <c r="U457" s="1" t="str">
        <f>IF(ISNUMBER(SEARCH("WMS",#REF!)),RIGHT(#REF!,LEN(#REF!)-SEARCH(":",#REF!)),"")</f>
        <v/>
      </c>
      <c r="V457" t="str">
        <f>IF(ISNUMBER(SEARCH("WMS",#REF!)),TRIM(#REF!)&amp;"?","")</f>
        <v/>
      </c>
      <c r="W457" s="21" t="str">
        <f>IF(ISNUMBER(SEARCH("E:\",#REF!)),"\\s-gis01-v\gis1\", "")</f>
        <v/>
      </c>
      <c r="X457" s="2" t="str">
        <f>IF(ISNUMBER(SEARCH("E:\",#REF!)),LEFT(#REF!,SEARCH("@",SUBSTITUTE(#REF!,"\","@",LEN(#REF!)-LEN(SUBSTITUTE(#REF!,"\",""))))),"")</f>
        <v/>
      </c>
      <c r="Y457" s="14" t="str">
        <f>IF(ISNUMBER(SEARCH("E:\",#REF!)),TRIM(RIGHT(SUBSTITUTE(#REF!,"\",REPT(" ",LEN(#REF!))),LEN(#REF!))),"")</f>
        <v/>
      </c>
    </row>
    <row r="458" spans="1:25" x14ac:dyDescent="0.25">
      <c r="A458">
        <v>457</v>
      </c>
      <c r="B458" t="s">
        <v>276</v>
      </c>
      <c r="C458" t="s">
        <v>885</v>
      </c>
      <c r="D458" s="10" t="s">
        <v>939</v>
      </c>
      <c r="E458" s="10" t="s">
        <v>979</v>
      </c>
      <c r="F458" t="s">
        <v>532</v>
      </c>
      <c r="H458" s="10" t="s">
        <v>885</v>
      </c>
      <c r="I458" t="s">
        <v>310</v>
      </c>
      <c r="J458" t="str">
        <f t="shared" si="34"/>
        <v xml:space="preserve">Skole, afstand, Løvdal </v>
      </c>
      <c r="K458" t="s">
        <v>572</v>
      </c>
      <c r="M458" s="10" t="s">
        <v>302</v>
      </c>
      <c r="N458" t="str">
        <f t="shared" si="35"/>
        <v>Ekr53?</v>
      </c>
      <c r="O458" t="s">
        <v>304</v>
      </c>
      <c r="Q458" s="2" t="str">
        <f t="shared" si="33"/>
        <v>Ekr53?</v>
      </c>
      <c r="R458" s="12" t="str">
        <f>IF(ISNUMBER(SEARCH("Datakilder_SQL",#REF!)),"Database",IF(ISNUMBER(SEARCH("WMS",U458)),"WMS",IF(ISNUMBER(SEARCH("WFS",U458)),"WFS","Grafisk fil")))</f>
        <v>Grafisk fil</v>
      </c>
      <c r="S4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8" t="str">
        <f>IF(ISNUMBER(SEARCH("]",#REF!)),TRIM(RIGHT(SUBSTITUTE(#REF!,".",REPT(" ",LEN(#REF!))),LEN(#REF!))),"")&amp;IF(ISNUMBER(SEARCH("ODBC",#REF!)),TRIM(#REF!)&amp;"?","")</f>
        <v/>
      </c>
      <c r="U458" s="1" t="str">
        <f>IF(ISNUMBER(SEARCH("WMS",#REF!)),RIGHT(#REF!,LEN(#REF!)-SEARCH(":",#REF!)),"")</f>
        <v/>
      </c>
      <c r="V458" t="str">
        <f>IF(ISNUMBER(SEARCH("WMS",#REF!)),TRIM(#REF!)&amp;"?","")</f>
        <v/>
      </c>
      <c r="W458" s="21" t="str">
        <f>IF(ISNUMBER(SEARCH("E:\",#REF!)),"\\s-gis01-v\gis1\", "")</f>
        <v/>
      </c>
      <c r="X458" s="2" t="str">
        <f>IF(ISNUMBER(SEARCH("E:\",#REF!)),LEFT(#REF!,SEARCH("@",SUBSTITUTE(#REF!,"\","@",LEN(#REF!)-LEN(SUBSTITUTE(#REF!,"\",""))))),"")</f>
        <v/>
      </c>
      <c r="Y458" s="14" t="str">
        <f>IF(ISNUMBER(SEARCH("E:\",#REF!)),TRIM(RIGHT(SUBSTITUTE(#REF!,"\",REPT(" ",LEN(#REF!))),LEN(#REF!))),"")</f>
        <v/>
      </c>
    </row>
    <row r="459" spans="1:25" x14ac:dyDescent="0.25">
      <c r="A459">
        <v>458</v>
      </c>
      <c r="B459" t="s">
        <v>276</v>
      </c>
      <c r="C459" t="s">
        <v>885</v>
      </c>
      <c r="D459" s="10" t="s">
        <v>939</v>
      </c>
      <c r="E459" s="10" t="s">
        <v>979</v>
      </c>
      <c r="F459" t="s">
        <v>532</v>
      </c>
      <c r="H459" s="10" t="s">
        <v>885</v>
      </c>
      <c r="I459" t="s">
        <v>310</v>
      </c>
      <c r="J459" t="str">
        <f t="shared" si="34"/>
        <v xml:space="preserve">Skole, afstand, Løvdal </v>
      </c>
      <c r="K459" t="s">
        <v>572</v>
      </c>
      <c r="M459" s="10" t="s">
        <v>302</v>
      </c>
      <c r="N459" t="str">
        <f t="shared" si="35"/>
        <v>Ekr53?</v>
      </c>
      <c r="O459" t="s">
        <v>304</v>
      </c>
      <c r="Q459" s="2" t="str">
        <f t="shared" si="33"/>
        <v>Ekr53?</v>
      </c>
      <c r="R459" s="12" t="str">
        <f>IF(ISNUMBER(SEARCH("Datakilder_SQL",#REF!)),"Database",IF(ISNUMBER(SEARCH("WMS",U459)),"WMS",IF(ISNUMBER(SEARCH("WFS",U459)),"WFS","Grafisk fil")))</f>
        <v>Grafisk fil</v>
      </c>
      <c r="S4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59" t="str">
        <f>IF(ISNUMBER(SEARCH("]",#REF!)),TRIM(RIGHT(SUBSTITUTE(#REF!,".",REPT(" ",LEN(#REF!))),LEN(#REF!))),"")&amp;IF(ISNUMBER(SEARCH("ODBC",#REF!)),TRIM(#REF!)&amp;"?","")</f>
        <v/>
      </c>
      <c r="U459" s="1" t="str">
        <f>IF(ISNUMBER(SEARCH("WMS",#REF!)),RIGHT(#REF!,LEN(#REF!)-SEARCH(":",#REF!)),"")</f>
        <v/>
      </c>
      <c r="V459" t="str">
        <f>IF(ISNUMBER(SEARCH("WMS",#REF!)),TRIM(#REF!)&amp;"?","")</f>
        <v/>
      </c>
      <c r="W459" s="21" t="str">
        <f>IF(ISNUMBER(SEARCH("E:\",#REF!)),"\\s-gis01-v\gis1\", "")</f>
        <v/>
      </c>
      <c r="X459" s="2" t="str">
        <f>IF(ISNUMBER(SEARCH("E:\",#REF!)),LEFT(#REF!,SEARCH("@",SUBSTITUTE(#REF!,"\","@",LEN(#REF!)-LEN(SUBSTITUTE(#REF!,"\",""))))),"")</f>
        <v/>
      </c>
      <c r="Y459" s="14" t="str">
        <f>IF(ISNUMBER(SEARCH("E:\",#REF!)),TRIM(RIGHT(SUBSTITUTE(#REF!,"\",REPT(" ",LEN(#REF!))),LEN(#REF!))),"")</f>
        <v/>
      </c>
    </row>
    <row r="460" spans="1:25" x14ac:dyDescent="0.25">
      <c r="A460">
        <v>459</v>
      </c>
      <c r="B460" t="s">
        <v>276</v>
      </c>
      <c r="C460" t="s">
        <v>885</v>
      </c>
      <c r="D460" s="10" t="s">
        <v>939</v>
      </c>
      <c r="E460" s="10" t="s">
        <v>979</v>
      </c>
      <c r="F460" t="s">
        <v>532</v>
      </c>
      <c r="H460" s="10" t="s">
        <v>885</v>
      </c>
      <c r="I460" t="s">
        <v>310</v>
      </c>
      <c r="J460" t="str">
        <f t="shared" si="34"/>
        <v xml:space="preserve">Skole, afstand, Løvdal </v>
      </c>
      <c r="K460" t="s">
        <v>572</v>
      </c>
      <c r="M460" s="10" t="s">
        <v>302</v>
      </c>
      <c r="N460" t="str">
        <f t="shared" si="35"/>
        <v>Ekr53?</v>
      </c>
      <c r="O460" t="s">
        <v>304</v>
      </c>
      <c r="Q460" s="2" t="str">
        <f t="shared" si="33"/>
        <v>Ekr53?</v>
      </c>
      <c r="R460" s="12" t="str">
        <f>IF(ISNUMBER(SEARCH("Datakilder_SQL",#REF!)),"Database",IF(ISNUMBER(SEARCH("WMS",U460)),"WMS",IF(ISNUMBER(SEARCH("WFS",U460)),"WFS","Grafisk fil")))</f>
        <v>Grafisk fil</v>
      </c>
      <c r="S4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0" t="str">
        <f>IF(ISNUMBER(SEARCH("]",#REF!)),TRIM(RIGHT(SUBSTITUTE(#REF!,".",REPT(" ",LEN(#REF!))),LEN(#REF!))),"")&amp;IF(ISNUMBER(SEARCH("ODBC",#REF!)),TRIM(#REF!)&amp;"?","")</f>
        <v/>
      </c>
      <c r="U460" s="1" t="str">
        <f>IF(ISNUMBER(SEARCH("WMS",#REF!)),RIGHT(#REF!,LEN(#REF!)-SEARCH(":",#REF!)),"")</f>
        <v/>
      </c>
      <c r="V460" t="str">
        <f>IF(ISNUMBER(SEARCH("WMS",#REF!)),TRIM(#REF!)&amp;"?","")</f>
        <v/>
      </c>
      <c r="W460" s="21" t="str">
        <f>IF(ISNUMBER(SEARCH("E:\",#REF!)),"\\s-gis01-v\gis1\", "")</f>
        <v/>
      </c>
      <c r="X460" s="2" t="str">
        <f>IF(ISNUMBER(SEARCH("E:\",#REF!)),LEFT(#REF!,SEARCH("@",SUBSTITUTE(#REF!,"\","@",LEN(#REF!)-LEN(SUBSTITUTE(#REF!,"\",""))))),"")</f>
        <v/>
      </c>
      <c r="Y460" s="14" t="str">
        <f>IF(ISNUMBER(SEARCH("E:\",#REF!)),TRIM(RIGHT(SUBSTITUTE(#REF!,"\",REPT(" ",LEN(#REF!))),LEN(#REF!))),"")</f>
        <v/>
      </c>
    </row>
    <row r="461" spans="1:25" x14ac:dyDescent="0.25">
      <c r="A461">
        <v>460</v>
      </c>
      <c r="B461" t="s">
        <v>276</v>
      </c>
      <c r="C461" t="s">
        <v>885</v>
      </c>
      <c r="D461" s="10" t="s">
        <v>939</v>
      </c>
      <c r="E461" s="10" t="s">
        <v>979</v>
      </c>
      <c r="F461" t="s">
        <v>532</v>
      </c>
      <c r="H461" s="10" t="s">
        <v>885</v>
      </c>
      <c r="I461" t="s">
        <v>310</v>
      </c>
      <c r="J461" t="str">
        <f t="shared" si="34"/>
        <v xml:space="preserve">Skole, afstand, Løvdal </v>
      </c>
      <c r="K461" t="s">
        <v>572</v>
      </c>
      <c r="M461" s="10" t="s">
        <v>302</v>
      </c>
      <c r="N461" t="str">
        <f t="shared" si="35"/>
        <v>Ekr53?</v>
      </c>
      <c r="O461" t="s">
        <v>304</v>
      </c>
      <c r="Q461" s="2" t="str">
        <f t="shared" si="33"/>
        <v>Ekr53?</v>
      </c>
      <c r="R461" s="12" t="str">
        <f>IF(ISNUMBER(SEARCH("Datakilder_SQL",#REF!)),"Database",IF(ISNUMBER(SEARCH("WMS",U461)),"WMS",IF(ISNUMBER(SEARCH("WFS",U461)),"WFS","Grafisk fil")))</f>
        <v>Grafisk fil</v>
      </c>
      <c r="S4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1" t="str">
        <f>IF(ISNUMBER(SEARCH("]",#REF!)),TRIM(RIGHT(SUBSTITUTE(#REF!,".",REPT(" ",LEN(#REF!))),LEN(#REF!))),"")&amp;IF(ISNUMBER(SEARCH("ODBC",#REF!)),TRIM(#REF!)&amp;"?","")</f>
        <v/>
      </c>
      <c r="U461" s="1" t="str">
        <f>IF(ISNUMBER(SEARCH("WMS",#REF!)),RIGHT(#REF!,LEN(#REF!)-SEARCH(":",#REF!)),"")</f>
        <v/>
      </c>
      <c r="V461" t="str">
        <f>IF(ISNUMBER(SEARCH("WMS",#REF!)),TRIM(#REF!)&amp;"?","")</f>
        <v/>
      </c>
      <c r="W461" s="21" t="str">
        <f>IF(ISNUMBER(SEARCH("E:\",#REF!)),"\\s-gis01-v\gis1\", "")</f>
        <v/>
      </c>
      <c r="X461" s="2" t="str">
        <f>IF(ISNUMBER(SEARCH("E:\",#REF!)),LEFT(#REF!,SEARCH("@",SUBSTITUTE(#REF!,"\","@",LEN(#REF!)-LEN(SUBSTITUTE(#REF!,"\",""))))),"")</f>
        <v/>
      </c>
      <c r="Y461" s="14" t="str">
        <f>IF(ISNUMBER(SEARCH("E:\",#REF!)),TRIM(RIGHT(SUBSTITUTE(#REF!,"\",REPT(" ",LEN(#REF!))),LEN(#REF!))),"")</f>
        <v/>
      </c>
    </row>
    <row r="462" spans="1:25" x14ac:dyDescent="0.25">
      <c r="A462">
        <v>461</v>
      </c>
      <c r="B462" t="s">
        <v>151</v>
      </c>
      <c r="C462" t="s">
        <v>885</v>
      </c>
      <c r="D462" s="10" t="s">
        <v>939</v>
      </c>
      <c r="E462" s="10" t="s">
        <v>979</v>
      </c>
      <c r="F462" t="s">
        <v>532</v>
      </c>
      <c r="H462" s="10" t="s">
        <v>885</v>
      </c>
      <c r="I462" t="s">
        <v>310</v>
      </c>
      <c r="J462" t="str">
        <f t="shared" si="34"/>
        <v xml:space="preserve">Skole, afstand, Nordvest </v>
      </c>
      <c r="K462" t="s">
        <v>572</v>
      </c>
      <c r="M462" s="10" t="s">
        <v>302</v>
      </c>
      <c r="N462" t="str">
        <f t="shared" si="35"/>
        <v>Ekr53?</v>
      </c>
      <c r="O462" t="s">
        <v>304</v>
      </c>
      <c r="Q462" s="2" t="str">
        <f t="shared" si="33"/>
        <v>Ekr53?</v>
      </c>
      <c r="R462" s="12" t="str">
        <f>IF(ISNUMBER(SEARCH("Datakilder_SQL",#REF!)),"Database",IF(ISNUMBER(SEARCH("WMS",U462)),"WMS",IF(ISNUMBER(SEARCH("WFS",U462)),"WFS","Grafisk fil")))</f>
        <v>Grafisk fil</v>
      </c>
      <c r="S4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2" t="str">
        <f>IF(ISNUMBER(SEARCH("]",#REF!)),TRIM(RIGHT(SUBSTITUTE(#REF!,".",REPT(" ",LEN(#REF!))),LEN(#REF!))),"")&amp;IF(ISNUMBER(SEARCH("ODBC",#REF!)),TRIM(#REF!)&amp;"?","")</f>
        <v/>
      </c>
      <c r="U462" s="1" t="str">
        <f>IF(ISNUMBER(SEARCH("WMS",#REF!)),RIGHT(#REF!,LEN(#REF!)-SEARCH(":",#REF!)),"")</f>
        <v/>
      </c>
      <c r="V462" t="str">
        <f>IF(ISNUMBER(SEARCH("WMS",#REF!)),TRIM(#REF!)&amp;"?","")</f>
        <v/>
      </c>
      <c r="W462" s="21" t="str">
        <f>IF(ISNUMBER(SEARCH("E:\",#REF!)),"\\s-gis01-v\gis1\", "")</f>
        <v/>
      </c>
      <c r="X462" s="2" t="str">
        <f>IF(ISNUMBER(SEARCH("E:\",#REF!)),LEFT(#REF!,SEARCH("@",SUBSTITUTE(#REF!,"\","@",LEN(#REF!)-LEN(SUBSTITUTE(#REF!,"\",""))))),"")</f>
        <v/>
      </c>
      <c r="Y462" s="14" t="str">
        <f>IF(ISNUMBER(SEARCH("E:\",#REF!)),TRIM(RIGHT(SUBSTITUTE(#REF!,"\",REPT(" ",LEN(#REF!))),LEN(#REF!))),"")</f>
        <v/>
      </c>
    </row>
    <row r="463" spans="1:25" x14ac:dyDescent="0.25">
      <c r="A463">
        <v>462</v>
      </c>
      <c r="B463" t="s">
        <v>151</v>
      </c>
      <c r="C463" t="s">
        <v>885</v>
      </c>
      <c r="D463" s="10" t="s">
        <v>939</v>
      </c>
      <c r="E463" s="10" t="s">
        <v>979</v>
      </c>
      <c r="F463" t="s">
        <v>532</v>
      </c>
      <c r="H463" s="10" t="s">
        <v>885</v>
      </c>
      <c r="I463" t="s">
        <v>310</v>
      </c>
      <c r="J463" t="str">
        <f t="shared" si="34"/>
        <v xml:space="preserve">Skole, afstand, Nordvest </v>
      </c>
      <c r="K463" t="s">
        <v>572</v>
      </c>
      <c r="M463" s="10" t="s">
        <v>302</v>
      </c>
      <c r="N463" t="str">
        <f t="shared" si="35"/>
        <v>Ekr53?</v>
      </c>
      <c r="O463" t="s">
        <v>304</v>
      </c>
      <c r="Q463" s="2" t="str">
        <f t="shared" ref="Q463:Q494" si="36">IF(O463="GIS","Ekr53?","")</f>
        <v>Ekr53?</v>
      </c>
      <c r="R463" s="12" t="str">
        <f>IF(ISNUMBER(SEARCH("Datakilder_SQL",#REF!)),"Database",IF(ISNUMBER(SEARCH("WMS",U463)),"WMS",IF(ISNUMBER(SEARCH("WFS",U463)),"WFS","Grafisk fil")))</f>
        <v>Grafisk fil</v>
      </c>
      <c r="S4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3" t="str">
        <f>IF(ISNUMBER(SEARCH("]",#REF!)),TRIM(RIGHT(SUBSTITUTE(#REF!,".",REPT(" ",LEN(#REF!))),LEN(#REF!))),"")&amp;IF(ISNUMBER(SEARCH("ODBC",#REF!)),TRIM(#REF!)&amp;"?","")</f>
        <v/>
      </c>
      <c r="U463" s="1" t="str">
        <f>IF(ISNUMBER(SEARCH("WMS",#REF!)),RIGHT(#REF!,LEN(#REF!)-SEARCH(":",#REF!)),"")</f>
        <v/>
      </c>
      <c r="V463" t="str">
        <f>IF(ISNUMBER(SEARCH("WMS",#REF!)),TRIM(#REF!)&amp;"?","")</f>
        <v/>
      </c>
      <c r="W463" s="21" t="str">
        <f>IF(ISNUMBER(SEARCH("E:\",#REF!)),"\\s-gis01-v\gis1\", "")</f>
        <v/>
      </c>
      <c r="X463" s="2" t="str">
        <f>IF(ISNUMBER(SEARCH("E:\",#REF!)),LEFT(#REF!,SEARCH("@",SUBSTITUTE(#REF!,"\","@",LEN(#REF!)-LEN(SUBSTITUTE(#REF!,"\",""))))),"")</f>
        <v/>
      </c>
      <c r="Y463" s="14" t="str">
        <f>IF(ISNUMBER(SEARCH("E:\",#REF!)),TRIM(RIGHT(SUBSTITUTE(#REF!,"\",REPT(" ",LEN(#REF!))),LEN(#REF!))),"")</f>
        <v/>
      </c>
    </row>
    <row r="464" spans="1:25" x14ac:dyDescent="0.25">
      <c r="A464">
        <v>463</v>
      </c>
      <c r="B464" t="s">
        <v>151</v>
      </c>
      <c r="C464" t="s">
        <v>885</v>
      </c>
      <c r="D464" s="10" t="s">
        <v>939</v>
      </c>
      <c r="E464" s="10" t="s">
        <v>979</v>
      </c>
      <c r="F464" t="s">
        <v>532</v>
      </c>
      <c r="H464" s="10" t="s">
        <v>885</v>
      </c>
      <c r="I464" t="s">
        <v>310</v>
      </c>
      <c r="J464" t="str">
        <f t="shared" si="34"/>
        <v xml:space="preserve">Skole, afstand, Nordvest </v>
      </c>
      <c r="K464" t="s">
        <v>572</v>
      </c>
      <c r="M464" s="10" t="s">
        <v>302</v>
      </c>
      <c r="N464" t="str">
        <f t="shared" si="35"/>
        <v>Ekr53?</v>
      </c>
      <c r="O464" t="s">
        <v>304</v>
      </c>
      <c r="Q464" s="2" t="str">
        <f t="shared" si="36"/>
        <v>Ekr53?</v>
      </c>
      <c r="R464" s="12" t="str">
        <f>IF(ISNUMBER(SEARCH("Datakilder_SQL",#REF!)),"Database",IF(ISNUMBER(SEARCH("WMS",U464)),"WMS",IF(ISNUMBER(SEARCH("WFS",U464)),"WFS","Grafisk fil")))</f>
        <v>Grafisk fil</v>
      </c>
      <c r="S4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4" t="str">
        <f>IF(ISNUMBER(SEARCH("]",#REF!)),TRIM(RIGHT(SUBSTITUTE(#REF!,".",REPT(" ",LEN(#REF!))),LEN(#REF!))),"")&amp;IF(ISNUMBER(SEARCH("ODBC",#REF!)),TRIM(#REF!)&amp;"?","")</f>
        <v/>
      </c>
      <c r="U464" s="1" t="str">
        <f>IF(ISNUMBER(SEARCH("WMS",#REF!)),RIGHT(#REF!,LEN(#REF!)-SEARCH(":",#REF!)),"")</f>
        <v/>
      </c>
      <c r="V464" t="str">
        <f>IF(ISNUMBER(SEARCH("WMS",#REF!)),TRIM(#REF!)&amp;"?","")</f>
        <v/>
      </c>
      <c r="W464" s="21" t="str">
        <f>IF(ISNUMBER(SEARCH("E:\",#REF!)),"\\s-gis01-v\gis1\", "")</f>
        <v/>
      </c>
      <c r="X464" s="2" t="str">
        <f>IF(ISNUMBER(SEARCH("E:\",#REF!)),LEFT(#REF!,SEARCH("@",SUBSTITUTE(#REF!,"\","@",LEN(#REF!)-LEN(SUBSTITUTE(#REF!,"\",""))))),"")</f>
        <v/>
      </c>
      <c r="Y464" s="14" t="str">
        <f>IF(ISNUMBER(SEARCH("E:\",#REF!)),TRIM(RIGHT(SUBSTITUTE(#REF!,"\",REPT(" ",LEN(#REF!))),LEN(#REF!))),"")</f>
        <v/>
      </c>
    </row>
    <row r="465" spans="1:25" x14ac:dyDescent="0.25">
      <c r="A465">
        <v>464</v>
      </c>
      <c r="B465" t="s">
        <v>151</v>
      </c>
      <c r="C465" t="s">
        <v>885</v>
      </c>
      <c r="D465" s="10" t="s">
        <v>939</v>
      </c>
      <c r="E465" s="10" t="s">
        <v>979</v>
      </c>
      <c r="F465" t="s">
        <v>532</v>
      </c>
      <c r="H465" s="10" t="s">
        <v>885</v>
      </c>
      <c r="I465" t="s">
        <v>310</v>
      </c>
      <c r="J465" t="str">
        <f t="shared" si="34"/>
        <v xml:space="preserve">Skole, afstand, Nordvest </v>
      </c>
      <c r="K465" t="s">
        <v>572</v>
      </c>
      <c r="M465" s="10" t="s">
        <v>302</v>
      </c>
      <c r="N465" t="str">
        <f t="shared" si="35"/>
        <v>Ekr53?</v>
      </c>
      <c r="O465" t="s">
        <v>304</v>
      </c>
      <c r="Q465" s="2" t="str">
        <f t="shared" si="36"/>
        <v>Ekr53?</v>
      </c>
      <c r="R465" s="12" t="str">
        <f>IF(ISNUMBER(SEARCH("Datakilder_SQL",#REF!)),"Database",IF(ISNUMBER(SEARCH("WMS",U465)),"WMS",IF(ISNUMBER(SEARCH("WFS",U465)),"WFS","Grafisk fil")))</f>
        <v>Grafisk fil</v>
      </c>
      <c r="S4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5" t="str">
        <f>IF(ISNUMBER(SEARCH("]",#REF!)),TRIM(RIGHT(SUBSTITUTE(#REF!,".",REPT(" ",LEN(#REF!))),LEN(#REF!))),"")&amp;IF(ISNUMBER(SEARCH("ODBC",#REF!)),TRIM(#REF!)&amp;"?","")</f>
        <v/>
      </c>
      <c r="U465" s="1" t="str">
        <f>IF(ISNUMBER(SEARCH("WMS",#REF!)),RIGHT(#REF!,LEN(#REF!)-SEARCH(":",#REF!)),"")</f>
        <v/>
      </c>
      <c r="V465" t="str">
        <f>IF(ISNUMBER(SEARCH("WMS",#REF!)),TRIM(#REF!)&amp;"?","")</f>
        <v/>
      </c>
      <c r="W465" s="21" t="str">
        <f>IF(ISNUMBER(SEARCH("E:\",#REF!)),"\\s-gis01-v\gis1\", "")</f>
        <v/>
      </c>
      <c r="X465" s="2" t="str">
        <f>IF(ISNUMBER(SEARCH("E:\",#REF!)),LEFT(#REF!,SEARCH("@",SUBSTITUTE(#REF!,"\","@",LEN(#REF!)-LEN(SUBSTITUTE(#REF!,"\",""))))),"")</f>
        <v/>
      </c>
      <c r="Y465" s="14" t="str">
        <f>IF(ISNUMBER(SEARCH("E:\",#REF!)),TRIM(RIGHT(SUBSTITUTE(#REF!,"\",REPT(" ",LEN(#REF!))),LEN(#REF!))),"")</f>
        <v/>
      </c>
    </row>
    <row r="466" spans="1:25" x14ac:dyDescent="0.25">
      <c r="A466">
        <v>465</v>
      </c>
      <c r="B466" t="s">
        <v>242</v>
      </c>
      <c r="C466" t="s">
        <v>885</v>
      </c>
      <c r="D466" s="10" t="s">
        <v>939</v>
      </c>
      <c r="E466" s="10" t="s">
        <v>979</v>
      </c>
      <c r="F466" t="s">
        <v>532</v>
      </c>
      <c r="H466" s="10" t="s">
        <v>885</v>
      </c>
      <c r="I466" t="s">
        <v>310</v>
      </c>
      <c r="J466" t="str">
        <f t="shared" si="34"/>
        <v xml:space="preserve">Skole, afstand, Nygård </v>
      </c>
      <c r="K466" t="s">
        <v>572</v>
      </c>
      <c r="M466" s="10" t="s">
        <v>302</v>
      </c>
      <c r="N466" t="str">
        <f t="shared" si="35"/>
        <v>Ekr53?</v>
      </c>
      <c r="O466" t="s">
        <v>304</v>
      </c>
      <c r="Q466" s="2" t="str">
        <f t="shared" si="36"/>
        <v>Ekr53?</v>
      </c>
      <c r="R466" s="12" t="str">
        <f>IF(ISNUMBER(SEARCH("Datakilder_SQL",#REF!)),"Database",IF(ISNUMBER(SEARCH("WMS",U466)),"WMS",IF(ISNUMBER(SEARCH("WFS",U466)),"WFS","Grafisk fil")))</f>
        <v>Grafisk fil</v>
      </c>
      <c r="S4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6" t="str">
        <f>IF(ISNUMBER(SEARCH("]",#REF!)),TRIM(RIGHT(SUBSTITUTE(#REF!,".",REPT(" ",LEN(#REF!))),LEN(#REF!))),"")&amp;IF(ISNUMBER(SEARCH("ODBC",#REF!)),TRIM(#REF!)&amp;"?","")</f>
        <v/>
      </c>
      <c r="U466" s="1" t="str">
        <f>IF(ISNUMBER(SEARCH("WMS",#REF!)),RIGHT(#REF!,LEN(#REF!)-SEARCH(":",#REF!)),"")</f>
        <v/>
      </c>
      <c r="V466" t="str">
        <f>IF(ISNUMBER(SEARCH("WMS",#REF!)),TRIM(#REF!)&amp;"?","")</f>
        <v/>
      </c>
      <c r="W466" s="21" t="str">
        <f>IF(ISNUMBER(SEARCH("E:\",#REF!)),"\\s-gis01-v\gis1\", "")</f>
        <v/>
      </c>
      <c r="X466" s="2" t="str">
        <f>IF(ISNUMBER(SEARCH("E:\",#REF!)),LEFT(#REF!,SEARCH("@",SUBSTITUTE(#REF!,"\","@",LEN(#REF!)-LEN(SUBSTITUTE(#REF!,"\",""))))),"")</f>
        <v/>
      </c>
      <c r="Y466" s="14" t="str">
        <f>IF(ISNUMBER(SEARCH("E:\",#REF!)),TRIM(RIGHT(SUBSTITUTE(#REF!,"\",REPT(" ",LEN(#REF!))),LEN(#REF!))),"")</f>
        <v/>
      </c>
    </row>
    <row r="467" spans="1:25" x14ac:dyDescent="0.25">
      <c r="A467">
        <v>466</v>
      </c>
      <c r="B467" t="s">
        <v>242</v>
      </c>
      <c r="C467" t="s">
        <v>885</v>
      </c>
      <c r="D467" s="10" t="s">
        <v>939</v>
      </c>
      <c r="E467" s="10" t="s">
        <v>979</v>
      </c>
      <c r="F467" t="s">
        <v>532</v>
      </c>
      <c r="H467" s="10" t="s">
        <v>885</v>
      </c>
      <c r="I467" t="s">
        <v>310</v>
      </c>
      <c r="J467" t="str">
        <f t="shared" si="34"/>
        <v xml:space="preserve">Skole, afstand, Nygård </v>
      </c>
      <c r="K467" t="s">
        <v>572</v>
      </c>
      <c r="M467" s="10" t="s">
        <v>302</v>
      </c>
      <c r="N467" t="str">
        <f t="shared" si="35"/>
        <v>Ekr53?</v>
      </c>
      <c r="O467" t="s">
        <v>304</v>
      </c>
      <c r="Q467" s="2" t="str">
        <f t="shared" si="36"/>
        <v>Ekr53?</v>
      </c>
      <c r="R467" s="12" t="str">
        <f>IF(ISNUMBER(SEARCH("Datakilder_SQL",#REF!)),"Database",IF(ISNUMBER(SEARCH("WMS",U467)),"WMS",IF(ISNUMBER(SEARCH("WFS",U467)),"WFS","Grafisk fil")))</f>
        <v>Grafisk fil</v>
      </c>
      <c r="S4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7" t="str">
        <f>IF(ISNUMBER(SEARCH("]",#REF!)),TRIM(RIGHT(SUBSTITUTE(#REF!,".",REPT(" ",LEN(#REF!))),LEN(#REF!))),"")&amp;IF(ISNUMBER(SEARCH("ODBC",#REF!)),TRIM(#REF!)&amp;"?","")</f>
        <v/>
      </c>
      <c r="U467" s="1" t="str">
        <f>IF(ISNUMBER(SEARCH("WMS",#REF!)),RIGHT(#REF!,LEN(#REF!)-SEARCH(":",#REF!)),"")</f>
        <v/>
      </c>
      <c r="V467" t="str">
        <f>IF(ISNUMBER(SEARCH("WMS",#REF!)),TRIM(#REF!)&amp;"?","")</f>
        <v/>
      </c>
      <c r="W467" s="21" t="str">
        <f>IF(ISNUMBER(SEARCH("E:\",#REF!)),"\\s-gis01-v\gis1\", "")</f>
        <v/>
      </c>
      <c r="X467" s="2" t="str">
        <f>IF(ISNUMBER(SEARCH("E:\",#REF!)),LEFT(#REF!,SEARCH("@",SUBSTITUTE(#REF!,"\","@",LEN(#REF!)-LEN(SUBSTITUTE(#REF!,"\",""))))),"")</f>
        <v/>
      </c>
      <c r="Y467" s="14" t="str">
        <f>IF(ISNUMBER(SEARCH("E:\",#REF!)),TRIM(RIGHT(SUBSTITUTE(#REF!,"\",REPT(" ",LEN(#REF!))),LEN(#REF!))),"")</f>
        <v/>
      </c>
    </row>
    <row r="468" spans="1:25" x14ac:dyDescent="0.25">
      <c r="A468">
        <v>467</v>
      </c>
      <c r="B468" t="s">
        <v>242</v>
      </c>
      <c r="C468" t="s">
        <v>885</v>
      </c>
      <c r="D468" s="10" t="s">
        <v>939</v>
      </c>
      <c r="E468" s="10" t="s">
        <v>979</v>
      </c>
      <c r="F468" t="s">
        <v>532</v>
      </c>
      <c r="H468" s="10" t="s">
        <v>885</v>
      </c>
      <c r="I468" t="s">
        <v>310</v>
      </c>
      <c r="J468" t="str">
        <f t="shared" si="34"/>
        <v xml:space="preserve">Skole, afstand, Nygård </v>
      </c>
      <c r="K468" t="s">
        <v>572</v>
      </c>
      <c r="M468" s="10" t="s">
        <v>302</v>
      </c>
      <c r="N468" t="str">
        <f t="shared" si="35"/>
        <v>Ekr53?</v>
      </c>
      <c r="O468" t="s">
        <v>304</v>
      </c>
      <c r="Q468" s="2" t="str">
        <f t="shared" si="36"/>
        <v>Ekr53?</v>
      </c>
      <c r="R468" s="12" t="str">
        <f>IF(ISNUMBER(SEARCH("Datakilder_SQL",#REF!)),"Database",IF(ISNUMBER(SEARCH("WMS",U468)),"WMS",IF(ISNUMBER(SEARCH("WFS",U468)),"WFS","Grafisk fil")))</f>
        <v>Grafisk fil</v>
      </c>
      <c r="S4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8" t="str">
        <f>IF(ISNUMBER(SEARCH("]",#REF!)),TRIM(RIGHT(SUBSTITUTE(#REF!,".",REPT(" ",LEN(#REF!))),LEN(#REF!))),"")&amp;IF(ISNUMBER(SEARCH("ODBC",#REF!)),TRIM(#REF!)&amp;"?","")</f>
        <v/>
      </c>
      <c r="U468" s="1" t="str">
        <f>IF(ISNUMBER(SEARCH("WMS",#REF!)),RIGHT(#REF!,LEN(#REF!)-SEARCH(":",#REF!)),"")</f>
        <v/>
      </c>
      <c r="V468" t="str">
        <f>IF(ISNUMBER(SEARCH("WMS",#REF!)),TRIM(#REF!)&amp;"?","")</f>
        <v/>
      </c>
      <c r="W468" s="21" t="str">
        <f>IF(ISNUMBER(SEARCH("E:\",#REF!)),"\\s-gis01-v\gis1\", "")</f>
        <v/>
      </c>
      <c r="X468" s="2" t="str">
        <f>IF(ISNUMBER(SEARCH("E:\",#REF!)),LEFT(#REF!,SEARCH("@",SUBSTITUTE(#REF!,"\","@",LEN(#REF!)-LEN(SUBSTITUTE(#REF!,"\",""))))),"")</f>
        <v/>
      </c>
      <c r="Y468" s="14" t="str">
        <f>IF(ISNUMBER(SEARCH("E:\",#REF!)),TRIM(RIGHT(SUBSTITUTE(#REF!,"\",REPT(" ",LEN(#REF!))),LEN(#REF!))),"")</f>
        <v/>
      </c>
    </row>
    <row r="469" spans="1:25" x14ac:dyDescent="0.25">
      <c r="A469">
        <v>468</v>
      </c>
      <c r="B469" t="s">
        <v>242</v>
      </c>
      <c r="C469" t="s">
        <v>885</v>
      </c>
      <c r="D469" s="10" t="s">
        <v>939</v>
      </c>
      <c r="E469" s="10" t="s">
        <v>979</v>
      </c>
      <c r="F469" t="s">
        <v>532</v>
      </c>
      <c r="H469" s="10" t="s">
        <v>885</v>
      </c>
      <c r="I469" t="s">
        <v>310</v>
      </c>
      <c r="J469" t="str">
        <f t="shared" si="34"/>
        <v xml:space="preserve">Skole, afstand, Nygård </v>
      </c>
      <c r="K469" t="s">
        <v>572</v>
      </c>
      <c r="M469" s="10" t="s">
        <v>302</v>
      </c>
      <c r="N469" t="str">
        <f t="shared" si="35"/>
        <v>Ekr53?</v>
      </c>
      <c r="O469" t="s">
        <v>304</v>
      </c>
      <c r="Q469" s="2" t="str">
        <f t="shared" si="36"/>
        <v>Ekr53?</v>
      </c>
      <c r="R469" s="12" t="str">
        <f>IF(ISNUMBER(SEARCH("Datakilder_SQL",#REF!)),"Database",IF(ISNUMBER(SEARCH("WMS",U469)),"WMS",IF(ISNUMBER(SEARCH("WFS",U469)),"WFS","Grafisk fil")))</f>
        <v>Grafisk fil</v>
      </c>
      <c r="S4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69" t="str">
        <f>IF(ISNUMBER(SEARCH("]",#REF!)),TRIM(RIGHT(SUBSTITUTE(#REF!,".",REPT(" ",LEN(#REF!))),LEN(#REF!))),"")&amp;IF(ISNUMBER(SEARCH("ODBC",#REF!)),TRIM(#REF!)&amp;"?","")</f>
        <v/>
      </c>
      <c r="U469" s="1" t="str">
        <f>IF(ISNUMBER(SEARCH("WMS",#REF!)),RIGHT(#REF!,LEN(#REF!)-SEARCH(":",#REF!)),"")</f>
        <v/>
      </c>
      <c r="V469" t="str">
        <f>IF(ISNUMBER(SEARCH("WMS",#REF!)),TRIM(#REF!)&amp;"?","")</f>
        <v/>
      </c>
      <c r="W469" s="21" t="str">
        <f>IF(ISNUMBER(SEARCH("E:\",#REF!)),"\\s-gis01-v\gis1\", "")</f>
        <v/>
      </c>
      <c r="X469" s="2" t="str">
        <f>IF(ISNUMBER(SEARCH("E:\",#REF!)),LEFT(#REF!,SEARCH("@",SUBSTITUTE(#REF!,"\","@",LEN(#REF!)-LEN(SUBSTITUTE(#REF!,"\",""))))),"")</f>
        <v/>
      </c>
      <c r="Y469" s="14" t="str">
        <f>IF(ISNUMBER(SEARCH("E:\",#REF!)),TRIM(RIGHT(SUBSTITUTE(#REF!,"\",REPT(" ",LEN(#REF!))),LEN(#REF!))),"")</f>
        <v/>
      </c>
    </row>
    <row r="470" spans="1:25" x14ac:dyDescent="0.25">
      <c r="A470">
        <v>469</v>
      </c>
      <c r="B470" t="s">
        <v>277</v>
      </c>
      <c r="C470" t="s">
        <v>885</v>
      </c>
      <c r="D470" s="10" t="s">
        <v>939</v>
      </c>
      <c r="E470" s="10" t="s">
        <v>979</v>
      </c>
      <c r="F470" t="s">
        <v>532</v>
      </c>
      <c r="H470" s="10" t="s">
        <v>885</v>
      </c>
      <c r="I470" t="s">
        <v>310</v>
      </c>
      <c r="J470" t="str">
        <f t="shared" si="34"/>
        <v xml:space="preserve">Skole, afstand, Rønnebær </v>
      </c>
      <c r="K470" t="s">
        <v>572</v>
      </c>
      <c r="M470" s="10" t="s">
        <v>302</v>
      </c>
      <c r="N470" t="str">
        <f t="shared" si="35"/>
        <v>Ekr53?</v>
      </c>
      <c r="O470" t="s">
        <v>304</v>
      </c>
      <c r="Q470" s="2" t="str">
        <f t="shared" si="36"/>
        <v>Ekr53?</v>
      </c>
      <c r="R470" s="12" t="str">
        <f>IF(ISNUMBER(SEARCH("Datakilder_SQL",#REF!)),"Database",IF(ISNUMBER(SEARCH("WMS",U470)),"WMS",IF(ISNUMBER(SEARCH("WFS",U470)),"WFS","Grafisk fil")))</f>
        <v>Grafisk fil</v>
      </c>
      <c r="S4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0" t="str">
        <f>IF(ISNUMBER(SEARCH("]",#REF!)),TRIM(RIGHT(SUBSTITUTE(#REF!,".",REPT(" ",LEN(#REF!))),LEN(#REF!))),"")&amp;IF(ISNUMBER(SEARCH("ODBC",#REF!)),TRIM(#REF!)&amp;"?","")</f>
        <v/>
      </c>
      <c r="U470" s="1" t="str">
        <f>IF(ISNUMBER(SEARCH("WMS",#REF!)),RIGHT(#REF!,LEN(#REF!)-SEARCH(":",#REF!)),"")</f>
        <v/>
      </c>
      <c r="V470" t="str">
        <f>IF(ISNUMBER(SEARCH("WMS",#REF!)),TRIM(#REF!)&amp;"?","")</f>
        <v/>
      </c>
      <c r="W470" s="21" t="str">
        <f>IF(ISNUMBER(SEARCH("E:\",#REF!)),"\\s-gis01-v\gis1\", "")</f>
        <v/>
      </c>
      <c r="X470" s="2" t="str">
        <f>IF(ISNUMBER(SEARCH("E:\",#REF!)),LEFT(#REF!,SEARCH("@",SUBSTITUTE(#REF!,"\","@",LEN(#REF!)-LEN(SUBSTITUTE(#REF!,"\",""))))),"")</f>
        <v/>
      </c>
      <c r="Y470" s="14" t="str">
        <f>IF(ISNUMBER(SEARCH("E:\",#REF!)),TRIM(RIGHT(SUBSTITUTE(#REF!,"\",REPT(" ",LEN(#REF!))),LEN(#REF!))),"")</f>
        <v/>
      </c>
    </row>
    <row r="471" spans="1:25" x14ac:dyDescent="0.25">
      <c r="A471">
        <v>470</v>
      </c>
      <c r="B471" t="s">
        <v>277</v>
      </c>
      <c r="C471" t="s">
        <v>885</v>
      </c>
      <c r="D471" s="10" t="s">
        <v>939</v>
      </c>
      <c r="E471" s="10" t="s">
        <v>979</v>
      </c>
      <c r="F471" t="s">
        <v>532</v>
      </c>
      <c r="H471" s="10" t="s">
        <v>885</v>
      </c>
      <c r="I471" t="s">
        <v>310</v>
      </c>
      <c r="J471" t="str">
        <f t="shared" si="34"/>
        <v xml:space="preserve">Skole, afstand, Rønnebær </v>
      </c>
      <c r="K471" t="s">
        <v>572</v>
      </c>
      <c r="M471" s="10" t="s">
        <v>302</v>
      </c>
      <c r="N471" t="str">
        <f t="shared" si="35"/>
        <v>Ekr53?</v>
      </c>
      <c r="O471" t="s">
        <v>304</v>
      </c>
      <c r="Q471" s="2" t="str">
        <f t="shared" si="36"/>
        <v>Ekr53?</v>
      </c>
      <c r="R471" s="12" t="str">
        <f>IF(ISNUMBER(SEARCH("Datakilder_SQL",#REF!)),"Database",IF(ISNUMBER(SEARCH("WMS",U471)),"WMS",IF(ISNUMBER(SEARCH("WFS",U471)),"WFS","Grafisk fil")))</f>
        <v>Grafisk fil</v>
      </c>
      <c r="S4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1" t="str">
        <f>IF(ISNUMBER(SEARCH("]",#REF!)),TRIM(RIGHT(SUBSTITUTE(#REF!,".",REPT(" ",LEN(#REF!))),LEN(#REF!))),"")&amp;IF(ISNUMBER(SEARCH("ODBC",#REF!)),TRIM(#REF!)&amp;"?","")</f>
        <v/>
      </c>
      <c r="U471" s="1" t="str">
        <f>IF(ISNUMBER(SEARCH("WMS",#REF!)),RIGHT(#REF!,LEN(#REF!)-SEARCH(":",#REF!)),"")</f>
        <v/>
      </c>
      <c r="V471" t="str">
        <f>IF(ISNUMBER(SEARCH("WMS",#REF!)),TRIM(#REF!)&amp;"?","")</f>
        <v/>
      </c>
      <c r="W471" s="21" t="str">
        <f>IF(ISNUMBER(SEARCH("E:\",#REF!)),"\\s-gis01-v\gis1\", "")</f>
        <v/>
      </c>
      <c r="X471" s="2" t="str">
        <f>IF(ISNUMBER(SEARCH("E:\",#REF!)),LEFT(#REF!,SEARCH("@",SUBSTITUTE(#REF!,"\","@",LEN(#REF!)-LEN(SUBSTITUTE(#REF!,"\",""))))),"")</f>
        <v/>
      </c>
      <c r="Y471" s="14" t="str">
        <f>IF(ISNUMBER(SEARCH("E:\",#REF!)),TRIM(RIGHT(SUBSTITUTE(#REF!,"\",REPT(" ",LEN(#REF!))),LEN(#REF!))),"")</f>
        <v/>
      </c>
    </row>
    <row r="472" spans="1:25" x14ac:dyDescent="0.25">
      <c r="A472">
        <v>471</v>
      </c>
      <c r="B472" t="s">
        <v>277</v>
      </c>
      <c r="C472" t="s">
        <v>885</v>
      </c>
      <c r="D472" s="10" t="s">
        <v>939</v>
      </c>
      <c r="E472" s="10" t="s">
        <v>979</v>
      </c>
      <c r="F472" t="s">
        <v>532</v>
      </c>
      <c r="H472" s="10" t="s">
        <v>885</v>
      </c>
      <c r="I472" t="s">
        <v>310</v>
      </c>
      <c r="J472" t="str">
        <f t="shared" si="34"/>
        <v xml:space="preserve">Skole, afstand, Rønnebær </v>
      </c>
      <c r="K472" t="s">
        <v>572</v>
      </c>
      <c r="M472" s="10" t="s">
        <v>302</v>
      </c>
      <c r="N472" t="str">
        <f t="shared" si="35"/>
        <v>Ekr53?</v>
      </c>
      <c r="O472" t="s">
        <v>304</v>
      </c>
      <c r="Q472" s="2" t="str">
        <f t="shared" si="36"/>
        <v>Ekr53?</v>
      </c>
      <c r="R472" s="12" t="str">
        <f>IF(ISNUMBER(SEARCH("Datakilder_SQL",#REF!)),"Database",IF(ISNUMBER(SEARCH("WMS",U472)),"WMS",IF(ISNUMBER(SEARCH("WFS",U472)),"WFS","Grafisk fil")))</f>
        <v>Grafisk fil</v>
      </c>
      <c r="S4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2" t="str">
        <f>IF(ISNUMBER(SEARCH("]",#REF!)),TRIM(RIGHT(SUBSTITUTE(#REF!,".",REPT(" ",LEN(#REF!))),LEN(#REF!))),"")&amp;IF(ISNUMBER(SEARCH("ODBC",#REF!)),TRIM(#REF!)&amp;"?","")</f>
        <v/>
      </c>
      <c r="U472" s="1" t="str">
        <f>IF(ISNUMBER(SEARCH("WMS",#REF!)),RIGHT(#REF!,LEN(#REF!)-SEARCH(":",#REF!)),"")</f>
        <v/>
      </c>
      <c r="V472" t="str">
        <f>IF(ISNUMBER(SEARCH("WMS",#REF!)),TRIM(#REF!)&amp;"?","")</f>
        <v/>
      </c>
      <c r="W472" s="21" t="str">
        <f>IF(ISNUMBER(SEARCH("E:\",#REF!)),"\\s-gis01-v\gis1\", "")</f>
        <v/>
      </c>
      <c r="X472" s="2" t="str">
        <f>IF(ISNUMBER(SEARCH("E:\",#REF!)),LEFT(#REF!,SEARCH("@",SUBSTITUTE(#REF!,"\","@",LEN(#REF!)-LEN(SUBSTITUTE(#REF!,"\",""))))),"")</f>
        <v/>
      </c>
      <c r="Y472" s="14" t="str">
        <f>IF(ISNUMBER(SEARCH("E:\",#REF!)),TRIM(RIGHT(SUBSTITUTE(#REF!,"\",REPT(" ",LEN(#REF!))),LEN(#REF!))),"")</f>
        <v/>
      </c>
    </row>
    <row r="473" spans="1:25" x14ac:dyDescent="0.25">
      <c r="A473">
        <v>472</v>
      </c>
      <c r="B473" t="s">
        <v>277</v>
      </c>
      <c r="C473" t="s">
        <v>885</v>
      </c>
      <c r="D473" s="10" t="s">
        <v>939</v>
      </c>
      <c r="E473" s="10" t="s">
        <v>979</v>
      </c>
      <c r="F473" t="s">
        <v>532</v>
      </c>
      <c r="H473" s="10" t="s">
        <v>885</v>
      </c>
      <c r="I473" t="s">
        <v>310</v>
      </c>
      <c r="J473" t="str">
        <f t="shared" si="34"/>
        <v xml:space="preserve">Skole, afstand, Rønnebær </v>
      </c>
      <c r="K473" t="s">
        <v>572</v>
      </c>
      <c r="M473" s="10" t="s">
        <v>302</v>
      </c>
      <c r="N473" t="str">
        <f t="shared" si="35"/>
        <v>Ekr53?</v>
      </c>
      <c r="O473" t="s">
        <v>304</v>
      </c>
      <c r="Q473" s="2" t="str">
        <f t="shared" si="36"/>
        <v>Ekr53?</v>
      </c>
      <c r="R473" s="12" t="str">
        <f>IF(ISNUMBER(SEARCH("Datakilder_SQL",#REF!)),"Database",IF(ISNUMBER(SEARCH("WMS",U473)),"WMS",IF(ISNUMBER(SEARCH("WFS",U473)),"WFS","Grafisk fil")))</f>
        <v>Grafisk fil</v>
      </c>
      <c r="S4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3" t="str">
        <f>IF(ISNUMBER(SEARCH("]",#REF!)),TRIM(RIGHT(SUBSTITUTE(#REF!,".",REPT(" ",LEN(#REF!))),LEN(#REF!))),"")&amp;IF(ISNUMBER(SEARCH("ODBC",#REF!)),TRIM(#REF!)&amp;"?","")</f>
        <v/>
      </c>
      <c r="U473" s="1" t="str">
        <f>IF(ISNUMBER(SEARCH("WMS",#REF!)),RIGHT(#REF!,LEN(#REF!)-SEARCH(":",#REF!)),"")</f>
        <v/>
      </c>
      <c r="V473" t="str">
        <f>IF(ISNUMBER(SEARCH("WMS",#REF!)),TRIM(#REF!)&amp;"?","")</f>
        <v/>
      </c>
      <c r="W473" s="21" t="str">
        <f>IF(ISNUMBER(SEARCH("E:\",#REF!)),"\\s-gis01-v\gis1\", "")</f>
        <v/>
      </c>
      <c r="X473" s="2" t="str">
        <f>IF(ISNUMBER(SEARCH("E:\",#REF!)),LEFT(#REF!,SEARCH("@",SUBSTITUTE(#REF!,"\","@",LEN(#REF!)-LEN(SUBSTITUTE(#REF!,"\",""))))),"")</f>
        <v/>
      </c>
      <c r="Y473" s="14" t="str">
        <f>IF(ISNUMBER(SEARCH("E:\",#REF!)),TRIM(RIGHT(SUBSTITUTE(#REF!,"\",REPT(" ",LEN(#REF!))),LEN(#REF!))),"")</f>
        <v/>
      </c>
    </row>
    <row r="474" spans="1:25" x14ac:dyDescent="0.25">
      <c r="A474">
        <v>473</v>
      </c>
      <c r="B474" t="s">
        <v>152</v>
      </c>
      <c r="C474" t="s">
        <v>885</v>
      </c>
      <c r="D474" s="10" t="s">
        <v>939</v>
      </c>
      <c r="E474" s="10" t="s">
        <v>979</v>
      </c>
      <c r="F474" t="s">
        <v>532</v>
      </c>
      <c r="H474" s="10" t="s">
        <v>885</v>
      </c>
      <c r="I474" t="s">
        <v>310</v>
      </c>
      <c r="J474" t="str">
        <f t="shared" si="34"/>
        <v xml:space="preserve">Skole, afstand, Tibberup </v>
      </c>
      <c r="K474" t="s">
        <v>572</v>
      </c>
      <c r="M474" s="10" t="s">
        <v>302</v>
      </c>
      <c r="N474" t="str">
        <f t="shared" si="35"/>
        <v>Ekr53?</v>
      </c>
      <c r="O474" t="s">
        <v>304</v>
      </c>
      <c r="Q474" s="2" t="str">
        <f t="shared" si="36"/>
        <v>Ekr53?</v>
      </c>
      <c r="R474" s="12" t="str">
        <f>IF(ISNUMBER(SEARCH("Datakilder_SQL",#REF!)),"Database",IF(ISNUMBER(SEARCH("WMS",U474)),"WMS",IF(ISNUMBER(SEARCH("WFS",U474)),"WFS","Grafisk fil")))</f>
        <v>Grafisk fil</v>
      </c>
      <c r="S4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4" t="str">
        <f>IF(ISNUMBER(SEARCH("]",#REF!)),TRIM(RIGHT(SUBSTITUTE(#REF!,".",REPT(" ",LEN(#REF!))),LEN(#REF!))),"")&amp;IF(ISNUMBER(SEARCH("ODBC",#REF!)),TRIM(#REF!)&amp;"?","")</f>
        <v/>
      </c>
      <c r="U474" s="1" t="str">
        <f>IF(ISNUMBER(SEARCH("WMS",#REF!)),RIGHT(#REF!,LEN(#REF!)-SEARCH(":",#REF!)),"")</f>
        <v/>
      </c>
      <c r="V474" t="str">
        <f>IF(ISNUMBER(SEARCH("WMS",#REF!)),TRIM(#REF!)&amp;"?","")</f>
        <v/>
      </c>
      <c r="W474" s="21" t="str">
        <f>IF(ISNUMBER(SEARCH("E:\",#REF!)),"\\s-gis01-v\gis1\", "")</f>
        <v/>
      </c>
      <c r="X474" s="2" t="str">
        <f>IF(ISNUMBER(SEARCH("E:\",#REF!)),LEFT(#REF!,SEARCH("@",SUBSTITUTE(#REF!,"\","@",LEN(#REF!)-LEN(SUBSTITUTE(#REF!,"\",""))))),"")</f>
        <v/>
      </c>
      <c r="Y474" s="14" t="str">
        <f>IF(ISNUMBER(SEARCH("E:\",#REF!)),TRIM(RIGHT(SUBSTITUTE(#REF!,"\",REPT(" ",LEN(#REF!))),LEN(#REF!))),"")</f>
        <v/>
      </c>
    </row>
    <row r="475" spans="1:25" x14ac:dyDescent="0.25">
      <c r="A475">
        <v>474</v>
      </c>
      <c r="B475" t="s">
        <v>152</v>
      </c>
      <c r="C475" t="s">
        <v>885</v>
      </c>
      <c r="D475" s="10" t="s">
        <v>939</v>
      </c>
      <c r="E475" s="10" t="s">
        <v>979</v>
      </c>
      <c r="F475" t="s">
        <v>532</v>
      </c>
      <c r="H475" s="10" t="s">
        <v>885</v>
      </c>
      <c r="I475" t="s">
        <v>310</v>
      </c>
      <c r="J475" t="str">
        <f t="shared" si="34"/>
        <v xml:space="preserve">Skole, afstand, Tibberup </v>
      </c>
      <c r="K475" t="s">
        <v>572</v>
      </c>
      <c r="M475" s="10" t="s">
        <v>302</v>
      </c>
      <c r="N475" t="str">
        <f t="shared" si="35"/>
        <v>Ekr53?</v>
      </c>
      <c r="O475" t="s">
        <v>304</v>
      </c>
      <c r="Q475" s="2" t="str">
        <f t="shared" si="36"/>
        <v>Ekr53?</v>
      </c>
      <c r="R475" s="12" t="str">
        <f>IF(ISNUMBER(SEARCH("Datakilder_SQL",#REF!)),"Database",IF(ISNUMBER(SEARCH("WMS",U475)),"WMS",IF(ISNUMBER(SEARCH("WFS",U475)),"WFS","Grafisk fil")))</f>
        <v>Grafisk fil</v>
      </c>
      <c r="S4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5" t="str">
        <f>IF(ISNUMBER(SEARCH("]",#REF!)),TRIM(RIGHT(SUBSTITUTE(#REF!,".",REPT(" ",LEN(#REF!))),LEN(#REF!))),"")&amp;IF(ISNUMBER(SEARCH("ODBC",#REF!)),TRIM(#REF!)&amp;"?","")</f>
        <v/>
      </c>
      <c r="U475" s="1" t="str">
        <f>IF(ISNUMBER(SEARCH("WMS",#REF!)),RIGHT(#REF!,LEN(#REF!)-SEARCH(":",#REF!)),"")</f>
        <v/>
      </c>
      <c r="V475" t="str">
        <f>IF(ISNUMBER(SEARCH("WMS",#REF!)),TRIM(#REF!)&amp;"?","")</f>
        <v/>
      </c>
      <c r="W475" s="21" t="str">
        <f>IF(ISNUMBER(SEARCH("E:\",#REF!)),"\\s-gis01-v\gis1\", "")</f>
        <v/>
      </c>
      <c r="X475" s="2" t="str">
        <f>IF(ISNUMBER(SEARCH("E:\",#REF!)),LEFT(#REF!,SEARCH("@",SUBSTITUTE(#REF!,"\","@",LEN(#REF!)-LEN(SUBSTITUTE(#REF!,"\",""))))),"")</f>
        <v/>
      </c>
      <c r="Y475" s="14" t="str">
        <f>IF(ISNUMBER(SEARCH("E:\",#REF!)),TRIM(RIGHT(SUBSTITUTE(#REF!,"\",REPT(" ",LEN(#REF!))),LEN(#REF!))),"")</f>
        <v/>
      </c>
    </row>
    <row r="476" spans="1:25" x14ac:dyDescent="0.25">
      <c r="A476">
        <v>475</v>
      </c>
      <c r="B476" t="s">
        <v>152</v>
      </c>
      <c r="C476" t="s">
        <v>885</v>
      </c>
      <c r="D476" s="10" t="s">
        <v>939</v>
      </c>
      <c r="E476" s="10" t="s">
        <v>979</v>
      </c>
      <c r="F476" t="s">
        <v>532</v>
      </c>
      <c r="H476" s="10" t="s">
        <v>885</v>
      </c>
      <c r="I476" t="s">
        <v>310</v>
      </c>
      <c r="J476" t="str">
        <f t="shared" si="34"/>
        <v xml:space="preserve">Skole, afstand, Tibberup </v>
      </c>
      <c r="K476" t="s">
        <v>572</v>
      </c>
      <c r="M476" s="10" t="s">
        <v>302</v>
      </c>
      <c r="N476" t="str">
        <f t="shared" si="35"/>
        <v>Ekr53?</v>
      </c>
      <c r="O476" t="s">
        <v>304</v>
      </c>
      <c r="Q476" s="2" t="str">
        <f t="shared" si="36"/>
        <v>Ekr53?</v>
      </c>
      <c r="R476" s="12" t="str">
        <f>IF(ISNUMBER(SEARCH("Datakilder_SQL",#REF!)),"Database",IF(ISNUMBER(SEARCH("WMS",U476)),"WMS",IF(ISNUMBER(SEARCH("WFS",U476)),"WFS","Grafisk fil")))</f>
        <v>Grafisk fil</v>
      </c>
      <c r="S4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6" t="str">
        <f>IF(ISNUMBER(SEARCH("]",#REF!)),TRIM(RIGHT(SUBSTITUTE(#REF!,".",REPT(" ",LEN(#REF!))),LEN(#REF!))),"")&amp;IF(ISNUMBER(SEARCH("ODBC",#REF!)),TRIM(#REF!)&amp;"?","")</f>
        <v/>
      </c>
      <c r="U476" s="1" t="str">
        <f>IF(ISNUMBER(SEARCH("WMS",#REF!)),RIGHT(#REF!,LEN(#REF!)-SEARCH(":",#REF!)),"")</f>
        <v/>
      </c>
      <c r="V476" t="str">
        <f>IF(ISNUMBER(SEARCH("WMS",#REF!)),TRIM(#REF!)&amp;"?","")</f>
        <v/>
      </c>
      <c r="W476" s="21" t="str">
        <f>IF(ISNUMBER(SEARCH("E:\",#REF!)),"\\s-gis01-v\gis1\", "")</f>
        <v/>
      </c>
      <c r="X476" s="2" t="str">
        <f>IF(ISNUMBER(SEARCH("E:\",#REF!)),LEFT(#REF!,SEARCH("@",SUBSTITUTE(#REF!,"\","@",LEN(#REF!)-LEN(SUBSTITUTE(#REF!,"\",""))))),"")</f>
        <v/>
      </c>
      <c r="Y476" s="14" t="str">
        <f>IF(ISNUMBER(SEARCH("E:\",#REF!)),TRIM(RIGHT(SUBSTITUTE(#REF!,"\",REPT(" ",LEN(#REF!))),LEN(#REF!))),"")</f>
        <v/>
      </c>
    </row>
    <row r="477" spans="1:25" x14ac:dyDescent="0.25">
      <c r="A477">
        <v>476</v>
      </c>
      <c r="B477" t="s">
        <v>152</v>
      </c>
      <c r="C477" t="s">
        <v>885</v>
      </c>
      <c r="D477" s="10" t="s">
        <v>939</v>
      </c>
      <c r="E477" s="10" t="s">
        <v>979</v>
      </c>
      <c r="F477" t="s">
        <v>532</v>
      </c>
      <c r="H477" s="10" t="s">
        <v>885</v>
      </c>
      <c r="I477" t="s">
        <v>310</v>
      </c>
      <c r="J477" t="str">
        <f t="shared" si="34"/>
        <v xml:space="preserve">Skole, afstand, Tibberup </v>
      </c>
      <c r="K477" t="s">
        <v>572</v>
      </c>
      <c r="M477" s="10" t="s">
        <v>302</v>
      </c>
      <c r="N477" t="str">
        <f t="shared" si="35"/>
        <v>Ekr53?</v>
      </c>
      <c r="O477" t="s">
        <v>304</v>
      </c>
      <c r="Q477" s="2" t="str">
        <f t="shared" si="36"/>
        <v>Ekr53?</v>
      </c>
      <c r="R477" s="12" t="str">
        <f>IF(ISNUMBER(SEARCH("Datakilder_SQL",#REF!)),"Database",IF(ISNUMBER(SEARCH("WMS",U477)),"WMS",IF(ISNUMBER(SEARCH("WFS",U477)),"WFS","Grafisk fil")))</f>
        <v>Grafisk fil</v>
      </c>
      <c r="S4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7" t="str">
        <f>IF(ISNUMBER(SEARCH("]",#REF!)),TRIM(RIGHT(SUBSTITUTE(#REF!,".",REPT(" ",LEN(#REF!))),LEN(#REF!))),"")&amp;IF(ISNUMBER(SEARCH("ODBC",#REF!)),TRIM(#REF!)&amp;"?","")</f>
        <v/>
      </c>
      <c r="U477" s="1" t="str">
        <f>IF(ISNUMBER(SEARCH("WMS",#REF!)),RIGHT(#REF!,LEN(#REF!)-SEARCH(":",#REF!)),"")</f>
        <v/>
      </c>
      <c r="V477" t="str">
        <f>IF(ISNUMBER(SEARCH("WMS",#REF!)),TRIM(#REF!)&amp;"?","")</f>
        <v/>
      </c>
      <c r="W477" s="21" t="str">
        <f>IF(ISNUMBER(SEARCH("E:\",#REF!)),"\\s-gis01-v\gis1\", "")</f>
        <v/>
      </c>
      <c r="X477" s="2" t="str">
        <f>IF(ISNUMBER(SEARCH("E:\",#REF!)),LEFT(#REF!,SEARCH("@",SUBSTITUTE(#REF!,"\","@",LEN(#REF!)-LEN(SUBSTITUTE(#REF!,"\",""))))),"")</f>
        <v/>
      </c>
      <c r="Y477" s="14" t="str">
        <f>IF(ISNUMBER(SEARCH("E:\",#REF!)),TRIM(RIGHT(SUBSTITUTE(#REF!,"\",REPT(" ",LEN(#REF!))),LEN(#REF!))),"")</f>
        <v/>
      </c>
    </row>
    <row r="478" spans="1:25" x14ac:dyDescent="0.25">
      <c r="A478">
        <v>477</v>
      </c>
      <c r="B478" t="s">
        <v>278</v>
      </c>
      <c r="C478" t="s">
        <v>885</v>
      </c>
      <c r="D478" s="10" t="s">
        <v>939</v>
      </c>
      <c r="E478" s="10" t="s">
        <v>979</v>
      </c>
      <c r="F478" t="s">
        <v>532</v>
      </c>
      <c r="H478" s="10" t="s">
        <v>885</v>
      </c>
      <c r="I478" t="s">
        <v>310</v>
      </c>
      <c r="J478" t="str">
        <f t="shared" ref="J478:J485" si="37">"Skole, afstand, "&amp;RIGHT(B478,LEN(B478)-2)</f>
        <v xml:space="preserve">Skole, afstand, Tikøb </v>
      </c>
      <c r="K478" t="s">
        <v>572</v>
      </c>
      <c r="M478" s="10" t="s">
        <v>302</v>
      </c>
      <c r="N478" t="str">
        <f t="shared" ref="N478:N485" si="38">Q478</f>
        <v>Ekr53?</v>
      </c>
      <c r="O478" t="s">
        <v>304</v>
      </c>
      <c r="Q478" s="2" t="str">
        <f t="shared" si="36"/>
        <v>Ekr53?</v>
      </c>
      <c r="R478" s="12" t="str">
        <f>IF(ISNUMBER(SEARCH("Datakilder_SQL",#REF!)),"Database",IF(ISNUMBER(SEARCH("WMS",U478)),"WMS",IF(ISNUMBER(SEARCH("WFS",U478)),"WFS","Grafisk fil")))</f>
        <v>Grafisk fil</v>
      </c>
      <c r="S4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8" t="str">
        <f>IF(ISNUMBER(SEARCH("]",#REF!)),TRIM(RIGHT(SUBSTITUTE(#REF!,".",REPT(" ",LEN(#REF!))),LEN(#REF!))),"")&amp;IF(ISNUMBER(SEARCH("ODBC",#REF!)),TRIM(#REF!)&amp;"?","")</f>
        <v/>
      </c>
      <c r="U478" s="1" t="str">
        <f>IF(ISNUMBER(SEARCH("WMS",#REF!)),RIGHT(#REF!,LEN(#REF!)-SEARCH(":",#REF!)),"")</f>
        <v/>
      </c>
      <c r="V478" t="str">
        <f>IF(ISNUMBER(SEARCH("WMS",#REF!)),TRIM(#REF!)&amp;"?","")</f>
        <v/>
      </c>
      <c r="W478" s="21" t="str">
        <f>IF(ISNUMBER(SEARCH("E:\",#REF!)),"\\s-gis01-v\gis1\", "")</f>
        <v/>
      </c>
      <c r="X478" s="2" t="str">
        <f>IF(ISNUMBER(SEARCH("E:\",#REF!)),LEFT(#REF!,SEARCH("@",SUBSTITUTE(#REF!,"\","@",LEN(#REF!)-LEN(SUBSTITUTE(#REF!,"\",""))))),"")</f>
        <v/>
      </c>
      <c r="Y478" s="14" t="str">
        <f>IF(ISNUMBER(SEARCH("E:\",#REF!)),TRIM(RIGHT(SUBSTITUTE(#REF!,"\",REPT(" ",LEN(#REF!))),LEN(#REF!))),"")</f>
        <v/>
      </c>
    </row>
    <row r="479" spans="1:25" x14ac:dyDescent="0.25">
      <c r="A479">
        <v>478</v>
      </c>
      <c r="B479" t="s">
        <v>278</v>
      </c>
      <c r="C479" t="s">
        <v>885</v>
      </c>
      <c r="D479" s="10" t="s">
        <v>939</v>
      </c>
      <c r="E479" s="10" t="s">
        <v>979</v>
      </c>
      <c r="F479" t="s">
        <v>532</v>
      </c>
      <c r="H479" s="10" t="s">
        <v>885</v>
      </c>
      <c r="I479" t="s">
        <v>310</v>
      </c>
      <c r="J479" t="str">
        <f t="shared" si="37"/>
        <v xml:space="preserve">Skole, afstand, Tikøb </v>
      </c>
      <c r="K479" t="s">
        <v>572</v>
      </c>
      <c r="M479" s="10" t="s">
        <v>302</v>
      </c>
      <c r="N479" t="str">
        <f t="shared" si="38"/>
        <v>Ekr53?</v>
      </c>
      <c r="O479" t="s">
        <v>304</v>
      </c>
      <c r="Q479" s="2" t="str">
        <f t="shared" si="36"/>
        <v>Ekr53?</v>
      </c>
      <c r="R479" s="12" t="str">
        <f>IF(ISNUMBER(SEARCH("Datakilder_SQL",#REF!)),"Database",IF(ISNUMBER(SEARCH("WMS",U479)),"WMS",IF(ISNUMBER(SEARCH("WFS",U479)),"WFS","Grafisk fil")))</f>
        <v>Grafisk fil</v>
      </c>
      <c r="S4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79" t="str">
        <f>IF(ISNUMBER(SEARCH("]",#REF!)),TRIM(RIGHT(SUBSTITUTE(#REF!,".",REPT(" ",LEN(#REF!))),LEN(#REF!))),"")&amp;IF(ISNUMBER(SEARCH("ODBC",#REF!)),TRIM(#REF!)&amp;"?","")</f>
        <v/>
      </c>
      <c r="U479" s="1" t="str">
        <f>IF(ISNUMBER(SEARCH("WMS",#REF!)),RIGHT(#REF!,LEN(#REF!)-SEARCH(":",#REF!)),"")</f>
        <v/>
      </c>
      <c r="V479" t="str">
        <f>IF(ISNUMBER(SEARCH("WMS",#REF!)),TRIM(#REF!)&amp;"?","")</f>
        <v/>
      </c>
      <c r="W479" s="21" t="str">
        <f>IF(ISNUMBER(SEARCH("E:\",#REF!)),"\\s-gis01-v\gis1\", "")</f>
        <v/>
      </c>
      <c r="X479" s="2" t="str">
        <f>IF(ISNUMBER(SEARCH("E:\",#REF!)),LEFT(#REF!,SEARCH("@",SUBSTITUTE(#REF!,"\","@",LEN(#REF!)-LEN(SUBSTITUTE(#REF!,"\",""))))),"")</f>
        <v/>
      </c>
      <c r="Y479" s="14" t="str">
        <f>IF(ISNUMBER(SEARCH("E:\",#REF!)),TRIM(RIGHT(SUBSTITUTE(#REF!,"\",REPT(" ",LEN(#REF!))),LEN(#REF!))),"")</f>
        <v/>
      </c>
    </row>
    <row r="480" spans="1:25" x14ac:dyDescent="0.25">
      <c r="A480">
        <v>479</v>
      </c>
      <c r="B480" t="s">
        <v>278</v>
      </c>
      <c r="C480" t="s">
        <v>885</v>
      </c>
      <c r="D480" s="10" t="s">
        <v>939</v>
      </c>
      <c r="E480" s="10" t="s">
        <v>979</v>
      </c>
      <c r="F480" t="s">
        <v>532</v>
      </c>
      <c r="H480" s="10" t="s">
        <v>885</v>
      </c>
      <c r="I480" t="s">
        <v>310</v>
      </c>
      <c r="J480" t="str">
        <f t="shared" si="37"/>
        <v xml:space="preserve">Skole, afstand, Tikøb </v>
      </c>
      <c r="K480" t="s">
        <v>572</v>
      </c>
      <c r="M480" s="10" t="s">
        <v>302</v>
      </c>
      <c r="N480" t="str">
        <f t="shared" si="38"/>
        <v>Ekr53?</v>
      </c>
      <c r="O480" t="s">
        <v>304</v>
      </c>
      <c r="Q480" s="2" t="str">
        <f t="shared" si="36"/>
        <v>Ekr53?</v>
      </c>
      <c r="R480" s="12" t="str">
        <f>IF(ISNUMBER(SEARCH("Datakilder_SQL",#REF!)),"Database",IF(ISNUMBER(SEARCH("WMS",U480)),"WMS",IF(ISNUMBER(SEARCH("WFS",U480)),"WFS","Grafisk fil")))</f>
        <v>Grafisk fil</v>
      </c>
      <c r="S4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0" t="str">
        <f>IF(ISNUMBER(SEARCH("]",#REF!)),TRIM(RIGHT(SUBSTITUTE(#REF!,".",REPT(" ",LEN(#REF!))),LEN(#REF!))),"")&amp;IF(ISNUMBER(SEARCH("ODBC",#REF!)),TRIM(#REF!)&amp;"?","")</f>
        <v/>
      </c>
      <c r="U480" s="1" t="str">
        <f>IF(ISNUMBER(SEARCH("WMS",#REF!)),RIGHT(#REF!,LEN(#REF!)-SEARCH(":",#REF!)),"")</f>
        <v/>
      </c>
      <c r="V480" t="str">
        <f>IF(ISNUMBER(SEARCH("WMS",#REF!)),TRIM(#REF!)&amp;"?","")</f>
        <v/>
      </c>
      <c r="W480" s="21" t="str">
        <f>IF(ISNUMBER(SEARCH("E:\",#REF!)),"\\s-gis01-v\gis1\", "")</f>
        <v/>
      </c>
      <c r="X480" s="2" t="str">
        <f>IF(ISNUMBER(SEARCH("E:\",#REF!)),LEFT(#REF!,SEARCH("@",SUBSTITUTE(#REF!,"\","@",LEN(#REF!)-LEN(SUBSTITUTE(#REF!,"\",""))))),"")</f>
        <v/>
      </c>
      <c r="Y480" s="14" t="str">
        <f>IF(ISNUMBER(SEARCH("E:\",#REF!)),TRIM(RIGHT(SUBSTITUTE(#REF!,"\",REPT(" ",LEN(#REF!))),LEN(#REF!))),"")</f>
        <v/>
      </c>
    </row>
    <row r="481" spans="1:25" x14ac:dyDescent="0.25">
      <c r="A481">
        <v>480</v>
      </c>
      <c r="B481" t="s">
        <v>278</v>
      </c>
      <c r="C481" t="s">
        <v>885</v>
      </c>
      <c r="D481" s="10" t="s">
        <v>939</v>
      </c>
      <c r="E481" s="10" t="s">
        <v>979</v>
      </c>
      <c r="F481" t="s">
        <v>532</v>
      </c>
      <c r="H481" s="10" t="s">
        <v>885</v>
      </c>
      <c r="I481" t="s">
        <v>310</v>
      </c>
      <c r="J481" t="str">
        <f t="shared" si="37"/>
        <v xml:space="preserve">Skole, afstand, Tikøb </v>
      </c>
      <c r="K481" t="s">
        <v>572</v>
      </c>
      <c r="M481" s="10" t="s">
        <v>302</v>
      </c>
      <c r="N481" t="str">
        <f t="shared" si="38"/>
        <v>Ekr53?</v>
      </c>
      <c r="O481" t="s">
        <v>304</v>
      </c>
      <c r="Q481" s="2" t="str">
        <f t="shared" si="36"/>
        <v>Ekr53?</v>
      </c>
      <c r="R481" s="12" t="str">
        <f>IF(ISNUMBER(SEARCH("Datakilder_SQL",#REF!)),"Database",IF(ISNUMBER(SEARCH("WMS",U481)),"WMS",IF(ISNUMBER(SEARCH("WFS",U481)),"WFS","Grafisk fil")))</f>
        <v>Grafisk fil</v>
      </c>
      <c r="S4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1" t="str">
        <f>IF(ISNUMBER(SEARCH("]",#REF!)),TRIM(RIGHT(SUBSTITUTE(#REF!,".",REPT(" ",LEN(#REF!))),LEN(#REF!))),"")&amp;IF(ISNUMBER(SEARCH("ODBC",#REF!)),TRIM(#REF!)&amp;"?","")</f>
        <v/>
      </c>
      <c r="U481" s="1" t="str">
        <f>IF(ISNUMBER(SEARCH("WMS",#REF!)),RIGHT(#REF!,LEN(#REF!)-SEARCH(":",#REF!)),"")</f>
        <v/>
      </c>
      <c r="V481" t="str">
        <f>IF(ISNUMBER(SEARCH("WMS",#REF!)),TRIM(#REF!)&amp;"?","")</f>
        <v/>
      </c>
      <c r="W481" s="21" t="str">
        <f>IF(ISNUMBER(SEARCH("E:\",#REF!)),"\\s-gis01-v\gis1\", "")</f>
        <v/>
      </c>
      <c r="X481" s="2" t="str">
        <f>IF(ISNUMBER(SEARCH("E:\",#REF!)),LEFT(#REF!,SEARCH("@",SUBSTITUTE(#REF!,"\","@",LEN(#REF!)-LEN(SUBSTITUTE(#REF!,"\",""))))),"")</f>
        <v/>
      </c>
      <c r="Y481" s="14" t="str">
        <f>IF(ISNUMBER(SEARCH("E:\",#REF!)),TRIM(RIGHT(SUBSTITUTE(#REF!,"\",REPT(" ",LEN(#REF!))),LEN(#REF!))),"")</f>
        <v/>
      </c>
    </row>
    <row r="482" spans="1:25" x14ac:dyDescent="0.25">
      <c r="A482">
        <v>481</v>
      </c>
      <c r="B482" t="s">
        <v>153</v>
      </c>
      <c r="C482" t="s">
        <v>885</v>
      </c>
      <c r="D482" s="10" t="s">
        <v>939</v>
      </c>
      <c r="E482" s="10" t="s">
        <v>979</v>
      </c>
      <c r="F482" t="s">
        <v>532</v>
      </c>
      <c r="H482" s="10" t="s">
        <v>885</v>
      </c>
      <c r="I482" t="s">
        <v>310</v>
      </c>
      <c r="J482" t="str">
        <f t="shared" si="37"/>
        <v xml:space="preserve">Skole, afstand, 10_klasse </v>
      </c>
      <c r="K482" t="s">
        <v>572</v>
      </c>
      <c r="M482" s="10" t="s">
        <v>302</v>
      </c>
      <c r="N482" t="str">
        <f t="shared" si="38"/>
        <v>Ekr53?</v>
      </c>
      <c r="O482" t="s">
        <v>304</v>
      </c>
      <c r="Q482" s="2" t="str">
        <f t="shared" si="36"/>
        <v>Ekr53?</v>
      </c>
      <c r="R482" s="12" t="str">
        <f>IF(ISNUMBER(SEARCH("Datakilder_SQL",#REF!)),"Database",IF(ISNUMBER(SEARCH("WMS",U482)),"WMS",IF(ISNUMBER(SEARCH("WFS",U482)),"WFS","Grafisk fil")))</f>
        <v>Grafisk fil</v>
      </c>
      <c r="S4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2" t="str">
        <f>IF(ISNUMBER(SEARCH("]",#REF!)),TRIM(RIGHT(SUBSTITUTE(#REF!,".",REPT(" ",LEN(#REF!))),LEN(#REF!))),"")&amp;IF(ISNUMBER(SEARCH("ODBC",#REF!)),TRIM(#REF!)&amp;"?","")</f>
        <v/>
      </c>
      <c r="U482" s="1" t="str">
        <f>IF(ISNUMBER(SEARCH("WMS",#REF!)),RIGHT(#REF!,LEN(#REF!)-SEARCH(":",#REF!)),"")</f>
        <v/>
      </c>
      <c r="V482" t="str">
        <f>IF(ISNUMBER(SEARCH("WMS",#REF!)),TRIM(#REF!)&amp;"?","")</f>
        <v/>
      </c>
      <c r="W482" s="21" t="str">
        <f>IF(ISNUMBER(SEARCH("E:\",#REF!)),"\\s-gis01-v\gis1\", "")</f>
        <v/>
      </c>
      <c r="X482" s="2" t="str">
        <f>IF(ISNUMBER(SEARCH("E:\",#REF!)),LEFT(#REF!,SEARCH("@",SUBSTITUTE(#REF!,"\","@",LEN(#REF!)-LEN(SUBSTITUTE(#REF!,"\",""))))),"")</f>
        <v/>
      </c>
      <c r="Y482" s="14" t="str">
        <f>IF(ISNUMBER(SEARCH("E:\",#REF!)),TRIM(RIGHT(SUBSTITUTE(#REF!,"\",REPT(" ",LEN(#REF!))),LEN(#REF!))),"")</f>
        <v/>
      </c>
    </row>
    <row r="483" spans="1:25" x14ac:dyDescent="0.25">
      <c r="A483">
        <v>482</v>
      </c>
      <c r="B483" t="s">
        <v>279</v>
      </c>
      <c r="C483" t="s">
        <v>885</v>
      </c>
      <c r="D483" s="10" t="s">
        <v>939</v>
      </c>
      <c r="E483" s="10" t="s">
        <v>979</v>
      </c>
      <c r="F483" t="s">
        <v>532</v>
      </c>
      <c r="H483" s="10" t="s">
        <v>885</v>
      </c>
      <c r="I483" t="s">
        <v>310</v>
      </c>
      <c r="J483" t="str">
        <f t="shared" si="37"/>
        <v xml:space="preserve">Skole, afstand, Helsingør Ungdomsskole </v>
      </c>
      <c r="K483" t="s">
        <v>572</v>
      </c>
      <c r="M483" s="10" t="s">
        <v>302</v>
      </c>
      <c r="N483" t="str">
        <f t="shared" si="38"/>
        <v>Ekr53?</v>
      </c>
      <c r="O483" t="s">
        <v>304</v>
      </c>
      <c r="Q483" s="2" t="str">
        <f t="shared" si="36"/>
        <v>Ekr53?</v>
      </c>
      <c r="R483" s="12" t="str">
        <f>IF(ISNUMBER(SEARCH("Datakilder_SQL",#REF!)),"Database",IF(ISNUMBER(SEARCH("WMS",U483)),"WMS",IF(ISNUMBER(SEARCH("WFS",U483)),"WFS","Grafisk fil")))</f>
        <v>Grafisk fil</v>
      </c>
      <c r="S4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3" t="str">
        <f>IF(ISNUMBER(SEARCH("]",#REF!)),TRIM(RIGHT(SUBSTITUTE(#REF!,".",REPT(" ",LEN(#REF!))),LEN(#REF!))),"")&amp;IF(ISNUMBER(SEARCH("ODBC",#REF!)),TRIM(#REF!)&amp;"?","")</f>
        <v/>
      </c>
      <c r="U483" s="1" t="str">
        <f>IF(ISNUMBER(SEARCH("WMS",#REF!)),RIGHT(#REF!,LEN(#REF!)-SEARCH(":",#REF!)),"")</f>
        <v/>
      </c>
      <c r="V483" t="str">
        <f>IF(ISNUMBER(SEARCH("WMS",#REF!)),TRIM(#REF!)&amp;"?","")</f>
        <v/>
      </c>
      <c r="W483" s="21" t="str">
        <f>IF(ISNUMBER(SEARCH("E:\",#REF!)),"\\s-gis01-v\gis1\", "")</f>
        <v/>
      </c>
      <c r="X483" s="2" t="str">
        <f>IF(ISNUMBER(SEARCH("E:\",#REF!)),LEFT(#REF!,SEARCH("@",SUBSTITUTE(#REF!,"\","@",LEN(#REF!)-LEN(SUBSTITUTE(#REF!,"\",""))))),"")</f>
        <v/>
      </c>
      <c r="Y483" s="14" t="str">
        <f>IF(ISNUMBER(SEARCH("E:\",#REF!)),TRIM(RIGHT(SUBSTITUTE(#REF!,"\",REPT(" ",LEN(#REF!))),LEN(#REF!))),"")</f>
        <v/>
      </c>
    </row>
    <row r="484" spans="1:25" x14ac:dyDescent="0.25">
      <c r="A484">
        <v>483</v>
      </c>
      <c r="B484" t="s">
        <v>279</v>
      </c>
      <c r="C484" t="s">
        <v>885</v>
      </c>
      <c r="D484" s="10" t="s">
        <v>939</v>
      </c>
      <c r="E484" s="10" t="s">
        <v>979</v>
      </c>
      <c r="F484" t="s">
        <v>532</v>
      </c>
      <c r="H484" s="10" t="s">
        <v>885</v>
      </c>
      <c r="I484" t="s">
        <v>310</v>
      </c>
      <c r="J484" t="str">
        <f t="shared" si="37"/>
        <v xml:space="preserve">Skole, afstand, Helsingør Ungdomsskole </v>
      </c>
      <c r="K484" t="s">
        <v>572</v>
      </c>
      <c r="M484" s="10" t="s">
        <v>302</v>
      </c>
      <c r="N484" t="str">
        <f t="shared" si="38"/>
        <v>Ekr53?</v>
      </c>
      <c r="O484" t="s">
        <v>304</v>
      </c>
      <c r="Q484" s="2" t="str">
        <f t="shared" si="36"/>
        <v>Ekr53?</v>
      </c>
      <c r="R484" s="12" t="str">
        <f>IF(ISNUMBER(SEARCH("Datakilder_SQL",#REF!)),"Database",IF(ISNUMBER(SEARCH("WMS",U484)),"WMS",IF(ISNUMBER(SEARCH("WFS",U484)),"WFS","Grafisk fil")))</f>
        <v>Grafisk fil</v>
      </c>
      <c r="S4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4" t="str">
        <f>IF(ISNUMBER(SEARCH("]",#REF!)),TRIM(RIGHT(SUBSTITUTE(#REF!,".",REPT(" ",LEN(#REF!))),LEN(#REF!))),"")&amp;IF(ISNUMBER(SEARCH("ODBC",#REF!)),TRIM(#REF!)&amp;"?","")</f>
        <v/>
      </c>
      <c r="U484" s="1" t="str">
        <f>IF(ISNUMBER(SEARCH("WMS",#REF!)),RIGHT(#REF!,LEN(#REF!)-SEARCH(":",#REF!)),"")</f>
        <v/>
      </c>
      <c r="V484" t="str">
        <f>IF(ISNUMBER(SEARCH("WMS",#REF!)),TRIM(#REF!)&amp;"?","")</f>
        <v/>
      </c>
      <c r="W484" s="21" t="str">
        <f>IF(ISNUMBER(SEARCH("E:\",#REF!)),"\\s-gis01-v\gis1\", "")</f>
        <v/>
      </c>
      <c r="X484" s="2" t="str">
        <f>IF(ISNUMBER(SEARCH("E:\",#REF!)),LEFT(#REF!,SEARCH("@",SUBSTITUTE(#REF!,"\","@",LEN(#REF!)-LEN(SUBSTITUTE(#REF!,"\",""))))),"")</f>
        <v/>
      </c>
      <c r="Y484" s="14" t="str">
        <f>IF(ISNUMBER(SEARCH("E:\",#REF!)),TRIM(RIGHT(SUBSTITUTE(#REF!,"\",REPT(" ",LEN(#REF!))),LEN(#REF!))),"")</f>
        <v/>
      </c>
    </row>
    <row r="485" spans="1:25" x14ac:dyDescent="0.25">
      <c r="A485">
        <v>484</v>
      </c>
      <c r="B485" t="s">
        <v>211</v>
      </c>
      <c r="C485" t="s">
        <v>885</v>
      </c>
      <c r="D485" s="10" t="s">
        <v>939</v>
      </c>
      <c r="E485" s="10" t="s">
        <v>979</v>
      </c>
      <c r="F485" t="s">
        <v>532</v>
      </c>
      <c r="H485" s="10" t="s">
        <v>885</v>
      </c>
      <c r="I485" t="s">
        <v>310</v>
      </c>
      <c r="J485" t="str">
        <f t="shared" si="37"/>
        <v xml:space="preserve">Skole, afstand, Erhvervsskolen Nordsjælland </v>
      </c>
      <c r="K485" t="s">
        <v>572</v>
      </c>
      <c r="M485" s="10" t="s">
        <v>302</v>
      </c>
      <c r="N485" t="str">
        <f t="shared" si="38"/>
        <v>Ekr53?</v>
      </c>
      <c r="O485" t="s">
        <v>304</v>
      </c>
      <c r="Q485" s="2" t="str">
        <f t="shared" si="36"/>
        <v>Ekr53?</v>
      </c>
      <c r="R485" s="12" t="str">
        <f>IF(ISNUMBER(SEARCH("Datakilder_SQL",#REF!)),"Database",IF(ISNUMBER(SEARCH("WMS",U485)),"WMS",IF(ISNUMBER(SEARCH("WFS",U485)),"WFS","Grafisk fil")))</f>
        <v>Grafisk fil</v>
      </c>
      <c r="S4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5" t="str">
        <f>IF(ISNUMBER(SEARCH("]",#REF!)),TRIM(RIGHT(SUBSTITUTE(#REF!,".",REPT(" ",LEN(#REF!))),LEN(#REF!))),"")&amp;IF(ISNUMBER(SEARCH("ODBC",#REF!)),TRIM(#REF!)&amp;"?","")</f>
        <v/>
      </c>
      <c r="U485" s="1" t="str">
        <f>IF(ISNUMBER(SEARCH("WMS",#REF!)),RIGHT(#REF!,LEN(#REF!)-SEARCH(":",#REF!)),"")</f>
        <v/>
      </c>
      <c r="V485" t="str">
        <f>IF(ISNUMBER(SEARCH("WMS",#REF!)),TRIM(#REF!)&amp;"?","")</f>
        <v/>
      </c>
      <c r="W485" s="21" t="str">
        <f>IF(ISNUMBER(SEARCH("E:\",#REF!)),"\\s-gis01-v\gis1\", "")</f>
        <v/>
      </c>
      <c r="X485" s="2" t="str">
        <f>IF(ISNUMBER(SEARCH("E:\",#REF!)),LEFT(#REF!,SEARCH("@",SUBSTITUTE(#REF!,"\","@",LEN(#REF!)-LEN(SUBSTITUTE(#REF!,"\",""))))),"")</f>
        <v/>
      </c>
      <c r="Y485" s="14" t="str">
        <f>IF(ISNUMBER(SEARCH("E:\",#REF!)),TRIM(RIGHT(SUBSTITUTE(#REF!,"\",REPT(" ",LEN(#REF!))),LEN(#REF!))),"")</f>
        <v/>
      </c>
    </row>
    <row r="486" spans="1:25" x14ac:dyDescent="0.25">
      <c r="A486">
        <v>485</v>
      </c>
      <c r="B486" t="s">
        <v>154</v>
      </c>
      <c r="C486" t="s">
        <v>885</v>
      </c>
      <c r="D486" s="10" t="s">
        <v>940</v>
      </c>
      <c r="E486" s="10" t="s">
        <v>940</v>
      </c>
      <c r="F486" s="10" t="s">
        <v>940</v>
      </c>
      <c r="G486" s="10" t="s">
        <v>940</v>
      </c>
      <c r="H486" s="10" t="s">
        <v>940</v>
      </c>
      <c r="I486" s="10" t="s">
        <v>940</v>
      </c>
      <c r="J486" s="10" t="s">
        <v>940</v>
      </c>
      <c r="K486" s="10" t="s">
        <v>940</v>
      </c>
      <c r="L486" s="10" t="s">
        <v>940</v>
      </c>
      <c r="M486" s="10" t="s">
        <v>940</v>
      </c>
      <c r="N486" s="10" t="s">
        <v>940</v>
      </c>
      <c r="O486" s="10" t="s">
        <v>940</v>
      </c>
      <c r="P486" s="10" t="s">
        <v>940</v>
      </c>
      <c r="Q486" s="10" t="s">
        <v>940</v>
      </c>
      <c r="R486" s="10" t="s">
        <v>940</v>
      </c>
      <c r="S486" s="10" t="s">
        <v>940</v>
      </c>
      <c r="T486" s="10" t="s">
        <v>940</v>
      </c>
      <c r="U486" s="10" t="s">
        <v>940</v>
      </c>
      <c r="V486" s="10" t="s">
        <v>940</v>
      </c>
      <c r="W486" s="10" t="s">
        <v>940</v>
      </c>
      <c r="X486" s="10" t="s">
        <v>940</v>
      </c>
      <c r="Y486" s="10" t="s">
        <v>940</v>
      </c>
    </row>
    <row r="487" spans="1:25" x14ac:dyDescent="0.25">
      <c r="A487">
        <v>486</v>
      </c>
      <c r="B487" s="34" t="s">
        <v>155</v>
      </c>
      <c r="C487" t="s">
        <v>306</v>
      </c>
      <c r="D487" s="10" t="s">
        <v>941</v>
      </c>
      <c r="E487" s="10"/>
      <c r="F487" t="s">
        <v>533</v>
      </c>
      <c r="H487" s="10" t="s">
        <v>885</v>
      </c>
      <c r="I487" t="s">
        <v>310</v>
      </c>
      <c r="J487" t="s">
        <v>779</v>
      </c>
      <c r="M487" s="10" t="s">
        <v>302</v>
      </c>
      <c r="O487" t="s">
        <v>883</v>
      </c>
      <c r="Q487" s="2" t="str">
        <f t="shared" si="36"/>
        <v/>
      </c>
      <c r="R487" s="12" t="str">
        <f>IF(ISNUMBER(SEARCH("Datakilder_SQL",#REF!)),"Database",IF(ISNUMBER(SEARCH("WMS",U487)),"WMS",IF(ISNUMBER(SEARCH("WFS",U487)),"WFS","Grafisk fil")))</f>
        <v>Grafisk fil</v>
      </c>
      <c r="S4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7" t="str">
        <f>IF(ISNUMBER(SEARCH("]",#REF!)),TRIM(RIGHT(SUBSTITUTE(#REF!,".",REPT(" ",LEN(#REF!))),LEN(#REF!))),"")&amp;IF(ISNUMBER(SEARCH("ODBC",#REF!)),TRIM(#REF!)&amp;"?","")</f>
        <v/>
      </c>
      <c r="U487" s="1" t="str">
        <f>IF(ISNUMBER(SEARCH("WMS",#REF!)),RIGHT(#REF!,LEN(#REF!)-SEARCH(":",#REF!)),"")</f>
        <v/>
      </c>
      <c r="V487" t="str">
        <f>IF(ISNUMBER(SEARCH("WMS",#REF!)),TRIM(#REF!)&amp;"?","")</f>
        <v/>
      </c>
      <c r="W487" s="21" t="str">
        <f>IF(ISNUMBER(SEARCH("E:\",#REF!)),"\\s-gis01-v\gis1\", "")</f>
        <v/>
      </c>
      <c r="X487" s="2" t="str">
        <f>IF(ISNUMBER(SEARCH("E:\",#REF!)),LEFT(#REF!,SEARCH("@",SUBSTITUTE(#REF!,"\","@",LEN(#REF!)-LEN(SUBSTITUTE(#REF!,"\",""))))),"")</f>
        <v/>
      </c>
      <c r="Y487" s="14" t="str">
        <f>IF(ISNUMBER(SEARCH("E:\",#REF!)),TRIM(RIGHT(SUBSTITUTE(#REF!,"\",REPT(" ",LEN(#REF!))),LEN(#REF!))),"")</f>
        <v/>
      </c>
    </row>
    <row r="488" spans="1:25" x14ac:dyDescent="0.25">
      <c r="A488">
        <v>487</v>
      </c>
      <c r="B488" t="s">
        <v>156</v>
      </c>
      <c r="C488" t="s">
        <v>306</v>
      </c>
      <c r="D488" s="10" t="s">
        <v>941</v>
      </c>
      <c r="E488" s="10" t="s">
        <v>980</v>
      </c>
      <c r="F488" t="s">
        <v>534</v>
      </c>
      <c r="H488" s="10" t="s">
        <v>885</v>
      </c>
      <c r="I488" t="s">
        <v>298</v>
      </c>
      <c r="J488" t="s">
        <v>780</v>
      </c>
      <c r="M488" s="10" t="s">
        <v>302</v>
      </c>
      <c r="N488" t="str">
        <f>Q488</f>
        <v>Ekr53?</v>
      </c>
      <c r="O488" t="str">
        <f t="shared" ref="O488:O493" si="39">IF(P488&lt;&gt;"",P488,IF(I488="","",IF(I488="HK","",IF(I488="HK?","","GIS"))))</f>
        <v>GIS</v>
      </c>
      <c r="Q488" s="2" t="str">
        <f t="shared" si="36"/>
        <v>Ekr53?</v>
      </c>
      <c r="R488" s="12" t="str">
        <f>IF(ISNUMBER(SEARCH("Datakilder_SQL",#REF!)),"Database",IF(ISNUMBER(SEARCH("WMS",U488)),"WMS",IF(ISNUMBER(SEARCH("WFS",U488)),"WFS","Grafisk fil")))</f>
        <v>Grafisk fil</v>
      </c>
      <c r="S4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8" t="str">
        <f>IF(ISNUMBER(SEARCH("]",#REF!)),TRIM(RIGHT(SUBSTITUTE(#REF!,".",REPT(" ",LEN(#REF!))),LEN(#REF!))),"")&amp;IF(ISNUMBER(SEARCH("ODBC",#REF!)),TRIM(#REF!)&amp;"?","")</f>
        <v/>
      </c>
      <c r="U488" s="1" t="str">
        <f>IF(ISNUMBER(SEARCH("WMS",#REF!)),RIGHT(#REF!,LEN(#REF!)-SEARCH(":",#REF!)),"")</f>
        <v/>
      </c>
      <c r="V488" t="str">
        <f>IF(ISNUMBER(SEARCH("WMS",#REF!)),TRIM(#REF!)&amp;"?","")</f>
        <v/>
      </c>
      <c r="W488" s="21" t="str">
        <f>IF(ISNUMBER(SEARCH("E:\",#REF!)),"\\s-gis01-v\gis1\", "")</f>
        <v/>
      </c>
      <c r="X488" s="2" t="str">
        <f>IF(ISNUMBER(SEARCH("E:\",#REF!)),LEFT(#REF!,SEARCH("@",SUBSTITUTE(#REF!,"\","@",LEN(#REF!)-LEN(SUBSTITUTE(#REF!,"\",""))))),"")</f>
        <v/>
      </c>
      <c r="Y488" s="14" t="str">
        <f>IF(ISNUMBER(SEARCH("E:\",#REF!)),TRIM(RIGHT(SUBSTITUTE(#REF!,"\",REPT(" ",LEN(#REF!))),LEN(#REF!))),"")</f>
        <v/>
      </c>
    </row>
    <row r="489" spans="1:25" x14ac:dyDescent="0.25">
      <c r="A489">
        <v>488</v>
      </c>
      <c r="B489" t="s">
        <v>157</v>
      </c>
      <c r="C489" t="s">
        <v>306</v>
      </c>
      <c r="D489" s="10" t="s">
        <v>941</v>
      </c>
      <c r="E489" s="10" t="s">
        <v>980</v>
      </c>
      <c r="F489" t="s">
        <v>535</v>
      </c>
      <c r="H489" s="10" t="s">
        <v>885</v>
      </c>
      <c r="I489" t="s">
        <v>298</v>
      </c>
      <c r="J489" t="s">
        <v>781</v>
      </c>
      <c r="M489" s="10" t="s">
        <v>302</v>
      </c>
      <c r="N489" t="str">
        <f>Q489</f>
        <v>Ekr53?</v>
      </c>
      <c r="O489" t="str">
        <f t="shared" si="39"/>
        <v>GIS</v>
      </c>
      <c r="Q489" s="2" t="str">
        <f t="shared" si="36"/>
        <v>Ekr53?</v>
      </c>
      <c r="R489" s="12" t="str">
        <f>IF(ISNUMBER(SEARCH("Datakilder_SQL",#REF!)),"Database",IF(ISNUMBER(SEARCH("WMS",U489)),"WMS",IF(ISNUMBER(SEARCH("WFS",U489)),"WFS","Grafisk fil")))</f>
        <v>Grafisk fil</v>
      </c>
      <c r="S4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89" t="str">
        <f>IF(ISNUMBER(SEARCH("]",#REF!)),TRIM(RIGHT(SUBSTITUTE(#REF!,".",REPT(" ",LEN(#REF!))),LEN(#REF!))),"")&amp;IF(ISNUMBER(SEARCH("ODBC",#REF!)),TRIM(#REF!)&amp;"?","")</f>
        <v/>
      </c>
      <c r="U489" s="1" t="str">
        <f>IF(ISNUMBER(SEARCH("WMS",#REF!)),RIGHT(#REF!,LEN(#REF!)-SEARCH(":",#REF!)),"")</f>
        <v/>
      </c>
      <c r="V489" t="str">
        <f>IF(ISNUMBER(SEARCH("WMS",#REF!)),TRIM(#REF!)&amp;"?","")</f>
        <v/>
      </c>
      <c r="W489" s="21" t="str">
        <f>IF(ISNUMBER(SEARCH("E:\",#REF!)),"\\s-gis01-v\gis1\", "")</f>
        <v/>
      </c>
      <c r="X489" s="2" t="str">
        <f>IF(ISNUMBER(SEARCH("E:\",#REF!)),LEFT(#REF!,SEARCH("@",SUBSTITUTE(#REF!,"\","@",LEN(#REF!)-LEN(SUBSTITUTE(#REF!,"\",""))))),"")</f>
        <v/>
      </c>
      <c r="Y489" s="14" t="str">
        <f>IF(ISNUMBER(SEARCH("E:\",#REF!)),TRIM(RIGHT(SUBSTITUTE(#REF!,"\",REPT(" ",LEN(#REF!))),LEN(#REF!))),"")</f>
        <v/>
      </c>
    </row>
    <row r="490" spans="1:25" x14ac:dyDescent="0.25">
      <c r="A490">
        <v>489</v>
      </c>
      <c r="B490" t="s">
        <v>158</v>
      </c>
      <c r="C490" t="s">
        <v>306</v>
      </c>
      <c r="D490" s="10" t="s">
        <v>941</v>
      </c>
      <c r="E490" s="10" t="s">
        <v>980</v>
      </c>
      <c r="F490" t="s">
        <v>536</v>
      </c>
      <c r="H490" s="10" t="s">
        <v>885</v>
      </c>
      <c r="I490" t="s">
        <v>310</v>
      </c>
      <c r="J490" t="s">
        <v>782</v>
      </c>
      <c r="K490" t="s">
        <v>861</v>
      </c>
      <c r="O490" t="str">
        <f t="shared" si="39"/>
        <v/>
      </c>
      <c r="Q490" s="2" t="str">
        <f t="shared" si="36"/>
        <v/>
      </c>
      <c r="R490" s="12" t="str">
        <f>IF(ISNUMBER(SEARCH("Datakilder_SQL",#REF!)),"Database",IF(ISNUMBER(SEARCH("WMS",U490)),"WMS",IF(ISNUMBER(SEARCH("WFS",U490)),"WFS","Grafisk fil")))</f>
        <v>Grafisk fil</v>
      </c>
      <c r="S4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0" t="str">
        <f>IF(ISNUMBER(SEARCH("]",#REF!)),TRIM(RIGHT(SUBSTITUTE(#REF!,".",REPT(" ",LEN(#REF!))),LEN(#REF!))),"")&amp;IF(ISNUMBER(SEARCH("ODBC",#REF!)),TRIM(#REF!)&amp;"?","")</f>
        <v/>
      </c>
      <c r="U490" s="1" t="str">
        <f>IF(ISNUMBER(SEARCH("WMS",#REF!)),RIGHT(#REF!,LEN(#REF!)-SEARCH(":",#REF!)),"")</f>
        <v/>
      </c>
      <c r="V490" t="str">
        <f>IF(ISNUMBER(SEARCH("WMS",#REF!)),TRIM(#REF!)&amp;"?","")</f>
        <v/>
      </c>
      <c r="W490" s="21" t="str">
        <f>IF(ISNUMBER(SEARCH("E:\",#REF!)),"\\s-gis01-v\gis1\", "")</f>
        <v/>
      </c>
      <c r="X490" s="2" t="str">
        <f>IF(ISNUMBER(SEARCH("E:\",#REF!)),LEFT(#REF!,SEARCH("@",SUBSTITUTE(#REF!,"\","@",LEN(#REF!)-LEN(SUBSTITUTE(#REF!,"\",""))))),"")</f>
        <v/>
      </c>
      <c r="Y490" s="14" t="str">
        <f>IF(ISNUMBER(SEARCH("E:\",#REF!)),TRIM(RIGHT(SUBSTITUTE(#REF!,"\",REPT(" ",LEN(#REF!))),LEN(#REF!))),"")</f>
        <v/>
      </c>
    </row>
    <row r="491" spans="1:25" x14ac:dyDescent="0.25">
      <c r="A491">
        <v>490</v>
      </c>
      <c r="B491" t="s">
        <v>159</v>
      </c>
      <c r="C491" t="s">
        <v>306</v>
      </c>
      <c r="D491" s="10" t="s">
        <v>941</v>
      </c>
      <c r="E491" s="10" t="s">
        <v>980</v>
      </c>
      <c r="F491" t="s">
        <v>537</v>
      </c>
      <c r="H491" s="10" t="s">
        <v>885</v>
      </c>
      <c r="I491" t="s">
        <v>310</v>
      </c>
      <c r="J491" t="s">
        <v>783</v>
      </c>
      <c r="O491" t="str">
        <f t="shared" si="39"/>
        <v/>
      </c>
      <c r="Q491" s="2" t="str">
        <f t="shared" si="36"/>
        <v/>
      </c>
      <c r="R491" s="12" t="str">
        <f>IF(ISNUMBER(SEARCH("Datakilder_SQL",#REF!)),"Database",IF(ISNUMBER(SEARCH("WMS",U491)),"WMS",IF(ISNUMBER(SEARCH("WFS",U491)),"WFS","Grafisk fil")))</f>
        <v>Grafisk fil</v>
      </c>
      <c r="S4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1" t="str">
        <f>IF(ISNUMBER(SEARCH("]",#REF!)),TRIM(RIGHT(SUBSTITUTE(#REF!,".",REPT(" ",LEN(#REF!))),LEN(#REF!))),"")&amp;IF(ISNUMBER(SEARCH("ODBC",#REF!)),TRIM(#REF!)&amp;"?","")</f>
        <v/>
      </c>
      <c r="U491" s="1" t="str">
        <f>IF(ISNUMBER(SEARCH("WMS",#REF!)),RIGHT(#REF!,LEN(#REF!)-SEARCH(":",#REF!)),"")</f>
        <v/>
      </c>
      <c r="V491" t="str">
        <f>IF(ISNUMBER(SEARCH("WMS",#REF!)),TRIM(#REF!)&amp;"?","")</f>
        <v/>
      </c>
      <c r="W491" s="21" t="str">
        <f>IF(ISNUMBER(SEARCH("E:\",#REF!)),"\\s-gis01-v\gis1\", "")</f>
        <v/>
      </c>
      <c r="X491" s="2" t="str">
        <f>IF(ISNUMBER(SEARCH("E:\",#REF!)),LEFT(#REF!,SEARCH("@",SUBSTITUTE(#REF!,"\","@",LEN(#REF!)-LEN(SUBSTITUTE(#REF!,"\",""))))),"")</f>
        <v/>
      </c>
      <c r="Y491" s="14" t="str">
        <f>IF(ISNUMBER(SEARCH("E:\",#REF!)),TRIM(RIGHT(SUBSTITUTE(#REF!,"\",REPT(" ",LEN(#REF!))),LEN(#REF!))),"")</f>
        <v/>
      </c>
    </row>
    <row r="492" spans="1:25" x14ac:dyDescent="0.25">
      <c r="A492">
        <v>491</v>
      </c>
      <c r="B492" t="s">
        <v>160</v>
      </c>
      <c r="C492" t="s">
        <v>885</v>
      </c>
      <c r="D492" s="10" t="s">
        <v>941</v>
      </c>
      <c r="E492" s="10" t="s">
        <v>1031</v>
      </c>
      <c r="F492" t="s">
        <v>309</v>
      </c>
      <c r="H492" s="10" t="s">
        <v>885</v>
      </c>
      <c r="I492" t="s">
        <v>868</v>
      </c>
      <c r="J492" t="s">
        <v>784</v>
      </c>
      <c r="M492" s="10" t="s">
        <v>302</v>
      </c>
      <c r="N492" t="str">
        <f>Q492</f>
        <v>Ekr53?</v>
      </c>
      <c r="O492" t="str">
        <f t="shared" si="39"/>
        <v>GIS</v>
      </c>
      <c r="Q492" s="2" t="str">
        <f t="shared" si="36"/>
        <v>Ekr53?</v>
      </c>
      <c r="R492" s="12" t="str">
        <f>IF(ISNUMBER(SEARCH("Datakilder_SQL",#REF!)),"Database",IF(ISNUMBER(SEARCH("WMS",U492)),"WMS",IF(ISNUMBER(SEARCH("WFS",U492)),"WFS","Grafisk fil")))</f>
        <v>Grafisk fil</v>
      </c>
      <c r="S4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2" t="str">
        <f>IF(ISNUMBER(SEARCH("]",#REF!)),TRIM(RIGHT(SUBSTITUTE(#REF!,".",REPT(" ",LEN(#REF!))),LEN(#REF!))),"")&amp;IF(ISNUMBER(SEARCH("ODBC",#REF!)),TRIM(#REF!)&amp;"?","")</f>
        <v/>
      </c>
      <c r="U492" s="1" t="str">
        <f>IF(ISNUMBER(SEARCH("WMS",#REF!)),RIGHT(#REF!,LEN(#REF!)-SEARCH(":",#REF!)),"")</f>
        <v/>
      </c>
      <c r="V492" t="str">
        <f>IF(ISNUMBER(SEARCH("WMS",#REF!)),TRIM(#REF!)&amp;"?","")</f>
        <v/>
      </c>
      <c r="W492" s="21" t="str">
        <f>IF(ISNUMBER(SEARCH("E:\",#REF!)),"\\s-gis01-v\gis1\", "")</f>
        <v/>
      </c>
      <c r="X492" s="2" t="str">
        <f>IF(ISNUMBER(SEARCH("E:\",#REF!)),LEFT(#REF!,SEARCH("@",SUBSTITUTE(#REF!,"\","@",LEN(#REF!)-LEN(SUBSTITUTE(#REF!,"\",""))))),"")</f>
        <v/>
      </c>
      <c r="Y492" s="14" t="str">
        <f>IF(ISNUMBER(SEARCH("E:\",#REF!)),TRIM(RIGHT(SUBSTITUTE(#REF!,"\",REPT(" ",LEN(#REF!))),LEN(#REF!))),"")</f>
        <v/>
      </c>
    </row>
    <row r="493" spans="1:25" x14ac:dyDescent="0.25">
      <c r="A493">
        <v>492</v>
      </c>
      <c r="B493" t="s">
        <v>160</v>
      </c>
      <c r="C493" t="s">
        <v>885</v>
      </c>
      <c r="D493" s="10" t="s">
        <v>941</v>
      </c>
      <c r="E493" s="10" t="s">
        <v>1031</v>
      </c>
      <c r="F493" t="s">
        <v>309</v>
      </c>
      <c r="H493" s="10" t="s">
        <v>885</v>
      </c>
      <c r="I493" t="s">
        <v>868</v>
      </c>
      <c r="J493" t="s">
        <v>784</v>
      </c>
      <c r="M493" s="10" t="s">
        <v>302</v>
      </c>
      <c r="N493" t="str">
        <f>Q493</f>
        <v>Ekr53?</v>
      </c>
      <c r="O493" t="str">
        <f t="shared" si="39"/>
        <v>GIS</v>
      </c>
      <c r="Q493" s="2" t="str">
        <f t="shared" si="36"/>
        <v>Ekr53?</v>
      </c>
      <c r="R493" s="12" t="str">
        <f>IF(ISNUMBER(SEARCH("Datakilder_SQL",#REF!)),"Database",IF(ISNUMBER(SEARCH("WMS",U493)),"WMS",IF(ISNUMBER(SEARCH("WFS",U493)),"WFS","Grafisk fil")))</f>
        <v>Grafisk fil</v>
      </c>
      <c r="S4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3" t="str">
        <f>IF(ISNUMBER(SEARCH("]",#REF!)),TRIM(RIGHT(SUBSTITUTE(#REF!,".",REPT(" ",LEN(#REF!))),LEN(#REF!))),"")&amp;IF(ISNUMBER(SEARCH("ODBC",#REF!)),TRIM(#REF!)&amp;"?","")</f>
        <v/>
      </c>
      <c r="U493" s="1" t="str">
        <f>IF(ISNUMBER(SEARCH("WMS",#REF!)),RIGHT(#REF!,LEN(#REF!)-SEARCH(":",#REF!)),"")</f>
        <v/>
      </c>
      <c r="V493" t="str">
        <f>IF(ISNUMBER(SEARCH("WMS",#REF!)),TRIM(#REF!)&amp;"?","")</f>
        <v/>
      </c>
      <c r="W493" s="21" t="str">
        <f>IF(ISNUMBER(SEARCH("E:\",#REF!)),"\\s-gis01-v\gis1\", "")</f>
        <v/>
      </c>
      <c r="X493" s="2" t="str">
        <f>IF(ISNUMBER(SEARCH("E:\",#REF!)),LEFT(#REF!,SEARCH("@",SUBSTITUTE(#REF!,"\","@",LEN(#REF!)-LEN(SUBSTITUTE(#REF!,"\",""))))),"")</f>
        <v/>
      </c>
      <c r="Y493" s="14" t="str">
        <f>IF(ISNUMBER(SEARCH("E:\",#REF!)),TRIM(RIGHT(SUBSTITUTE(#REF!,"\",REPT(" ",LEN(#REF!))),LEN(#REF!))),"")</f>
        <v/>
      </c>
    </row>
    <row r="494" spans="1:25" x14ac:dyDescent="0.25">
      <c r="A494">
        <v>493</v>
      </c>
      <c r="B494" t="s">
        <v>161</v>
      </c>
      <c r="C494" t="s">
        <v>306</v>
      </c>
      <c r="D494" s="10" t="s">
        <v>942</v>
      </c>
      <c r="E494" s="10" t="s">
        <v>981</v>
      </c>
      <c r="F494" t="s">
        <v>538</v>
      </c>
      <c r="H494" s="10" t="s">
        <v>885</v>
      </c>
      <c r="I494" t="s">
        <v>310</v>
      </c>
      <c r="J494" t="s">
        <v>785</v>
      </c>
      <c r="K494" t="s">
        <v>862</v>
      </c>
      <c r="O494" t="s">
        <v>893</v>
      </c>
      <c r="Q494" s="2" t="str">
        <f t="shared" si="36"/>
        <v/>
      </c>
      <c r="R494" s="12" t="str">
        <f>IF(ISNUMBER(SEARCH("Datakilder_SQL",#REF!)),"Database",IF(ISNUMBER(SEARCH("WMS",U494)),"WMS",IF(ISNUMBER(SEARCH("WFS",U494)),"WFS","Grafisk fil")))</f>
        <v>Grafisk fil</v>
      </c>
      <c r="S4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4" t="str">
        <f>IF(ISNUMBER(SEARCH("]",#REF!)),TRIM(RIGHT(SUBSTITUTE(#REF!,".",REPT(" ",LEN(#REF!))),LEN(#REF!))),"")&amp;IF(ISNUMBER(SEARCH("ODBC",#REF!)),TRIM(#REF!)&amp;"?","")</f>
        <v/>
      </c>
      <c r="U494" s="1" t="str">
        <f>IF(ISNUMBER(SEARCH("WMS",#REF!)),RIGHT(#REF!,LEN(#REF!)-SEARCH(":",#REF!)),"")</f>
        <v/>
      </c>
      <c r="V494" t="str">
        <f>IF(ISNUMBER(SEARCH("WMS",#REF!)),TRIM(#REF!)&amp;"?","")</f>
        <v/>
      </c>
      <c r="W494" s="21" t="str">
        <f>IF(ISNUMBER(SEARCH("E:\",#REF!)),"\\s-gis01-v\gis1\", "")</f>
        <v/>
      </c>
      <c r="X494" s="2" t="str">
        <f>IF(ISNUMBER(SEARCH("E:\",#REF!)),LEFT(#REF!,SEARCH("@",SUBSTITUTE(#REF!,"\","@",LEN(#REF!)-LEN(SUBSTITUTE(#REF!,"\",""))))),"")</f>
        <v/>
      </c>
      <c r="Y494" s="14" t="str">
        <f>IF(ISNUMBER(SEARCH("E:\",#REF!)),TRIM(RIGHT(SUBSTITUTE(#REF!,"\",REPT(" ",LEN(#REF!))),LEN(#REF!))),"")</f>
        <v/>
      </c>
    </row>
    <row r="495" spans="1:25" x14ac:dyDescent="0.25">
      <c r="A495">
        <v>494</v>
      </c>
      <c r="B495" t="s">
        <v>161</v>
      </c>
      <c r="C495" t="s">
        <v>306</v>
      </c>
      <c r="D495" s="10" t="s">
        <v>942</v>
      </c>
      <c r="E495" s="10" t="s">
        <v>981</v>
      </c>
      <c r="F495" t="s">
        <v>538</v>
      </c>
      <c r="H495" s="10" t="s">
        <v>885</v>
      </c>
      <c r="I495" t="s">
        <v>310</v>
      </c>
      <c r="J495" t="s">
        <v>785</v>
      </c>
      <c r="K495" t="s">
        <v>862</v>
      </c>
      <c r="O495" t="s">
        <v>893</v>
      </c>
      <c r="Q495" s="2" t="str">
        <f t="shared" ref="Q495:Q526" si="40">IF(O495="GIS","Ekr53?","")</f>
        <v/>
      </c>
      <c r="R495" s="12" t="str">
        <f>IF(ISNUMBER(SEARCH("Datakilder_SQL",#REF!)),"Database",IF(ISNUMBER(SEARCH("WMS",U495)),"WMS",IF(ISNUMBER(SEARCH("WFS",U495)),"WFS","Grafisk fil")))</f>
        <v>Grafisk fil</v>
      </c>
      <c r="S4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5" t="str">
        <f>IF(ISNUMBER(SEARCH("]",#REF!)),TRIM(RIGHT(SUBSTITUTE(#REF!,".",REPT(" ",LEN(#REF!))),LEN(#REF!))),"")&amp;IF(ISNUMBER(SEARCH("ODBC",#REF!)),TRIM(#REF!)&amp;"?","")</f>
        <v/>
      </c>
      <c r="U495" s="1" t="str">
        <f>IF(ISNUMBER(SEARCH("WMS",#REF!)),RIGHT(#REF!,LEN(#REF!)-SEARCH(":",#REF!)),"")</f>
        <v/>
      </c>
      <c r="V495" t="str">
        <f>IF(ISNUMBER(SEARCH("WMS",#REF!)),TRIM(#REF!)&amp;"?","")</f>
        <v/>
      </c>
      <c r="W495" s="21" t="str">
        <f>IF(ISNUMBER(SEARCH("E:\",#REF!)),"\\s-gis01-v\gis1\", "")</f>
        <v/>
      </c>
      <c r="X495" s="2" t="str">
        <f>IF(ISNUMBER(SEARCH("E:\",#REF!)),LEFT(#REF!,SEARCH("@",SUBSTITUTE(#REF!,"\","@",LEN(#REF!)-LEN(SUBSTITUTE(#REF!,"\",""))))),"")</f>
        <v/>
      </c>
      <c r="Y495" s="14" t="str">
        <f>IF(ISNUMBER(SEARCH("E:\",#REF!)),TRIM(RIGHT(SUBSTITUTE(#REF!,"\",REPT(" ",LEN(#REF!))),LEN(#REF!))),"")</f>
        <v/>
      </c>
    </row>
    <row r="496" spans="1:25" x14ac:dyDescent="0.25">
      <c r="A496">
        <v>495</v>
      </c>
      <c r="B496" t="s">
        <v>162</v>
      </c>
      <c r="C496" t="s">
        <v>306</v>
      </c>
      <c r="D496" s="10" t="s">
        <v>942</v>
      </c>
      <c r="E496" s="10" t="s">
        <v>981</v>
      </c>
      <c r="F496" t="s">
        <v>539</v>
      </c>
      <c r="H496" s="10" t="s">
        <v>885</v>
      </c>
      <c r="I496" t="s">
        <v>310</v>
      </c>
      <c r="J496" t="s">
        <v>785</v>
      </c>
      <c r="K496" t="s">
        <v>862</v>
      </c>
      <c r="O496" t="s">
        <v>893</v>
      </c>
      <c r="Q496" s="2" t="str">
        <f t="shared" si="40"/>
        <v/>
      </c>
      <c r="R496" s="12" t="str">
        <f>IF(ISNUMBER(SEARCH("Datakilder_SQL",#REF!)),"Database",IF(ISNUMBER(SEARCH("WMS",U496)),"WMS",IF(ISNUMBER(SEARCH("WFS",U496)),"WFS","Grafisk fil")))</f>
        <v>Grafisk fil</v>
      </c>
      <c r="S4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6" t="str">
        <f>IF(ISNUMBER(SEARCH("]",#REF!)),TRIM(RIGHT(SUBSTITUTE(#REF!,".",REPT(" ",LEN(#REF!))),LEN(#REF!))),"")&amp;IF(ISNUMBER(SEARCH("ODBC",#REF!)),TRIM(#REF!)&amp;"?","")</f>
        <v/>
      </c>
      <c r="U496" s="1" t="str">
        <f>IF(ISNUMBER(SEARCH("WMS",#REF!)),RIGHT(#REF!,LEN(#REF!)-SEARCH(":",#REF!)),"")</f>
        <v/>
      </c>
      <c r="V496" t="str">
        <f>IF(ISNUMBER(SEARCH("WMS",#REF!)),TRIM(#REF!)&amp;"?","")</f>
        <v/>
      </c>
      <c r="W496" s="21" t="str">
        <f>IF(ISNUMBER(SEARCH("E:\",#REF!)),"\\s-gis01-v\gis1\", "")</f>
        <v/>
      </c>
      <c r="X496" s="2" t="str">
        <f>IF(ISNUMBER(SEARCH("E:\",#REF!)),LEFT(#REF!,SEARCH("@",SUBSTITUTE(#REF!,"\","@",LEN(#REF!)-LEN(SUBSTITUTE(#REF!,"\",""))))),"")</f>
        <v/>
      </c>
      <c r="Y496" s="14" t="str">
        <f>IF(ISNUMBER(SEARCH("E:\",#REF!)),TRIM(RIGHT(SUBSTITUTE(#REF!,"\",REPT(" ",LEN(#REF!))),LEN(#REF!))),"")</f>
        <v/>
      </c>
    </row>
    <row r="497" spans="1:25" x14ac:dyDescent="0.25">
      <c r="A497">
        <v>496</v>
      </c>
      <c r="B497" t="s">
        <v>162</v>
      </c>
      <c r="C497" t="s">
        <v>306</v>
      </c>
      <c r="D497" s="10" t="s">
        <v>942</v>
      </c>
      <c r="E497" s="10" t="s">
        <v>981</v>
      </c>
      <c r="F497" t="s">
        <v>539</v>
      </c>
      <c r="H497" s="10" t="s">
        <v>885</v>
      </c>
      <c r="I497" t="s">
        <v>310</v>
      </c>
      <c r="J497" t="s">
        <v>785</v>
      </c>
      <c r="K497" t="s">
        <v>862</v>
      </c>
      <c r="O497" t="s">
        <v>893</v>
      </c>
      <c r="Q497" s="2" t="str">
        <f t="shared" si="40"/>
        <v/>
      </c>
      <c r="R497" s="12" t="str">
        <f>IF(ISNUMBER(SEARCH("Datakilder_SQL",#REF!)),"Database",IF(ISNUMBER(SEARCH("WMS",U497)),"WMS",IF(ISNUMBER(SEARCH("WFS",U497)),"WFS","Grafisk fil")))</f>
        <v>Grafisk fil</v>
      </c>
      <c r="S4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7" t="str">
        <f>IF(ISNUMBER(SEARCH("]",#REF!)),TRIM(RIGHT(SUBSTITUTE(#REF!,".",REPT(" ",LEN(#REF!))),LEN(#REF!))),"")&amp;IF(ISNUMBER(SEARCH("ODBC",#REF!)),TRIM(#REF!)&amp;"?","")</f>
        <v/>
      </c>
      <c r="U497" s="1" t="str">
        <f>IF(ISNUMBER(SEARCH("WMS",#REF!)),RIGHT(#REF!,LEN(#REF!)-SEARCH(":",#REF!)),"")</f>
        <v/>
      </c>
      <c r="V497" t="str">
        <f>IF(ISNUMBER(SEARCH("WMS",#REF!)),TRIM(#REF!)&amp;"?","")</f>
        <v/>
      </c>
      <c r="W497" s="21" t="str">
        <f>IF(ISNUMBER(SEARCH("E:\",#REF!)),"\\s-gis01-v\gis1\", "")</f>
        <v/>
      </c>
      <c r="X497" s="2" t="str">
        <f>IF(ISNUMBER(SEARCH("E:\",#REF!)),LEFT(#REF!,SEARCH("@",SUBSTITUTE(#REF!,"\","@",LEN(#REF!)-LEN(SUBSTITUTE(#REF!,"\",""))))),"")</f>
        <v/>
      </c>
      <c r="Y497" s="14" t="str">
        <f>IF(ISNUMBER(SEARCH("E:\",#REF!)),TRIM(RIGHT(SUBSTITUTE(#REF!,"\",REPT(" ",LEN(#REF!))),LEN(#REF!))),"")</f>
        <v/>
      </c>
    </row>
    <row r="498" spans="1:25" x14ac:dyDescent="0.25">
      <c r="A498">
        <v>497</v>
      </c>
      <c r="B498" t="s">
        <v>163</v>
      </c>
      <c r="C498" t="s">
        <v>306</v>
      </c>
      <c r="D498" s="10" t="s">
        <v>942</v>
      </c>
      <c r="E498" s="10" t="s">
        <v>981</v>
      </c>
      <c r="F498" t="s">
        <v>540</v>
      </c>
      <c r="H498" s="10" t="s">
        <v>885</v>
      </c>
      <c r="I498" t="s">
        <v>876</v>
      </c>
      <c r="J498" t="s">
        <v>786</v>
      </c>
      <c r="K498" t="s">
        <v>862</v>
      </c>
      <c r="M498" s="10" t="s">
        <v>302</v>
      </c>
      <c r="N498" t="str">
        <f t="shared" ref="N498:N519" si="41">Q498</f>
        <v>Ekr53?</v>
      </c>
      <c r="O498" t="str">
        <f t="shared" ref="O498:O519" si="42">IF(P498&lt;&gt;"",P498,IF(I498="","",IF(I498="HK","",IF(I498="HK?","","GIS"))))</f>
        <v>GIS</v>
      </c>
      <c r="Q498" s="2" t="str">
        <f t="shared" si="40"/>
        <v>Ekr53?</v>
      </c>
      <c r="R498" s="12" t="str">
        <f>IF(ISNUMBER(SEARCH("Datakilder_SQL",#REF!)),"Database",IF(ISNUMBER(SEARCH("WMS",U498)),"WMS",IF(ISNUMBER(SEARCH("WFS",U498)),"WFS","Grafisk fil")))</f>
        <v>Grafisk fil</v>
      </c>
      <c r="S4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8" t="str">
        <f>IF(ISNUMBER(SEARCH("]",#REF!)),TRIM(RIGHT(SUBSTITUTE(#REF!,".",REPT(" ",LEN(#REF!))),LEN(#REF!))),"")&amp;IF(ISNUMBER(SEARCH("ODBC",#REF!)),TRIM(#REF!)&amp;"?","")</f>
        <v/>
      </c>
      <c r="U498" s="1" t="str">
        <f>IF(ISNUMBER(SEARCH("WMS",#REF!)),RIGHT(#REF!,LEN(#REF!)-SEARCH(":",#REF!)),"")</f>
        <v/>
      </c>
      <c r="V498" t="str">
        <f>IF(ISNUMBER(SEARCH("WMS",#REF!)),TRIM(#REF!)&amp;"?","")</f>
        <v/>
      </c>
      <c r="W498" s="21" t="str">
        <f>IF(ISNUMBER(SEARCH("E:\",#REF!)),"\\s-gis01-v\gis1\", "")</f>
        <v/>
      </c>
      <c r="X498" s="2" t="str">
        <f>IF(ISNUMBER(SEARCH("E:\",#REF!)),LEFT(#REF!,SEARCH("@",SUBSTITUTE(#REF!,"\","@",LEN(#REF!)-LEN(SUBSTITUTE(#REF!,"\",""))))),"")</f>
        <v/>
      </c>
      <c r="Y498" s="14" t="str">
        <f>IF(ISNUMBER(SEARCH("E:\",#REF!)),TRIM(RIGHT(SUBSTITUTE(#REF!,"\",REPT(" ",LEN(#REF!))),LEN(#REF!))),"")</f>
        <v/>
      </c>
    </row>
    <row r="499" spans="1:25" x14ac:dyDescent="0.25">
      <c r="A499">
        <v>498</v>
      </c>
      <c r="B499" t="s">
        <v>163</v>
      </c>
      <c r="C499" t="s">
        <v>306</v>
      </c>
      <c r="D499" s="10" t="s">
        <v>942</v>
      </c>
      <c r="E499" s="10" t="s">
        <v>981</v>
      </c>
      <c r="F499" t="s">
        <v>540</v>
      </c>
      <c r="H499" s="10" t="s">
        <v>885</v>
      </c>
      <c r="I499" t="s">
        <v>876</v>
      </c>
      <c r="J499" t="s">
        <v>786</v>
      </c>
      <c r="K499" t="s">
        <v>862</v>
      </c>
      <c r="M499" s="10" t="s">
        <v>302</v>
      </c>
      <c r="N499" t="str">
        <f t="shared" si="41"/>
        <v>Ekr53?</v>
      </c>
      <c r="O499" t="str">
        <f t="shared" si="42"/>
        <v>GIS</v>
      </c>
      <c r="Q499" s="2" t="str">
        <f t="shared" si="40"/>
        <v>Ekr53?</v>
      </c>
      <c r="R499" s="12" t="str">
        <f>IF(ISNUMBER(SEARCH("Datakilder_SQL",#REF!)),"Database",IF(ISNUMBER(SEARCH("WMS",U499)),"WMS",IF(ISNUMBER(SEARCH("WFS",U499)),"WFS","Grafisk fil")))</f>
        <v>Grafisk fil</v>
      </c>
      <c r="S4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499" t="str">
        <f>IF(ISNUMBER(SEARCH("]",#REF!)),TRIM(RIGHT(SUBSTITUTE(#REF!,".",REPT(" ",LEN(#REF!))),LEN(#REF!))),"")&amp;IF(ISNUMBER(SEARCH("ODBC",#REF!)),TRIM(#REF!)&amp;"?","")</f>
        <v/>
      </c>
      <c r="U499" s="1" t="str">
        <f>IF(ISNUMBER(SEARCH("WMS",#REF!)),RIGHT(#REF!,LEN(#REF!)-SEARCH(":",#REF!)),"")</f>
        <v/>
      </c>
      <c r="V499" t="str">
        <f>IF(ISNUMBER(SEARCH("WMS",#REF!)),TRIM(#REF!)&amp;"?","")</f>
        <v/>
      </c>
      <c r="W499" s="21" t="str">
        <f>IF(ISNUMBER(SEARCH("E:\",#REF!)),"\\s-gis01-v\gis1\", "")</f>
        <v/>
      </c>
      <c r="X499" s="2" t="str">
        <f>IF(ISNUMBER(SEARCH("E:\",#REF!)),LEFT(#REF!,SEARCH("@",SUBSTITUTE(#REF!,"\","@",LEN(#REF!)-LEN(SUBSTITUTE(#REF!,"\",""))))),"")</f>
        <v/>
      </c>
      <c r="Y499" s="14" t="str">
        <f>IF(ISNUMBER(SEARCH("E:\",#REF!)),TRIM(RIGHT(SUBSTITUTE(#REF!,"\",REPT(" ",LEN(#REF!))),LEN(#REF!))),"")</f>
        <v/>
      </c>
    </row>
    <row r="500" spans="1:25" x14ac:dyDescent="0.25">
      <c r="A500">
        <v>499</v>
      </c>
      <c r="B500" t="s">
        <v>164</v>
      </c>
      <c r="C500" t="s">
        <v>306</v>
      </c>
      <c r="D500" s="10" t="s">
        <v>942</v>
      </c>
      <c r="E500" s="10" t="s">
        <v>981</v>
      </c>
      <c r="F500" t="s">
        <v>541</v>
      </c>
      <c r="H500" s="10" t="s">
        <v>885</v>
      </c>
      <c r="I500" t="s">
        <v>876</v>
      </c>
      <c r="J500" t="s">
        <v>786</v>
      </c>
      <c r="K500" t="s">
        <v>862</v>
      </c>
      <c r="M500" s="10" t="s">
        <v>302</v>
      </c>
      <c r="N500" t="str">
        <f t="shared" si="41"/>
        <v>Ekr53?</v>
      </c>
      <c r="O500" t="str">
        <f t="shared" si="42"/>
        <v>GIS</v>
      </c>
      <c r="Q500" s="2" t="str">
        <f t="shared" si="40"/>
        <v>Ekr53?</v>
      </c>
      <c r="R500" s="12" t="str">
        <f>IF(ISNUMBER(SEARCH("Datakilder_SQL",#REF!)),"Database",IF(ISNUMBER(SEARCH("WMS",U500)),"WMS",IF(ISNUMBER(SEARCH("WFS",U500)),"WFS","Grafisk fil")))</f>
        <v>Grafisk fil</v>
      </c>
      <c r="S5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0" t="str">
        <f>IF(ISNUMBER(SEARCH("]",#REF!)),TRIM(RIGHT(SUBSTITUTE(#REF!,".",REPT(" ",LEN(#REF!))),LEN(#REF!))),"")&amp;IF(ISNUMBER(SEARCH("ODBC",#REF!)),TRIM(#REF!)&amp;"?","")</f>
        <v/>
      </c>
      <c r="U500" s="1" t="str">
        <f>IF(ISNUMBER(SEARCH("WMS",#REF!)),RIGHT(#REF!,LEN(#REF!)-SEARCH(":",#REF!)),"")</f>
        <v/>
      </c>
      <c r="V500" t="str">
        <f>IF(ISNUMBER(SEARCH("WMS",#REF!)),TRIM(#REF!)&amp;"?","")</f>
        <v/>
      </c>
      <c r="W500" s="21" t="str">
        <f>IF(ISNUMBER(SEARCH("E:\",#REF!)),"\\s-gis01-v\gis1\", "")</f>
        <v/>
      </c>
      <c r="X500" s="2" t="str">
        <f>IF(ISNUMBER(SEARCH("E:\",#REF!)),LEFT(#REF!,SEARCH("@",SUBSTITUTE(#REF!,"\","@",LEN(#REF!)-LEN(SUBSTITUTE(#REF!,"\",""))))),"")</f>
        <v/>
      </c>
      <c r="Y500" s="14" t="str">
        <f>IF(ISNUMBER(SEARCH("E:\",#REF!)),TRIM(RIGHT(SUBSTITUTE(#REF!,"\",REPT(" ",LEN(#REF!))),LEN(#REF!))),"")</f>
        <v/>
      </c>
    </row>
    <row r="501" spans="1:25" x14ac:dyDescent="0.25">
      <c r="A501">
        <v>500</v>
      </c>
      <c r="B501" t="s">
        <v>164</v>
      </c>
      <c r="C501" t="s">
        <v>306</v>
      </c>
      <c r="D501" s="10" t="s">
        <v>942</v>
      </c>
      <c r="E501" s="10" t="s">
        <v>981</v>
      </c>
      <c r="F501" t="s">
        <v>541</v>
      </c>
      <c r="H501" s="10" t="s">
        <v>885</v>
      </c>
      <c r="I501" t="s">
        <v>876</v>
      </c>
      <c r="J501" t="s">
        <v>786</v>
      </c>
      <c r="K501" t="s">
        <v>862</v>
      </c>
      <c r="M501" s="10" t="s">
        <v>302</v>
      </c>
      <c r="N501" t="str">
        <f t="shared" si="41"/>
        <v>Ekr53?</v>
      </c>
      <c r="O501" t="str">
        <f t="shared" si="42"/>
        <v>GIS</v>
      </c>
      <c r="Q501" s="2" t="str">
        <f t="shared" si="40"/>
        <v>Ekr53?</v>
      </c>
      <c r="R501" s="12" t="str">
        <f>IF(ISNUMBER(SEARCH("Datakilder_SQL",#REF!)),"Database",IF(ISNUMBER(SEARCH("WMS",U501)),"WMS",IF(ISNUMBER(SEARCH("WFS",U501)),"WFS","Grafisk fil")))</f>
        <v>Grafisk fil</v>
      </c>
      <c r="S5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1" t="str">
        <f>IF(ISNUMBER(SEARCH("]",#REF!)),TRIM(RIGHT(SUBSTITUTE(#REF!,".",REPT(" ",LEN(#REF!))),LEN(#REF!))),"")&amp;IF(ISNUMBER(SEARCH("ODBC",#REF!)),TRIM(#REF!)&amp;"?","")</f>
        <v/>
      </c>
      <c r="U501" s="1" t="str">
        <f>IF(ISNUMBER(SEARCH("WMS",#REF!)),RIGHT(#REF!,LEN(#REF!)-SEARCH(":",#REF!)),"")</f>
        <v/>
      </c>
      <c r="V501" t="str">
        <f>IF(ISNUMBER(SEARCH("WMS",#REF!)),TRIM(#REF!)&amp;"?","")</f>
        <v/>
      </c>
      <c r="W501" s="21" t="str">
        <f>IF(ISNUMBER(SEARCH("E:\",#REF!)),"\\s-gis01-v\gis1\", "")</f>
        <v/>
      </c>
      <c r="X501" s="2" t="str">
        <f>IF(ISNUMBER(SEARCH("E:\",#REF!)),LEFT(#REF!,SEARCH("@",SUBSTITUTE(#REF!,"\","@",LEN(#REF!)-LEN(SUBSTITUTE(#REF!,"\",""))))),"")</f>
        <v/>
      </c>
      <c r="Y501" s="14" t="str">
        <f>IF(ISNUMBER(SEARCH("E:\",#REF!)),TRIM(RIGHT(SUBSTITUTE(#REF!,"\",REPT(" ",LEN(#REF!))),LEN(#REF!))),"")</f>
        <v/>
      </c>
    </row>
    <row r="502" spans="1:25" x14ac:dyDescent="0.25">
      <c r="A502">
        <v>501</v>
      </c>
      <c r="B502" t="s">
        <v>165</v>
      </c>
      <c r="C502" t="s">
        <v>885</v>
      </c>
      <c r="D502" s="10" t="s">
        <v>942</v>
      </c>
      <c r="E502" s="10" t="s">
        <v>981</v>
      </c>
      <c r="F502" t="s">
        <v>542</v>
      </c>
      <c r="H502" s="10" t="s">
        <v>885</v>
      </c>
      <c r="I502" t="s">
        <v>876</v>
      </c>
      <c r="J502" t="s">
        <v>787</v>
      </c>
      <c r="K502" t="s">
        <v>862</v>
      </c>
      <c r="M502" s="10" t="s">
        <v>302</v>
      </c>
      <c r="N502" t="str">
        <f t="shared" si="41"/>
        <v>Ekr53?</v>
      </c>
      <c r="O502" t="str">
        <f t="shared" si="42"/>
        <v>GIS</v>
      </c>
      <c r="Q502" s="2" t="str">
        <f t="shared" si="40"/>
        <v>Ekr53?</v>
      </c>
      <c r="R502" s="12" t="str">
        <f>IF(ISNUMBER(SEARCH("Datakilder_SQL",#REF!)),"Database",IF(ISNUMBER(SEARCH("WMS",U502)),"WMS",IF(ISNUMBER(SEARCH("WFS",U502)),"WFS","Grafisk fil")))</f>
        <v>Grafisk fil</v>
      </c>
      <c r="S5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2" t="str">
        <f>IF(ISNUMBER(SEARCH("]",#REF!)),TRIM(RIGHT(SUBSTITUTE(#REF!,".",REPT(" ",LEN(#REF!))),LEN(#REF!))),"")&amp;IF(ISNUMBER(SEARCH("ODBC",#REF!)),TRIM(#REF!)&amp;"?","")</f>
        <v/>
      </c>
      <c r="U502" s="1" t="str">
        <f>IF(ISNUMBER(SEARCH("WMS",#REF!)),RIGHT(#REF!,LEN(#REF!)-SEARCH(":",#REF!)),"")</f>
        <v/>
      </c>
      <c r="V502" t="str">
        <f>IF(ISNUMBER(SEARCH("WMS",#REF!)),TRIM(#REF!)&amp;"?","")</f>
        <v/>
      </c>
      <c r="W502" s="21" t="str">
        <f>IF(ISNUMBER(SEARCH("E:\",#REF!)),"\\s-gis01-v\gis1\", "")</f>
        <v/>
      </c>
      <c r="X502" s="2" t="str">
        <f>IF(ISNUMBER(SEARCH("E:\",#REF!)),LEFT(#REF!,SEARCH("@",SUBSTITUTE(#REF!,"\","@",LEN(#REF!)-LEN(SUBSTITUTE(#REF!,"\",""))))),"")</f>
        <v/>
      </c>
      <c r="Y502" s="14" t="str">
        <f>IF(ISNUMBER(SEARCH("E:\",#REF!)),TRIM(RIGHT(SUBSTITUTE(#REF!,"\",REPT(" ",LEN(#REF!))),LEN(#REF!))),"")</f>
        <v/>
      </c>
    </row>
    <row r="503" spans="1:25" x14ac:dyDescent="0.25">
      <c r="A503">
        <v>502</v>
      </c>
      <c r="B503" t="s">
        <v>165</v>
      </c>
      <c r="C503" t="s">
        <v>885</v>
      </c>
      <c r="D503" s="10" t="s">
        <v>942</v>
      </c>
      <c r="E503" s="10" t="s">
        <v>981</v>
      </c>
      <c r="F503" t="s">
        <v>542</v>
      </c>
      <c r="H503" s="10" t="s">
        <v>885</v>
      </c>
      <c r="I503" t="s">
        <v>876</v>
      </c>
      <c r="J503" t="s">
        <v>787</v>
      </c>
      <c r="K503" t="s">
        <v>862</v>
      </c>
      <c r="M503" s="10" t="s">
        <v>302</v>
      </c>
      <c r="N503" t="str">
        <f t="shared" si="41"/>
        <v>Ekr53?</v>
      </c>
      <c r="O503" t="str">
        <f t="shared" si="42"/>
        <v>GIS</v>
      </c>
      <c r="Q503" s="2" t="str">
        <f t="shared" si="40"/>
        <v>Ekr53?</v>
      </c>
      <c r="R503" s="12" t="str">
        <f>IF(ISNUMBER(SEARCH("Datakilder_SQL",#REF!)),"Database",IF(ISNUMBER(SEARCH("WMS",U503)),"WMS",IF(ISNUMBER(SEARCH("WFS",U503)),"WFS","Grafisk fil")))</f>
        <v>Grafisk fil</v>
      </c>
      <c r="S5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3" t="str">
        <f>IF(ISNUMBER(SEARCH("]",#REF!)),TRIM(RIGHT(SUBSTITUTE(#REF!,".",REPT(" ",LEN(#REF!))),LEN(#REF!))),"")&amp;IF(ISNUMBER(SEARCH("ODBC",#REF!)),TRIM(#REF!)&amp;"?","")</f>
        <v/>
      </c>
      <c r="U503" s="1" t="str">
        <f>IF(ISNUMBER(SEARCH("WMS",#REF!)),RIGHT(#REF!,LEN(#REF!)-SEARCH(":",#REF!)),"")</f>
        <v/>
      </c>
      <c r="V503" t="str">
        <f>IF(ISNUMBER(SEARCH("WMS",#REF!)),TRIM(#REF!)&amp;"?","")</f>
        <v/>
      </c>
      <c r="W503" s="21" t="str">
        <f>IF(ISNUMBER(SEARCH("E:\",#REF!)),"\\s-gis01-v\gis1\", "")</f>
        <v/>
      </c>
      <c r="X503" s="2" t="str">
        <f>IF(ISNUMBER(SEARCH("E:\",#REF!)),LEFT(#REF!,SEARCH("@",SUBSTITUTE(#REF!,"\","@",LEN(#REF!)-LEN(SUBSTITUTE(#REF!,"\",""))))),"")</f>
        <v/>
      </c>
      <c r="Y503" s="14" t="str">
        <f>IF(ISNUMBER(SEARCH("E:\",#REF!)),TRIM(RIGHT(SUBSTITUTE(#REF!,"\",REPT(" ",LEN(#REF!))),LEN(#REF!))),"")</f>
        <v/>
      </c>
    </row>
    <row r="504" spans="1:25" x14ac:dyDescent="0.25">
      <c r="A504">
        <v>503</v>
      </c>
      <c r="B504" t="s">
        <v>280</v>
      </c>
      <c r="C504" t="s">
        <v>306</v>
      </c>
      <c r="D504" s="10" t="s">
        <v>942</v>
      </c>
      <c r="E504" s="10" t="s">
        <v>981</v>
      </c>
      <c r="F504" t="s">
        <v>543</v>
      </c>
      <c r="H504" s="10" t="s">
        <v>885</v>
      </c>
      <c r="I504" t="s">
        <v>876</v>
      </c>
      <c r="J504" t="s">
        <v>788</v>
      </c>
      <c r="K504" t="s">
        <v>862</v>
      </c>
      <c r="M504" s="10" t="s">
        <v>302</v>
      </c>
      <c r="N504" t="str">
        <f t="shared" si="41"/>
        <v>Ekr53?</v>
      </c>
      <c r="O504" t="str">
        <f t="shared" si="42"/>
        <v>GIS</v>
      </c>
      <c r="Q504" s="2" t="str">
        <f t="shared" si="40"/>
        <v>Ekr53?</v>
      </c>
      <c r="R504" s="12" t="str">
        <f>IF(ISNUMBER(SEARCH("Datakilder_SQL",#REF!)),"Database",IF(ISNUMBER(SEARCH("WMS",U504)),"WMS",IF(ISNUMBER(SEARCH("WFS",U504)),"WFS","Grafisk fil")))</f>
        <v>Grafisk fil</v>
      </c>
      <c r="S5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4" t="str">
        <f>IF(ISNUMBER(SEARCH("]",#REF!)),TRIM(RIGHT(SUBSTITUTE(#REF!,".",REPT(" ",LEN(#REF!))),LEN(#REF!))),"")&amp;IF(ISNUMBER(SEARCH("ODBC",#REF!)),TRIM(#REF!)&amp;"?","")</f>
        <v/>
      </c>
      <c r="U504" s="1" t="str">
        <f>IF(ISNUMBER(SEARCH("WMS",#REF!)),RIGHT(#REF!,LEN(#REF!)-SEARCH(":",#REF!)),"")</f>
        <v/>
      </c>
      <c r="V504" t="str">
        <f>IF(ISNUMBER(SEARCH("WMS",#REF!)),TRIM(#REF!)&amp;"?","")</f>
        <v/>
      </c>
      <c r="W504" s="21" t="str">
        <f>IF(ISNUMBER(SEARCH("E:\",#REF!)),"\\s-gis01-v\gis1\", "")</f>
        <v/>
      </c>
      <c r="X504" s="2" t="str">
        <f>IF(ISNUMBER(SEARCH("E:\",#REF!)),LEFT(#REF!,SEARCH("@",SUBSTITUTE(#REF!,"\","@",LEN(#REF!)-LEN(SUBSTITUTE(#REF!,"\",""))))),"")</f>
        <v/>
      </c>
      <c r="Y504" s="14" t="str">
        <f>IF(ISNUMBER(SEARCH("E:\",#REF!)),TRIM(RIGHT(SUBSTITUTE(#REF!,"\",REPT(" ",LEN(#REF!))),LEN(#REF!))),"")</f>
        <v/>
      </c>
    </row>
    <row r="505" spans="1:25" x14ac:dyDescent="0.25">
      <c r="A505">
        <v>504</v>
      </c>
      <c r="B505" t="s">
        <v>280</v>
      </c>
      <c r="C505" t="s">
        <v>306</v>
      </c>
      <c r="D505" s="10" t="s">
        <v>942</v>
      </c>
      <c r="E505" s="10" t="s">
        <v>981</v>
      </c>
      <c r="F505" t="s">
        <v>543</v>
      </c>
      <c r="H505" s="10" t="s">
        <v>885</v>
      </c>
      <c r="I505" t="s">
        <v>876</v>
      </c>
      <c r="J505" t="s">
        <v>788</v>
      </c>
      <c r="K505" t="s">
        <v>862</v>
      </c>
      <c r="M505" s="10" t="s">
        <v>302</v>
      </c>
      <c r="N505" t="str">
        <f t="shared" si="41"/>
        <v>Ekr53?</v>
      </c>
      <c r="O505" t="str">
        <f t="shared" si="42"/>
        <v>GIS</v>
      </c>
      <c r="Q505" s="2" t="str">
        <f t="shared" si="40"/>
        <v>Ekr53?</v>
      </c>
      <c r="R505" s="12" t="str">
        <f>IF(ISNUMBER(SEARCH("Datakilder_SQL",#REF!)),"Database",IF(ISNUMBER(SEARCH("WMS",U505)),"WMS",IF(ISNUMBER(SEARCH("WFS",U505)),"WFS","Grafisk fil")))</f>
        <v>Grafisk fil</v>
      </c>
      <c r="S5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5" t="str">
        <f>IF(ISNUMBER(SEARCH("]",#REF!)),TRIM(RIGHT(SUBSTITUTE(#REF!,".",REPT(" ",LEN(#REF!))),LEN(#REF!))),"")&amp;IF(ISNUMBER(SEARCH("ODBC",#REF!)),TRIM(#REF!)&amp;"?","")</f>
        <v/>
      </c>
      <c r="U505" s="1" t="str">
        <f>IF(ISNUMBER(SEARCH("WMS",#REF!)),RIGHT(#REF!,LEN(#REF!)-SEARCH(":",#REF!)),"")</f>
        <v/>
      </c>
      <c r="V505" t="str">
        <f>IF(ISNUMBER(SEARCH("WMS",#REF!)),TRIM(#REF!)&amp;"?","")</f>
        <v/>
      </c>
      <c r="W505" s="21" t="str">
        <f>IF(ISNUMBER(SEARCH("E:\",#REF!)),"\\s-gis01-v\gis1\", "")</f>
        <v/>
      </c>
      <c r="X505" s="2" t="str">
        <f>IF(ISNUMBER(SEARCH("E:\",#REF!)),LEFT(#REF!,SEARCH("@",SUBSTITUTE(#REF!,"\","@",LEN(#REF!)-LEN(SUBSTITUTE(#REF!,"\",""))))),"")</f>
        <v/>
      </c>
      <c r="Y505" s="14" t="str">
        <f>IF(ISNUMBER(SEARCH("E:\",#REF!)),TRIM(RIGHT(SUBSTITUTE(#REF!,"\",REPT(" ",LEN(#REF!))),LEN(#REF!))),"")</f>
        <v/>
      </c>
    </row>
    <row r="506" spans="1:25" x14ac:dyDescent="0.25">
      <c r="A506">
        <v>505</v>
      </c>
      <c r="B506" t="s">
        <v>166</v>
      </c>
      <c r="C506" t="s">
        <v>306</v>
      </c>
      <c r="D506" s="10" t="s">
        <v>943</v>
      </c>
      <c r="E506" s="10" t="s">
        <v>982</v>
      </c>
      <c r="F506" t="s">
        <v>544</v>
      </c>
      <c r="H506" s="10" t="s">
        <v>885</v>
      </c>
      <c r="I506" t="s">
        <v>875</v>
      </c>
      <c r="J506" t="s">
        <v>791</v>
      </c>
      <c r="K506" t="s">
        <v>862</v>
      </c>
      <c r="M506" s="10" t="s">
        <v>302</v>
      </c>
      <c r="N506" t="str">
        <f t="shared" si="41"/>
        <v>Ekr53?</v>
      </c>
      <c r="O506" t="str">
        <f t="shared" si="42"/>
        <v>GIS</v>
      </c>
      <c r="Q506" s="2" t="str">
        <f t="shared" si="40"/>
        <v>Ekr53?</v>
      </c>
      <c r="R506" s="12" t="str">
        <f>IF(ISNUMBER(SEARCH("Datakilder_SQL",#REF!)),"Database",IF(ISNUMBER(SEARCH("WMS",U506)),"WMS",IF(ISNUMBER(SEARCH("WFS",U506)),"WFS","Grafisk fil")))</f>
        <v>Grafisk fil</v>
      </c>
      <c r="S5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6" t="str">
        <f>IF(ISNUMBER(SEARCH("]",#REF!)),TRIM(RIGHT(SUBSTITUTE(#REF!,".",REPT(" ",LEN(#REF!))),LEN(#REF!))),"")&amp;IF(ISNUMBER(SEARCH("ODBC",#REF!)),TRIM(#REF!)&amp;"?","")</f>
        <v/>
      </c>
      <c r="U506" s="1" t="str">
        <f>IF(ISNUMBER(SEARCH("WMS",#REF!)),RIGHT(#REF!,LEN(#REF!)-SEARCH(":",#REF!)),"")</f>
        <v/>
      </c>
      <c r="V506" t="str">
        <f>IF(ISNUMBER(SEARCH("WMS",#REF!)),TRIM(#REF!)&amp;"?","")</f>
        <v/>
      </c>
      <c r="W506" s="21" t="str">
        <f>IF(ISNUMBER(SEARCH("E:\",#REF!)),"\\s-gis01-v\gis1\", "")</f>
        <v/>
      </c>
      <c r="X506" s="2" t="str">
        <f>IF(ISNUMBER(SEARCH("E:\",#REF!)),LEFT(#REF!,SEARCH("@",SUBSTITUTE(#REF!,"\","@",LEN(#REF!)-LEN(SUBSTITUTE(#REF!,"\",""))))),"")</f>
        <v/>
      </c>
      <c r="Y506" s="14" t="str">
        <f>IF(ISNUMBER(SEARCH("E:\",#REF!)),TRIM(RIGHT(SUBSTITUTE(#REF!,"\",REPT(" ",LEN(#REF!))),LEN(#REF!))),"")</f>
        <v/>
      </c>
    </row>
    <row r="507" spans="1:25" x14ac:dyDescent="0.25">
      <c r="A507">
        <v>506</v>
      </c>
      <c r="B507" t="s">
        <v>243</v>
      </c>
      <c r="C507" t="s">
        <v>306</v>
      </c>
      <c r="D507" s="10" t="s">
        <v>943</v>
      </c>
      <c r="E507" s="10" t="s">
        <v>982</v>
      </c>
      <c r="F507" t="s">
        <v>545</v>
      </c>
      <c r="H507" s="10" t="s">
        <v>885</v>
      </c>
      <c r="I507" t="s">
        <v>875</v>
      </c>
      <c r="J507" t="s">
        <v>790</v>
      </c>
      <c r="K507" t="s">
        <v>862</v>
      </c>
      <c r="M507" s="10" t="s">
        <v>302</v>
      </c>
      <c r="N507" t="str">
        <f t="shared" si="41"/>
        <v>Ekr53?</v>
      </c>
      <c r="O507" t="str">
        <f t="shared" si="42"/>
        <v>GIS</v>
      </c>
      <c r="Q507" s="2" t="str">
        <f t="shared" si="40"/>
        <v>Ekr53?</v>
      </c>
      <c r="R507" s="12" t="str">
        <f>IF(ISNUMBER(SEARCH("Datakilder_SQL",#REF!)),"Database",IF(ISNUMBER(SEARCH("WMS",U507)),"WMS",IF(ISNUMBER(SEARCH("WFS",U507)),"WFS","Grafisk fil")))</f>
        <v>Grafisk fil</v>
      </c>
      <c r="S5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7" t="str">
        <f>IF(ISNUMBER(SEARCH("]",#REF!)),TRIM(RIGHT(SUBSTITUTE(#REF!,".",REPT(" ",LEN(#REF!))),LEN(#REF!))),"")&amp;IF(ISNUMBER(SEARCH("ODBC",#REF!)),TRIM(#REF!)&amp;"?","")</f>
        <v/>
      </c>
      <c r="U507" s="1" t="str">
        <f>IF(ISNUMBER(SEARCH("WMS",#REF!)),RIGHT(#REF!,LEN(#REF!)-SEARCH(":",#REF!)),"")</f>
        <v/>
      </c>
      <c r="V507" t="str">
        <f>IF(ISNUMBER(SEARCH("WMS",#REF!)),TRIM(#REF!)&amp;"?","")</f>
        <v/>
      </c>
      <c r="W507" s="21" t="str">
        <f>IF(ISNUMBER(SEARCH("E:\",#REF!)),"\\s-gis01-v\gis1\", "")</f>
        <v/>
      </c>
      <c r="X507" s="2" t="str">
        <f>IF(ISNUMBER(SEARCH("E:\",#REF!)),LEFT(#REF!,SEARCH("@",SUBSTITUTE(#REF!,"\","@",LEN(#REF!)-LEN(SUBSTITUTE(#REF!,"\",""))))),"")</f>
        <v/>
      </c>
      <c r="Y507" s="14" t="str">
        <f>IF(ISNUMBER(SEARCH("E:\",#REF!)),TRIM(RIGHT(SUBSTITUTE(#REF!,"\",REPT(" ",LEN(#REF!))),LEN(#REF!))),"")</f>
        <v/>
      </c>
    </row>
    <row r="508" spans="1:25" x14ac:dyDescent="0.25">
      <c r="A508">
        <v>507</v>
      </c>
      <c r="B508" t="s">
        <v>167</v>
      </c>
      <c r="C508" t="s">
        <v>306</v>
      </c>
      <c r="D508" s="10" t="s">
        <v>943</v>
      </c>
      <c r="E508" s="10" t="s">
        <v>982</v>
      </c>
      <c r="F508" t="s">
        <v>546</v>
      </c>
      <c r="H508" s="10" t="s">
        <v>885</v>
      </c>
      <c r="I508" t="s">
        <v>875</v>
      </c>
      <c r="J508" t="s">
        <v>789</v>
      </c>
      <c r="K508" t="s">
        <v>862</v>
      </c>
      <c r="M508" s="10" t="s">
        <v>302</v>
      </c>
      <c r="N508" t="str">
        <f t="shared" si="41"/>
        <v>Ekr53?</v>
      </c>
      <c r="O508" t="str">
        <f t="shared" si="42"/>
        <v>GIS</v>
      </c>
      <c r="Q508" s="2" t="str">
        <f t="shared" si="40"/>
        <v>Ekr53?</v>
      </c>
      <c r="R508" s="12" t="str">
        <f>IF(ISNUMBER(SEARCH("Datakilder_SQL",#REF!)),"Database",IF(ISNUMBER(SEARCH("WMS",U508)),"WMS",IF(ISNUMBER(SEARCH("WFS",U508)),"WFS","Grafisk fil")))</f>
        <v>Grafisk fil</v>
      </c>
      <c r="S5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8" t="str">
        <f>IF(ISNUMBER(SEARCH("]",#REF!)),TRIM(RIGHT(SUBSTITUTE(#REF!,".",REPT(" ",LEN(#REF!))),LEN(#REF!))),"")&amp;IF(ISNUMBER(SEARCH("ODBC",#REF!)),TRIM(#REF!)&amp;"?","")</f>
        <v/>
      </c>
      <c r="U508" s="1" t="str">
        <f>IF(ISNUMBER(SEARCH("WMS",#REF!)),RIGHT(#REF!,LEN(#REF!)-SEARCH(":",#REF!)),"")</f>
        <v/>
      </c>
      <c r="V508" t="str">
        <f>IF(ISNUMBER(SEARCH("WMS",#REF!)),TRIM(#REF!)&amp;"?","")</f>
        <v/>
      </c>
      <c r="W508" s="21" t="str">
        <f>IF(ISNUMBER(SEARCH("E:\",#REF!)),"\\s-gis01-v\gis1\", "")</f>
        <v/>
      </c>
      <c r="X508" s="2" t="str">
        <f>IF(ISNUMBER(SEARCH("E:\",#REF!)),LEFT(#REF!,SEARCH("@",SUBSTITUTE(#REF!,"\","@",LEN(#REF!)-LEN(SUBSTITUTE(#REF!,"\",""))))),"")</f>
        <v/>
      </c>
      <c r="Y508" s="14" t="str">
        <f>IF(ISNUMBER(SEARCH("E:\",#REF!)),TRIM(RIGHT(SUBSTITUTE(#REF!,"\",REPT(" ",LEN(#REF!))),LEN(#REF!))),"")</f>
        <v/>
      </c>
    </row>
    <row r="509" spans="1:25" x14ac:dyDescent="0.25">
      <c r="A509">
        <v>508</v>
      </c>
      <c r="B509" t="s">
        <v>281</v>
      </c>
      <c r="C509" t="s">
        <v>306</v>
      </c>
      <c r="D509" s="10" t="s">
        <v>943</v>
      </c>
      <c r="E509" s="10" t="s">
        <v>982</v>
      </c>
      <c r="F509" t="s">
        <v>547</v>
      </c>
      <c r="H509" s="10" t="s">
        <v>885</v>
      </c>
      <c r="I509" t="s">
        <v>875</v>
      </c>
      <c r="J509" t="s">
        <v>792</v>
      </c>
      <c r="K509" t="s">
        <v>862</v>
      </c>
      <c r="M509" s="10" t="s">
        <v>302</v>
      </c>
      <c r="N509" t="str">
        <f t="shared" si="41"/>
        <v>Ekr53?</v>
      </c>
      <c r="O509" t="str">
        <f t="shared" si="42"/>
        <v>GIS</v>
      </c>
      <c r="Q509" s="2" t="str">
        <f t="shared" si="40"/>
        <v>Ekr53?</v>
      </c>
      <c r="R509" s="12" t="str">
        <f>IF(ISNUMBER(SEARCH("Datakilder_SQL",#REF!)),"Database",IF(ISNUMBER(SEARCH("WMS",U509)),"WMS",IF(ISNUMBER(SEARCH("WFS",U509)),"WFS","Grafisk fil")))</f>
        <v>Grafisk fil</v>
      </c>
      <c r="S5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09" t="str">
        <f>IF(ISNUMBER(SEARCH("]",#REF!)),TRIM(RIGHT(SUBSTITUTE(#REF!,".",REPT(" ",LEN(#REF!))),LEN(#REF!))),"")&amp;IF(ISNUMBER(SEARCH("ODBC",#REF!)),TRIM(#REF!)&amp;"?","")</f>
        <v/>
      </c>
      <c r="U509" s="1" t="str">
        <f>IF(ISNUMBER(SEARCH("WMS",#REF!)),RIGHT(#REF!,LEN(#REF!)-SEARCH(":",#REF!)),"")</f>
        <v/>
      </c>
      <c r="V509" t="str">
        <f>IF(ISNUMBER(SEARCH("WMS",#REF!)),TRIM(#REF!)&amp;"?","")</f>
        <v/>
      </c>
      <c r="W509" s="21" t="str">
        <f>IF(ISNUMBER(SEARCH("E:\",#REF!)),"\\s-gis01-v\gis1\", "")</f>
        <v/>
      </c>
      <c r="X509" s="2" t="str">
        <f>IF(ISNUMBER(SEARCH("E:\",#REF!)),LEFT(#REF!,SEARCH("@",SUBSTITUTE(#REF!,"\","@",LEN(#REF!)-LEN(SUBSTITUTE(#REF!,"\",""))))),"")</f>
        <v/>
      </c>
      <c r="Y509" s="14" t="str">
        <f>IF(ISNUMBER(SEARCH("E:\",#REF!)),TRIM(RIGHT(SUBSTITUTE(#REF!,"\",REPT(" ",LEN(#REF!))),LEN(#REF!))),"")</f>
        <v/>
      </c>
    </row>
    <row r="510" spans="1:25" x14ac:dyDescent="0.25">
      <c r="A510">
        <v>509</v>
      </c>
      <c r="B510" t="s">
        <v>282</v>
      </c>
      <c r="C510" t="s">
        <v>306</v>
      </c>
      <c r="D510" s="10" t="s">
        <v>944</v>
      </c>
      <c r="E510" s="10" t="s">
        <v>983</v>
      </c>
      <c r="F510" t="s">
        <v>548</v>
      </c>
      <c r="H510" s="10" t="s">
        <v>885</v>
      </c>
      <c r="I510" t="s">
        <v>875</v>
      </c>
      <c r="J510" t="s">
        <v>793</v>
      </c>
      <c r="K510" t="s">
        <v>862</v>
      </c>
      <c r="M510" s="10" t="s">
        <v>302</v>
      </c>
      <c r="N510" t="str">
        <f t="shared" si="41"/>
        <v>Ekr53?</v>
      </c>
      <c r="O510" t="str">
        <f t="shared" si="42"/>
        <v>GIS</v>
      </c>
      <c r="Q510" s="2" t="str">
        <f t="shared" si="40"/>
        <v>Ekr53?</v>
      </c>
      <c r="R510" s="12" t="str">
        <f>IF(ISNUMBER(SEARCH("Datakilder_SQL",#REF!)),"Database",IF(ISNUMBER(SEARCH("WMS",U510)),"WMS",IF(ISNUMBER(SEARCH("WFS",U510)),"WFS","Grafisk fil")))</f>
        <v>Grafisk fil</v>
      </c>
      <c r="S5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0" t="str">
        <f>IF(ISNUMBER(SEARCH("]",#REF!)),TRIM(RIGHT(SUBSTITUTE(#REF!,".",REPT(" ",LEN(#REF!))),LEN(#REF!))),"")&amp;IF(ISNUMBER(SEARCH("ODBC",#REF!)),TRIM(#REF!)&amp;"?","")</f>
        <v/>
      </c>
      <c r="U510" s="1" t="str">
        <f>IF(ISNUMBER(SEARCH("WMS",#REF!)),RIGHT(#REF!,LEN(#REF!)-SEARCH(":",#REF!)),"")</f>
        <v/>
      </c>
      <c r="V510" t="str">
        <f>IF(ISNUMBER(SEARCH("WMS",#REF!)),TRIM(#REF!)&amp;"?","")</f>
        <v/>
      </c>
      <c r="W510" s="21" t="str">
        <f>IF(ISNUMBER(SEARCH("E:\",#REF!)),"\\s-gis01-v\gis1\", "")</f>
        <v/>
      </c>
      <c r="X510" s="2" t="str">
        <f>IF(ISNUMBER(SEARCH("E:\",#REF!)),LEFT(#REF!,SEARCH("@",SUBSTITUTE(#REF!,"\","@",LEN(#REF!)-LEN(SUBSTITUTE(#REF!,"\",""))))),"")</f>
        <v/>
      </c>
      <c r="Y510" s="14" t="str">
        <f>IF(ISNUMBER(SEARCH("E:\",#REF!)),TRIM(RIGHT(SUBSTITUTE(#REF!,"\",REPT(" ",LEN(#REF!))),LEN(#REF!))),"")</f>
        <v/>
      </c>
    </row>
    <row r="511" spans="1:25" x14ac:dyDescent="0.25">
      <c r="A511">
        <v>510</v>
      </c>
      <c r="B511" t="s">
        <v>168</v>
      </c>
      <c r="C511" t="s">
        <v>885</v>
      </c>
      <c r="D511" s="10" t="s">
        <v>944</v>
      </c>
      <c r="E511" s="10" t="s">
        <v>983</v>
      </c>
      <c r="F511" t="s">
        <v>549</v>
      </c>
      <c r="H511" s="10" t="s">
        <v>885</v>
      </c>
      <c r="I511" t="s">
        <v>877</v>
      </c>
      <c r="J511" t="s">
        <v>794</v>
      </c>
      <c r="K511" t="s">
        <v>862</v>
      </c>
      <c r="M511" s="10" t="s">
        <v>302</v>
      </c>
      <c r="N511" t="str">
        <f t="shared" si="41"/>
        <v>Ekr53?</v>
      </c>
      <c r="O511" t="str">
        <f t="shared" si="42"/>
        <v>GIS</v>
      </c>
      <c r="Q511" s="2" t="str">
        <f t="shared" si="40"/>
        <v>Ekr53?</v>
      </c>
      <c r="R511" s="12" t="str">
        <f>IF(ISNUMBER(SEARCH("Datakilder_SQL",#REF!)),"Database",IF(ISNUMBER(SEARCH("WMS",U511)),"WMS",IF(ISNUMBER(SEARCH("WFS",U511)),"WFS","Grafisk fil")))</f>
        <v>Grafisk fil</v>
      </c>
      <c r="S5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1" t="str">
        <f>IF(ISNUMBER(SEARCH("]",#REF!)),TRIM(RIGHT(SUBSTITUTE(#REF!,".",REPT(" ",LEN(#REF!))),LEN(#REF!))),"")&amp;IF(ISNUMBER(SEARCH("ODBC",#REF!)),TRIM(#REF!)&amp;"?","")</f>
        <v/>
      </c>
      <c r="U511" s="1" t="str">
        <f>IF(ISNUMBER(SEARCH("WMS",#REF!)),RIGHT(#REF!,LEN(#REF!)-SEARCH(":",#REF!)),"")</f>
        <v/>
      </c>
      <c r="V511" t="str">
        <f>IF(ISNUMBER(SEARCH("WMS",#REF!)),TRIM(#REF!)&amp;"?","")</f>
        <v/>
      </c>
      <c r="W511" s="21" t="str">
        <f>IF(ISNUMBER(SEARCH("E:\",#REF!)),"\\s-gis01-v\gis1\", "")</f>
        <v/>
      </c>
      <c r="X511" s="2" t="str">
        <f>IF(ISNUMBER(SEARCH("E:\",#REF!)),LEFT(#REF!,SEARCH("@",SUBSTITUTE(#REF!,"\","@",LEN(#REF!)-LEN(SUBSTITUTE(#REF!,"\",""))))),"")</f>
        <v/>
      </c>
      <c r="Y511" s="14" t="str">
        <f>IF(ISNUMBER(SEARCH("E:\",#REF!)),TRIM(RIGHT(SUBSTITUTE(#REF!,"\",REPT(" ",LEN(#REF!))),LEN(#REF!))),"")</f>
        <v/>
      </c>
    </row>
    <row r="512" spans="1:25" x14ac:dyDescent="0.25">
      <c r="A512">
        <v>511</v>
      </c>
      <c r="B512" t="s">
        <v>244</v>
      </c>
      <c r="C512" t="s">
        <v>885</v>
      </c>
      <c r="D512" s="10" t="s">
        <v>944</v>
      </c>
      <c r="E512" s="10" t="s">
        <v>983</v>
      </c>
      <c r="F512" t="s">
        <v>550</v>
      </c>
      <c r="H512" s="10" t="s">
        <v>885</v>
      </c>
      <c r="I512" t="s">
        <v>877</v>
      </c>
      <c r="J512" t="s">
        <v>795</v>
      </c>
      <c r="K512" t="s">
        <v>862</v>
      </c>
      <c r="M512" s="10" t="s">
        <v>302</v>
      </c>
      <c r="N512" t="str">
        <f t="shared" si="41"/>
        <v>Ekr53?</v>
      </c>
      <c r="O512" t="str">
        <f t="shared" si="42"/>
        <v>GIS</v>
      </c>
      <c r="Q512" s="2" t="str">
        <f t="shared" si="40"/>
        <v>Ekr53?</v>
      </c>
      <c r="R512" s="12" t="str">
        <f>IF(ISNUMBER(SEARCH("Datakilder_SQL",#REF!)),"Database",IF(ISNUMBER(SEARCH("WMS",U512)),"WMS",IF(ISNUMBER(SEARCH("WFS",U512)),"WFS","Grafisk fil")))</f>
        <v>Grafisk fil</v>
      </c>
      <c r="S5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2" t="str">
        <f>IF(ISNUMBER(SEARCH("]",#REF!)),TRIM(RIGHT(SUBSTITUTE(#REF!,".",REPT(" ",LEN(#REF!))),LEN(#REF!))),"")&amp;IF(ISNUMBER(SEARCH("ODBC",#REF!)),TRIM(#REF!)&amp;"?","")</f>
        <v/>
      </c>
      <c r="U512" s="1" t="str">
        <f>IF(ISNUMBER(SEARCH("WMS",#REF!)),RIGHT(#REF!,LEN(#REF!)-SEARCH(":",#REF!)),"")</f>
        <v/>
      </c>
      <c r="V512" t="str">
        <f>IF(ISNUMBER(SEARCH("WMS",#REF!)),TRIM(#REF!)&amp;"?","")</f>
        <v/>
      </c>
      <c r="W512" s="21" t="str">
        <f>IF(ISNUMBER(SEARCH("E:\",#REF!)),"\\s-gis01-v\gis1\", "")</f>
        <v/>
      </c>
      <c r="X512" s="2" t="str">
        <f>IF(ISNUMBER(SEARCH("E:\",#REF!)),LEFT(#REF!,SEARCH("@",SUBSTITUTE(#REF!,"\","@",LEN(#REF!)-LEN(SUBSTITUTE(#REF!,"\",""))))),"")</f>
        <v/>
      </c>
      <c r="Y512" s="14" t="str">
        <f>IF(ISNUMBER(SEARCH("E:\",#REF!)),TRIM(RIGHT(SUBSTITUTE(#REF!,"\",REPT(" ",LEN(#REF!))),LEN(#REF!))),"")</f>
        <v/>
      </c>
    </row>
    <row r="513" spans="1:25" x14ac:dyDescent="0.25">
      <c r="A513">
        <v>512</v>
      </c>
      <c r="B513" t="s">
        <v>283</v>
      </c>
      <c r="C513" t="s">
        <v>306</v>
      </c>
      <c r="D513" s="10" t="s">
        <v>944</v>
      </c>
      <c r="E513" s="10" t="s">
        <v>983</v>
      </c>
      <c r="F513" t="s">
        <v>551</v>
      </c>
      <c r="H513" s="10" t="s">
        <v>885</v>
      </c>
      <c r="I513" t="s">
        <v>876</v>
      </c>
      <c r="J513" t="s">
        <v>788</v>
      </c>
      <c r="K513" t="s">
        <v>862</v>
      </c>
      <c r="M513" s="10" t="s">
        <v>302</v>
      </c>
      <c r="N513" t="str">
        <f t="shared" si="41"/>
        <v>Ekr53?</v>
      </c>
      <c r="O513" t="str">
        <f t="shared" si="42"/>
        <v>GIS</v>
      </c>
      <c r="Q513" s="2" t="str">
        <f t="shared" si="40"/>
        <v>Ekr53?</v>
      </c>
      <c r="R513" s="12" t="str">
        <f>IF(ISNUMBER(SEARCH("Datakilder_SQL",#REF!)),"Database",IF(ISNUMBER(SEARCH("WMS",U513)),"WMS",IF(ISNUMBER(SEARCH("WFS",U513)),"WFS","Grafisk fil")))</f>
        <v>Grafisk fil</v>
      </c>
      <c r="S5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3" t="str">
        <f>IF(ISNUMBER(SEARCH("]",#REF!)),TRIM(RIGHT(SUBSTITUTE(#REF!,".",REPT(" ",LEN(#REF!))),LEN(#REF!))),"")&amp;IF(ISNUMBER(SEARCH("ODBC",#REF!)),TRIM(#REF!)&amp;"?","")</f>
        <v/>
      </c>
      <c r="U513" s="1" t="str">
        <f>IF(ISNUMBER(SEARCH("WMS",#REF!)),RIGHT(#REF!,LEN(#REF!)-SEARCH(":",#REF!)),"")</f>
        <v/>
      </c>
      <c r="V513" t="str">
        <f>IF(ISNUMBER(SEARCH("WMS",#REF!)),TRIM(#REF!)&amp;"?","")</f>
        <v/>
      </c>
      <c r="W513" s="21" t="str">
        <f>IF(ISNUMBER(SEARCH("E:\",#REF!)),"\\s-gis01-v\gis1\", "")</f>
        <v/>
      </c>
      <c r="X513" s="2" t="str">
        <f>IF(ISNUMBER(SEARCH("E:\",#REF!)),LEFT(#REF!,SEARCH("@",SUBSTITUTE(#REF!,"\","@",LEN(#REF!)-LEN(SUBSTITUTE(#REF!,"\",""))))),"")</f>
        <v/>
      </c>
      <c r="Y513" s="14" t="str">
        <f>IF(ISNUMBER(SEARCH("E:\",#REF!)),TRIM(RIGHT(SUBSTITUTE(#REF!,"\",REPT(" ",LEN(#REF!))),LEN(#REF!))),"")</f>
        <v/>
      </c>
    </row>
    <row r="514" spans="1:25" x14ac:dyDescent="0.25">
      <c r="A514">
        <v>513</v>
      </c>
      <c r="B514" t="s">
        <v>284</v>
      </c>
      <c r="C514" t="s">
        <v>306</v>
      </c>
      <c r="D514" s="10" t="s">
        <v>944</v>
      </c>
      <c r="E514" s="10" t="s">
        <v>983</v>
      </c>
      <c r="F514" t="s">
        <v>552</v>
      </c>
      <c r="H514" s="10" t="s">
        <v>885</v>
      </c>
      <c r="I514" t="s">
        <v>876</v>
      </c>
      <c r="J514" t="s">
        <v>788</v>
      </c>
      <c r="K514" t="s">
        <v>862</v>
      </c>
      <c r="M514" s="10" t="s">
        <v>302</v>
      </c>
      <c r="N514" t="str">
        <f t="shared" si="41"/>
        <v>Ekr53?</v>
      </c>
      <c r="O514" t="str">
        <f t="shared" si="42"/>
        <v>GIS</v>
      </c>
      <c r="Q514" s="2" t="str">
        <f t="shared" si="40"/>
        <v>Ekr53?</v>
      </c>
      <c r="R514" s="12" t="str">
        <f>IF(ISNUMBER(SEARCH("Datakilder_SQL",#REF!)),"Database",IF(ISNUMBER(SEARCH("WMS",U514)),"WMS",IF(ISNUMBER(SEARCH("WFS",U514)),"WFS","Grafisk fil")))</f>
        <v>Grafisk fil</v>
      </c>
      <c r="S5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4" t="str">
        <f>IF(ISNUMBER(SEARCH("]",#REF!)),TRIM(RIGHT(SUBSTITUTE(#REF!,".",REPT(" ",LEN(#REF!))),LEN(#REF!))),"")&amp;IF(ISNUMBER(SEARCH("ODBC",#REF!)),TRIM(#REF!)&amp;"?","")</f>
        <v/>
      </c>
      <c r="U514" s="1" t="str">
        <f>IF(ISNUMBER(SEARCH("WMS",#REF!)),RIGHT(#REF!,LEN(#REF!)-SEARCH(":",#REF!)),"")</f>
        <v/>
      </c>
      <c r="V514" t="str">
        <f>IF(ISNUMBER(SEARCH("WMS",#REF!)),TRIM(#REF!)&amp;"?","")</f>
        <v/>
      </c>
      <c r="W514" s="21" t="str">
        <f>IF(ISNUMBER(SEARCH("E:\",#REF!)),"\\s-gis01-v\gis1\", "")</f>
        <v/>
      </c>
      <c r="X514" s="2" t="str">
        <f>IF(ISNUMBER(SEARCH("E:\",#REF!)),LEFT(#REF!,SEARCH("@",SUBSTITUTE(#REF!,"\","@",LEN(#REF!)-LEN(SUBSTITUTE(#REF!,"\",""))))),"")</f>
        <v/>
      </c>
      <c r="Y514" s="14" t="str">
        <f>IF(ISNUMBER(SEARCH("E:\",#REF!)),TRIM(RIGHT(SUBSTITUTE(#REF!,"\",REPT(" ",LEN(#REF!))),LEN(#REF!))),"")</f>
        <v/>
      </c>
    </row>
    <row r="515" spans="1:25" x14ac:dyDescent="0.25">
      <c r="A515">
        <v>514</v>
      </c>
      <c r="B515" t="s">
        <v>212</v>
      </c>
      <c r="C515" t="s">
        <v>306</v>
      </c>
      <c r="D515" s="10" t="s">
        <v>944</v>
      </c>
      <c r="E515" s="10" t="s">
        <v>983</v>
      </c>
      <c r="F515" t="s">
        <v>553</v>
      </c>
      <c r="H515" s="10" t="s">
        <v>885</v>
      </c>
      <c r="I515" t="s">
        <v>876</v>
      </c>
      <c r="J515" t="s">
        <v>798</v>
      </c>
      <c r="K515" t="s">
        <v>862</v>
      </c>
      <c r="M515" s="10" t="s">
        <v>302</v>
      </c>
      <c r="N515" t="str">
        <f t="shared" si="41"/>
        <v>Ekr53?</v>
      </c>
      <c r="O515" t="str">
        <f t="shared" si="42"/>
        <v>GIS</v>
      </c>
      <c r="Q515" s="2" t="str">
        <f t="shared" si="40"/>
        <v>Ekr53?</v>
      </c>
      <c r="R515" s="12" t="str">
        <f>IF(ISNUMBER(SEARCH("Datakilder_SQL",#REF!)),"Database",IF(ISNUMBER(SEARCH("WMS",U515)),"WMS",IF(ISNUMBER(SEARCH("WFS",U515)),"WFS","Grafisk fil")))</f>
        <v>Grafisk fil</v>
      </c>
      <c r="S5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5" t="str">
        <f>IF(ISNUMBER(SEARCH("]",#REF!)),TRIM(RIGHT(SUBSTITUTE(#REF!,".",REPT(" ",LEN(#REF!))),LEN(#REF!))),"")&amp;IF(ISNUMBER(SEARCH("ODBC",#REF!)),TRIM(#REF!)&amp;"?","")</f>
        <v/>
      </c>
      <c r="U515" s="1" t="str">
        <f>IF(ISNUMBER(SEARCH("WMS",#REF!)),RIGHT(#REF!,LEN(#REF!)-SEARCH(":",#REF!)),"")</f>
        <v/>
      </c>
      <c r="V515" t="str">
        <f>IF(ISNUMBER(SEARCH("WMS",#REF!)),TRIM(#REF!)&amp;"?","")</f>
        <v/>
      </c>
      <c r="W515" s="21" t="str">
        <f>IF(ISNUMBER(SEARCH("E:\",#REF!)),"\\s-gis01-v\gis1\", "")</f>
        <v/>
      </c>
      <c r="X515" s="2" t="str">
        <f>IF(ISNUMBER(SEARCH("E:\",#REF!)),LEFT(#REF!,SEARCH("@",SUBSTITUTE(#REF!,"\","@",LEN(#REF!)-LEN(SUBSTITUTE(#REF!,"\",""))))),"")</f>
        <v/>
      </c>
      <c r="Y515" s="14" t="str">
        <f>IF(ISNUMBER(SEARCH("E:\",#REF!)),TRIM(RIGHT(SUBSTITUTE(#REF!,"\",REPT(" ",LEN(#REF!))),LEN(#REF!))),"")</f>
        <v/>
      </c>
    </row>
    <row r="516" spans="1:25" x14ac:dyDescent="0.25">
      <c r="A516">
        <v>515</v>
      </c>
      <c r="B516" t="s">
        <v>285</v>
      </c>
      <c r="C516" t="s">
        <v>885</v>
      </c>
      <c r="D516" s="10" t="s">
        <v>944</v>
      </c>
      <c r="E516" s="10" t="s">
        <v>983</v>
      </c>
      <c r="F516" t="s">
        <v>554</v>
      </c>
      <c r="H516" s="10" t="s">
        <v>885</v>
      </c>
      <c r="I516" t="s">
        <v>867</v>
      </c>
      <c r="J516" t="s">
        <v>796</v>
      </c>
      <c r="N516" t="str">
        <f t="shared" si="41"/>
        <v>Ekr53?</v>
      </c>
      <c r="O516" t="str">
        <f t="shared" si="42"/>
        <v>GIS</v>
      </c>
      <c r="Q516" s="2" t="str">
        <f t="shared" si="40"/>
        <v>Ekr53?</v>
      </c>
      <c r="R516" s="12" t="str">
        <f>IF(ISNUMBER(SEARCH("Datakilder_SQL",#REF!)),"Database",IF(ISNUMBER(SEARCH("WMS",U516)),"WMS",IF(ISNUMBER(SEARCH("WFS",U516)),"WFS","Grafisk fil")))</f>
        <v>Grafisk fil</v>
      </c>
      <c r="S5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6" t="str">
        <f>IF(ISNUMBER(SEARCH("]",#REF!)),TRIM(RIGHT(SUBSTITUTE(#REF!,".",REPT(" ",LEN(#REF!))),LEN(#REF!))),"")&amp;IF(ISNUMBER(SEARCH("ODBC",#REF!)),TRIM(#REF!)&amp;"?","")</f>
        <v/>
      </c>
      <c r="U516" s="1" t="str">
        <f>IF(ISNUMBER(SEARCH("WMS",#REF!)),RIGHT(#REF!,LEN(#REF!)-SEARCH(":",#REF!)),"")</f>
        <v/>
      </c>
      <c r="V516" t="str">
        <f>IF(ISNUMBER(SEARCH("WMS",#REF!)),TRIM(#REF!)&amp;"?","")</f>
        <v/>
      </c>
      <c r="W516" s="21" t="str">
        <f>IF(ISNUMBER(SEARCH("E:\",#REF!)),"\\s-gis01-v\gis1\", "")</f>
        <v/>
      </c>
      <c r="X516" s="2" t="str">
        <f>IF(ISNUMBER(SEARCH("E:\",#REF!)),LEFT(#REF!,SEARCH("@",SUBSTITUTE(#REF!,"\","@",LEN(#REF!)-LEN(SUBSTITUTE(#REF!,"\",""))))),"")</f>
        <v/>
      </c>
      <c r="Y516" s="14" t="str">
        <f>IF(ISNUMBER(SEARCH("E:\",#REF!)),TRIM(RIGHT(SUBSTITUTE(#REF!,"\",REPT(" ",LEN(#REF!))),LEN(#REF!))),"")</f>
        <v/>
      </c>
    </row>
    <row r="517" spans="1:25" x14ac:dyDescent="0.25">
      <c r="A517">
        <v>516</v>
      </c>
      <c r="B517" t="s">
        <v>286</v>
      </c>
      <c r="C517" t="s">
        <v>885</v>
      </c>
      <c r="D517" s="10" t="s">
        <v>944</v>
      </c>
      <c r="E517" s="10" t="s">
        <v>983</v>
      </c>
      <c r="F517" t="s">
        <v>555</v>
      </c>
      <c r="H517" s="10" t="s">
        <v>885</v>
      </c>
      <c r="I517" t="s">
        <v>867</v>
      </c>
      <c r="J517" t="s">
        <v>797</v>
      </c>
      <c r="N517" t="str">
        <f t="shared" si="41"/>
        <v>Ekr53?</v>
      </c>
      <c r="O517" t="str">
        <f t="shared" si="42"/>
        <v>GIS</v>
      </c>
      <c r="Q517" s="2" t="str">
        <f t="shared" si="40"/>
        <v>Ekr53?</v>
      </c>
      <c r="R517" s="12" t="str">
        <f>IF(ISNUMBER(SEARCH("Datakilder_SQL",#REF!)),"Database",IF(ISNUMBER(SEARCH("WMS",U517)),"WMS",IF(ISNUMBER(SEARCH("WFS",U517)),"WFS","Grafisk fil")))</f>
        <v>Grafisk fil</v>
      </c>
      <c r="S5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7" t="str">
        <f>IF(ISNUMBER(SEARCH("]",#REF!)),TRIM(RIGHT(SUBSTITUTE(#REF!,".",REPT(" ",LEN(#REF!))),LEN(#REF!))),"")&amp;IF(ISNUMBER(SEARCH("ODBC",#REF!)),TRIM(#REF!)&amp;"?","")</f>
        <v/>
      </c>
      <c r="U517" s="1" t="str">
        <f>IF(ISNUMBER(SEARCH("WMS",#REF!)),RIGHT(#REF!,LEN(#REF!)-SEARCH(":",#REF!)),"")</f>
        <v/>
      </c>
      <c r="V517" t="str">
        <f>IF(ISNUMBER(SEARCH("WMS",#REF!)),TRIM(#REF!)&amp;"?","")</f>
        <v/>
      </c>
      <c r="W517" s="21" t="str">
        <f>IF(ISNUMBER(SEARCH("E:\",#REF!)),"\\s-gis01-v\gis1\", "")</f>
        <v/>
      </c>
      <c r="X517" s="2" t="str">
        <f>IF(ISNUMBER(SEARCH("E:\",#REF!)),LEFT(#REF!,SEARCH("@",SUBSTITUTE(#REF!,"\","@",LEN(#REF!)-LEN(SUBSTITUTE(#REF!,"\",""))))),"")</f>
        <v/>
      </c>
      <c r="Y517" s="14" t="str">
        <f>IF(ISNUMBER(SEARCH("E:\",#REF!)),TRIM(RIGHT(SUBSTITUTE(#REF!,"\",REPT(" ",LEN(#REF!))),LEN(#REF!))),"")</f>
        <v/>
      </c>
    </row>
    <row r="518" spans="1:25" x14ac:dyDescent="0.25">
      <c r="A518">
        <v>517</v>
      </c>
      <c r="B518" t="s">
        <v>169</v>
      </c>
      <c r="C518" t="s">
        <v>306</v>
      </c>
      <c r="D518" s="10" t="s">
        <v>942</v>
      </c>
      <c r="E518" s="10" t="s">
        <v>981</v>
      </c>
      <c r="F518" t="s">
        <v>556</v>
      </c>
      <c r="H518" s="10" t="s">
        <v>885</v>
      </c>
      <c r="I518" t="s">
        <v>877</v>
      </c>
      <c r="J518" t="s">
        <v>799</v>
      </c>
      <c r="M518" s="10" t="s">
        <v>302</v>
      </c>
      <c r="N518" t="str">
        <f t="shared" si="41"/>
        <v>Ekr53?</v>
      </c>
      <c r="O518" t="str">
        <f t="shared" si="42"/>
        <v>GIS</v>
      </c>
      <c r="Q518" s="2" t="str">
        <f t="shared" si="40"/>
        <v>Ekr53?</v>
      </c>
      <c r="R518" s="12" t="str">
        <f>IF(ISNUMBER(SEARCH("Datakilder_SQL",#REF!)),"Database",IF(ISNUMBER(SEARCH("WMS",U518)),"WMS",IF(ISNUMBER(SEARCH("WFS",U518)),"WFS","Grafisk fil")))</f>
        <v>Grafisk fil</v>
      </c>
      <c r="S5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8" t="str">
        <f>IF(ISNUMBER(SEARCH("]",#REF!)),TRIM(RIGHT(SUBSTITUTE(#REF!,".",REPT(" ",LEN(#REF!))),LEN(#REF!))),"")&amp;IF(ISNUMBER(SEARCH("ODBC",#REF!)),TRIM(#REF!)&amp;"?","")</f>
        <v/>
      </c>
      <c r="U518" s="1" t="str">
        <f>IF(ISNUMBER(SEARCH("WMS",#REF!)),RIGHT(#REF!,LEN(#REF!)-SEARCH(":",#REF!)),"")</f>
        <v/>
      </c>
      <c r="V518" t="str">
        <f>IF(ISNUMBER(SEARCH("WMS",#REF!)),TRIM(#REF!)&amp;"?","")</f>
        <v/>
      </c>
      <c r="W518" s="21" t="str">
        <f>IF(ISNUMBER(SEARCH("E:\",#REF!)),"\\s-gis01-v\gis1\", "")</f>
        <v/>
      </c>
      <c r="X518" s="2" t="str">
        <f>IF(ISNUMBER(SEARCH("E:\",#REF!)),LEFT(#REF!,SEARCH("@",SUBSTITUTE(#REF!,"\","@",LEN(#REF!)-LEN(SUBSTITUTE(#REF!,"\",""))))),"")</f>
        <v/>
      </c>
      <c r="Y518" s="14" t="str">
        <f>IF(ISNUMBER(SEARCH("E:\",#REF!)),TRIM(RIGHT(SUBSTITUTE(#REF!,"\",REPT(" ",LEN(#REF!))),LEN(#REF!))),"")</f>
        <v/>
      </c>
    </row>
    <row r="519" spans="1:25" x14ac:dyDescent="0.25">
      <c r="A519">
        <v>518</v>
      </c>
      <c r="B519" t="s">
        <v>245</v>
      </c>
      <c r="C519" t="s">
        <v>306</v>
      </c>
      <c r="D519" s="10" t="s">
        <v>945</v>
      </c>
      <c r="E519" s="10" t="s">
        <v>984</v>
      </c>
      <c r="F519" t="s">
        <v>557</v>
      </c>
      <c r="H519" s="10" t="s">
        <v>885</v>
      </c>
      <c r="I519" t="s">
        <v>876</v>
      </c>
      <c r="J519" t="s">
        <v>800</v>
      </c>
      <c r="M519" s="10" t="s">
        <v>302</v>
      </c>
      <c r="N519" t="str">
        <f t="shared" si="41"/>
        <v>Ekr53?</v>
      </c>
      <c r="O519" t="str">
        <f t="shared" si="42"/>
        <v>GIS</v>
      </c>
      <c r="Q519" s="2" t="str">
        <f t="shared" si="40"/>
        <v>Ekr53?</v>
      </c>
      <c r="R519" s="12" t="str">
        <f>IF(ISNUMBER(SEARCH("Datakilder_SQL",#REF!)),"Database",IF(ISNUMBER(SEARCH("WMS",U519)),"WMS",IF(ISNUMBER(SEARCH("WFS",U519)),"WFS","Grafisk fil")))</f>
        <v>Grafisk fil</v>
      </c>
      <c r="S5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19" t="str">
        <f>IF(ISNUMBER(SEARCH("]",#REF!)),TRIM(RIGHT(SUBSTITUTE(#REF!,".",REPT(" ",LEN(#REF!))),LEN(#REF!))),"")&amp;IF(ISNUMBER(SEARCH("ODBC",#REF!)),TRIM(#REF!)&amp;"?","")</f>
        <v/>
      </c>
      <c r="U519" s="1" t="str">
        <f>IF(ISNUMBER(SEARCH("WMS",#REF!)),RIGHT(#REF!,LEN(#REF!)-SEARCH(":",#REF!)),"")</f>
        <v/>
      </c>
      <c r="V519" t="str">
        <f>IF(ISNUMBER(SEARCH("WMS",#REF!)),TRIM(#REF!)&amp;"?","")</f>
        <v/>
      </c>
      <c r="W519" s="21" t="str">
        <f>IF(ISNUMBER(SEARCH("E:\",#REF!)),"\\s-gis01-v\gis1\", "")</f>
        <v/>
      </c>
      <c r="X519" s="2" t="str">
        <f>IF(ISNUMBER(SEARCH("E:\",#REF!)),LEFT(#REF!,SEARCH("@",SUBSTITUTE(#REF!,"\","@",LEN(#REF!)-LEN(SUBSTITUTE(#REF!,"\",""))))),"")</f>
        <v/>
      </c>
      <c r="Y519" s="14" t="str">
        <f>IF(ISNUMBER(SEARCH("E:\",#REF!)),TRIM(RIGHT(SUBSTITUTE(#REF!,"\",REPT(" ",LEN(#REF!))),LEN(#REF!))),"")</f>
        <v/>
      </c>
    </row>
    <row r="520" spans="1:25" x14ac:dyDescent="0.25">
      <c r="A520">
        <v>519</v>
      </c>
      <c r="B520" t="s">
        <v>246</v>
      </c>
      <c r="C520" t="s">
        <v>885</v>
      </c>
      <c r="D520" s="10" t="s">
        <v>945</v>
      </c>
      <c r="E520" s="10" t="s">
        <v>984</v>
      </c>
      <c r="F520" t="s">
        <v>558</v>
      </c>
      <c r="H520" s="10" t="s">
        <v>885</v>
      </c>
      <c r="I520" t="s">
        <v>310</v>
      </c>
      <c r="J520" t="s">
        <v>801</v>
      </c>
      <c r="K520" t="s">
        <v>863</v>
      </c>
      <c r="O520" t="s">
        <v>893</v>
      </c>
      <c r="Q520" s="2" t="str">
        <f t="shared" si="40"/>
        <v/>
      </c>
      <c r="R520" s="12" t="str">
        <f>IF(ISNUMBER(SEARCH("Datakilder_SQL",#REF!)),"Database",IF(ISNUMBER(SEARCH("WMS",U520)),"WMS",IF(ISNUMBER(SEARCH("WFS",U520)),"WFS","Grafisk fil")))</f>
        <v>Grafisk fil</v>
      </c>
      <c r="S5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0" t="str">
        <f>IF(ISNUMBER(SEARCH("]",#REF!)),TRIM(RIGHT(SUBSTITUTE(#REF!,".",REPT(" ",LEN(#REF!))),LEN(#REF!))),"")&amp;IF(ISNUMBER(SEARCH("ODBC",#REF!)),TRIM(#REF!)&amp;"?","")</f>
        <v/>
      </c>
      <c r="U520" s="1" t="str">
        <f>IF(ISNUMBER(SEARCH("WMS",#REF!)),RIGHT(#REF!,LEN(#REF!)-SEARCH(":",#REF!)),"")</f>
        <v/>
      </c>
      <c r="V520" t="str">
        <f>IF(ISNUMBER(SEARCH("WMS",#REF!)),TRIM(#REF!)&amp;"?","")</f>
        <v/>
      </c>
      <c r="W520" s="21" t="str">
        <f>IF(ISNUMBER(SEARCH("E:\",#REF!)),"\\s-gis01-v\gis1\", "")</f>
        <v/>
      </c>
      <c r="X520" s="2" t="str">
        <f>IF(ISNUMBER(SEARCH("E:\",#REF!)),LEFT(#REF!,SEARCH("@",SUBSTITUTE(#REF!,"\","@",LEN(#REF!)-LEN(SUBSTITUTE(#REF!,"\",""))))),"")</f>
        <v/>
      </c>
      <c r="Y520" s="14" t="str">
        <f>IF(ISNUMBER(SEARCH("E:\",#REF!)),TRIM(RIGHT(SUBSTITUTE(#REF!,"\",REPT(" ",LEN(#REF!))),LEN(#REF!))),"")</f>
        <v/>
      </c>
    </row>
    <row r="521" spans="1:25" x14ac:dyDescent="0.25">
      <c r="A521">
        <v>520</v>
      </c>
      <c r="B521" t="s">
        <v>170</v>
      </c>
      <c r="C521" t="s">
        <v>885</v>
      </c>
      <c r="D521" s="10" t="s">
        <v>945</v>
      </c>
      <c r="E521" s="10"/>
      <c r="F521" t="s">
        <v>559</v>
      </c>
      <c r="H521" s="10" t="s">
        <v>885</v>
      </c>
      <c r="I521" t="s">
        <v>876</v>
      </c>
      <c r="J521" t="s">
        <v>802</v>
      </c>
      <c r="M521" s="10" t="s">
        <v>887</v>
      </c>
      <c r="N521" t="str">
        <f t="shared" ref="N521:N552" si="43">Q521</f>
        <v>Ekr53?</v>
      </c>
      <c r="O521" t="str">
        <f t="shared" ref="O521:O552" si="44">IF(P521&lt;&gt;"",P521,IF(I521="","",IF(I521="HK","",IF(I521="HK?","","GIS"))))</f>
        <v>GIS</v>
      </c>
      <c r="Q521" s="2" t="str">
        <f t="shared" si="40"/>
        <v>Ekr53?</v>
      </c>
      <c r="R521" s="12" t="str">
        <f>IF(ISNUMBER(SEARCH("Datakilder_SQL",#REF!)),"Database",IF(ISNUMBER(SEARCH("WMS",U521)),"WMS",IF(ISNUMBER(SEARCH("WFS",U521)),"WFS","Grafisk fil")))</f>
        <v>Grafisk fil</v>
      </c>
      <c r="S5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1" t="str">
        <f>IF(ISNUMBER(SEARCH("]",#REF!)),TRIM(RIGHT(SUBSTITUTE(#REF!,".",REPT(" ",LEN(#REF!))),LEN(#REF!))),"")&amp;IF(ISNUMBER(SEARCH("ODBC",#REF!)),TRIM(#REF!)&amp;"?","")</f>
        <v/>
      </c>
      <c r="U521" s="1" t="str">
        <f>IF(ISNUMBER(SEARCH("WMS",#REF!)),RIGHT(#REF!,LEN(#REF!)-SEARCH(":",#REF!)),"")</f>
        <v/>
      </c>
      <c r="V521" t="str">
        <f>IF(ISNUMBER(SEARCH("WMS",#REF!)),TRIM(#REF!)&amp;"?","")</f>
        <v/>
      </c>
      <c r="W521" s="21" t="str">
        <f>IF(ISNUMBER(SEARCH("E:\",#REF!)),"\\s-gis01-v\gis1\", "")</f>
        <v/>
      </c>
      <c r="X521" s="2" t="str">
        <f>IF(ISNUMBER(SEARCH("E:\",#REF!)),LEFT(#REF!,SEARCH("@",SUBSTITUTE(#REF!,"\","@",LEN(#REF!)-LEN(SUBSTITUTE(#REF!,"\",""))))),"")</f>
        <v/>
      </c>
      <c r="Y521" s="14" t="str">
        <f>IF(ISNUMBER(SEARCH("E:\",#REF!)),TRIM(RIGHT(SUBSTITUTE(#REF!,"\",REPT(" ",LEN(#REF!))),LEN(#REF!))),"")</f>
        <v/>
      </c>
    </row>
    <row r="522" spans="1:25" x14ac:dyDescent="0.25">
      <c r="A522">
        <v>521</v>
      </c>
      <c r="B522" t="s">
        <v>170</v>
      </c>
      <c r="C522" t="s">
        <v>885</v>
      </c>
      <c r="D522" s="10" t="s">
        <v>945</v>
      </c>
      <c r="E522" s="10"/>
      <c r="F522" t="str">
        <f t="shared" ref="F522:F533" si="45">$F$521</f>
        <v>Linjeangivelse af gadeledninger, stikledninger, luftledninger mv. samt punktangivelse af transformatorer?</v>
      </c>
      <c r="H522" s="10" t="s">
        <v>885</v>
      </c>
      <c r="I522" t="s">
        <v>876</v>
      </c>
      <c r="J522" t="s">
        <v>802</v>
      </c>
      <c r="M522" s="10" t="s">
        <v>887</v>
      </c>
      <c r="N522" t="str">
        <f t="shared" si="43"/>
        <v>Ekr53?</v>
      </c>
      <c r="O522" t="str">
        <f t="shared" si="44"/>
        <v>GIS</v>
      </c>
      <c r="Q522" s="2" t="str">
        <f t="shared" si="40"/>
        <v>Ekr53?</v>
      </c>
      <c r="R522" s="12" t="str">
        <f>IF(ISNUMBER(SEARCH("Datakilder_SQL",#REF!)),"Database",IF(ISNUMBER(SEARCH("WMS",U522)),"WMS",IF(ISNUMBER(SEARCH("WFS",U522)),"WFS","Grafisk fil")))</f>
        <v>Grafisk fil</v>
      </c>
      <c r="S5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2" t="str">
        <f>IF(ISNUMBER(SEARCH("]",#REF!)),TRIM(RIGHT(SUBSTITUTE(#REF!,".",REPT(" ",LEN(#REF!))),LEN(#REF!))),"")&amp;IF(ISNUMBER(SEARCH("ODBC",#REF!)),TRIM(#REF!)&amp;"?","")</f>
        <v/>
      </c>
      <c r="U522" s="1" t="str">
        <f>IF(ISNUMBER(SEARCH("WMS",#REF!)),RIGHT(#REF!,LEN(#REF!)-SEARCH(":",#REF!)),"")</f>
        <v/>
      </c>
      <c r="V522" t="str">
        <f>IF(ISNUMBER(SEARCH("WMS",#REF!)),TRIM(#REF!)&amp;"?","")</f>
        <v/>
      </c>
      <c r="W522" s="21" t="str">
        <f>IF(ISNUMBER(SEARCH("E:\",#REF!)),"\\s-gis01-v\gis1\", "")</f>
        <v/>
      </c>
      <c r="X522" s="2" t="str">
        <f>IF(ISNUMBER(SEARCH("E:\",#REF!)),LEFT(#REF!,SEARCH("@",SUBSTITUTE(#REF!,"\","@",LEN(#REF!)-LEN(SUBSTITUTE(#REF!,"\",""))))),"")</f>
        <v/>
      </c>
      <c r="Y522" s="14" t="str">
        <f>IF(ISNUMBER(SEARCH("E:\",#REF!)),TRIM(RIGHT(SUBSTITUTE(#REF!,"\",REPT(" ",LEN(#REF!))),LEN(#REF!))),"")</f>
        <v/>
      </c>
    </row>
    <row r="523" spans="1:25" x14ac:dyDescent="0.25">
      <c r="A523">
        <v>522</v>
      </c>
      <c r="B523" t="s">
        <v>170</v>
      </c>
      <c r="C523" t="s">
        <v>885</v>
      </c>
      <c r="D523" s="10" t="s">
        <v>945</v>
      </c>
      <c r="E523" s="10"/>
      <c r="F523" t="str">
        <f t="shared" si="45"/>
        <v>Linjeangivelse af gadeledninger, stikledninger, luftledninger mv. samt punktangivelse af transformatorer?</v>
      </c>
      <c r="H523" s="10" t="s">
        <v>885</v>
      </c>
      <c r="I523" t="s">
        <v>876</v>
      </c>
      <c r="J523" t="s">
        <v>802</v>
      </c>
      <c r="M523" s="10" t="s">
        <v>887</v>
      </c>
      <c r="N523" t="str">
        <f t="shared" si="43"/>
        <v>Ekr53?</v>
      </c>
      <c r="O523" t="str">
        <f t="shared" si="44"/>
        <v>GIS</v>
      </c>
      <c r="Q523" s="2" t="str">
        <f t="shared" si="40"/>
        <v>Ekr53?</v>
      </c>
      <c r="R523" s="12" t="str">
        <f>IF(ISNUMBER(SEARCH("Datakilder_SQL",#REF!)),"Database",IF(ISNUMBER(SEARCH("WMS",U523)),"WMS",IF(ISNUMBER(SEARCH("WFS",U523)),"WFS","Grafisk fil")))</f>
        <v>Grafisk fil</v>
      </c>
      <c r="S5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3" t="str">
        <f>IF(ISNUMBER(SEARCH("]",#REF!)),TRIM(RIGHT(SUBSTITUTE(#REF!,".",REPT(" ",LEN(#REF!))),LEN(#REF!))),"")&amp;IF(ISNUMBER(SEARCH("ODBC",#REF!)),TRIM(#REF!)&amp;"?","")</f>
        <v/>
      </c>
      <c r="U523" s="1" t="str">
        <f>IF(ISNUMBER(SEARCH("WMS",#REF!)),RIGHT(#REF!,LEN(#REF!)-SEARCH(":",#REF!)),"")</f>
        <v/>
      </c>
      <c r="V523" t="str">
        <f>IF(ISNUMBER(SEARCH("WMS",#REF!)),TRIM(#REF!)&amp;"?","")</f>
        <v/>
      </c>
      <c r="W523" s="21" t="str">
        <f>IF(ISNUMBER(SEARCH("E:\",#REF!)),"\\s-gis01-v\gis1\", "")</f>
        <v/>
      </c>
      <c r="X523" s="2" t="str">
        <f>IF(ISNUMBER(SEARCH("E:\",#REF!)),LEFT(#REF!,SEARCH("@",SUBSTITUTE(#REF!,"\","@",LEN(#REF!)-LEN(SUBSTITUTE(#REF!,"\",""))))),"")</f>
        <v/>
      </c>
      <c r="Y523" s="14" t="str">
        <f>IF(ISNUMBER(SEARCH("E:\",#REF!)),TRIM(RIGHT(SUBSTITUTE(#REF!,"\",REPT(" ",LEN(#REF!))),LEN(#REF!))),"")</f>
        <v/>
      </c>
    </row>
    <row r="524" spans="1:25" x14ac:dyDescent="0.25">
      <c r="A524">
        <v>523</v>
      </c>
      <c r="B524" t="s">
        <v>170</v>
      </c>
      <c r="C524" t="s">
        <v>885</v>
      </c>
      <c r="D524" s="10" t="s">
        <v>945</v>
      </c>
      <c r="E524" s="10"/>
      <c r="F524" t="str">
        <f t="shared" si="45"/>
        <v>Linjeangivelse af gadeledninger, stikledninger, luftledninger mv. samt punktangivelse af transformatorer?</v>
      </c>
      <c r="H524" s="10" t="s">
        <v>885</v>
      </c>
      <c r="I524" t="s">
        <v>876</v>
      </c>
      <c r="J524" t="s">
        <v>802</v>
      </c>
      <c r="M524" s="10" t="s">
        <v>887</v>
      </c>
      <c r="N524" t="str">
        <f t="shared" si="43"/>
        <v>Ekr53?</v>
      </c>
      <c r="O524" t="str">
        <f t="shared" si="44"/>
        <v>GIS</v>
      </c>
      <c r="Q524" s="2" t="str">
        <f t="shared" si="40"/>
        <v>Ekr53?</v>
      </c>
      <c r="R524" s="12" t="str">
        <f>IF(ISNUMBER(SEARCH("Datakilder_SQL",#REF!)),"Database",IF(ISNUMBER(SEARCH("WMS",U524)),"WMS",IF(ISNUMBER(SEARCH("WFS",U524)),"WFS","Grafisk fil")))</f>
        <v>Grafisk fil</v>
      </c>
      <c r="S5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4" t="str">
        <f>IF(ISNUMBER(SEARCH("]",#REF!)),TRIM(RIGHT(SUBSTITUTE(#REF!,".",REPT(" ",LEN(#REF!))),LEN(#REF!))),"")&amp;IF(ISNUMBER(SEARCH("ODBC",#REF!)),TRIM(#REF!)&amp;"?","")</f>
        <v/>
      </c>
      <c r="U524" s="1" t="str">
        <f>IF(ISNUMBER(SEARCH("WMS",#REF!)),RIGHT(#REF!,LEN(#REF!)-SEARCH(":",#REF!)),"")</f>
        <v/>
      </c>
      <c r="V524" t="str">
        <f>IF(ISNUMBER(SEARCH("WMS",#REF!)),TRIM(#REF!)&amp;"?","")</f>
        <v/>
      </c>
      <c r="W524" s="21" t="str">
        <f>IF(ISNUMBER(SEARCH("E:\",#REF!)),"\\s-gis01-v\gis1\", "")</f>
        <v/>
      </c>
      <c r="X524" s="2" t="str">
        <f>IF(ISNUMBER(SEARCH("E:\",#REF!)),LEFT(#REF!,SEARCH("@",SUBSTITUTE(#REF!,"\","@",LEN(#REF!)-LEN(SUBSTITUTE(#REF!,"\",""))))),"")</f>
        <v/>
      </c>
      <c r="Y524" s="14" t="str">
        <f>IF(ISNUMBER(SEARCH("E:\",#REF!)),TRIM(RIGHT(SUBSTITUTE(#REF!,"\",REPT(" ",LEN(#REF!))),LEN(#REF!))),"")</f>
        <v/>
      </c>
    </row>
    <row r="525" spans="1:25" x14ac:dyDescent="0.25">
      <c r="A525">
        <v>524</v>
      </c>
      <c r="B525" t="s">
        <v>170</v>
      </c>
      <c r="C525" t="s">
        <v>885</v>
      </c>
      <c r="D525" s="10" t="s">
        <v>945</v>
      </c>
      <c r="E525" s="10"/>
      <c r="F525" t="str">
        <f t="shared" si="45"/>
        <v>Linjeangivelse af gadeledninger, stikledninger, luftledninger mv. samt punktangivelse af transformatorer?</v>
      </c>
      <c r="H525" s="10" t="s">
        <v>885</v>
      </c>
      <c r="I525" t="s">
        <v>876</v>
      </c>
      <c r="J525" t="s">
        <v>802</v>
      </c>
      <c r="M525" s="10" t="s">
        <v>887</v>
      </c>
      <c r="N525" t="str">
        <f t="shared" si="43"/>
        <v>Ekr53?</v>
      </c>
      <c r="O525" t="str">
        <f t="shared" si="44"/>
        <v>GIS</v>
      </c>
      <c r="Q525" s="2" t="str">
        <f t="shared" si="40"/>
        <v>Ekr53?</v>
      </c>
      <c r="R525" s="12" t="str">
        <f>IF(ISNUMBER(SEARCH("Datakilder_SQL",#REF!)),"Database",IF(ISNUMBER(SEARCH("WMS",U525)),"WMS",IF(ISNUMBER(SEARCH("WFS",U525)),"WFS","Grafisk fil")))</f>
        <v>Grafisk fil</v>
      </c>
      <c r="S5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5" t="str">
        <f>IF(ISNUMBER(SEARCH("]",#REF!)),TRIM(RIGHT(SUBSTITUTE(#REF!,".",REPT(" ",LEN(#REF!))),LEN(#REF!))),"")&amp;IF(ISNUMBER(SEARCH("ODBC",#REF!)),TRIM(#REF!)&amp;"?","")</f>
        <v/>
      </c>
      <c r="U525" s="1" t="str">
        <f>IF(ISNUMBER(SEARCH("WMS",#REF!)),RIGHT(#REF!,LEN(#REF!)-SEARCH(":",#REF!)),"")</f>
        <v/>
      </c>
      <c r="V525" t="str">
        <f>IF(ISNUMBER(SEARCH("WMS",#REF!)),TRIM(#REF!)&amp;"?","")</f>
        <v/>
      </c>
      <c r="W525" s="21" t="str">
        <f>IF(ISNUMBER(SEARCH("E:\",#REF!)),"\\s-gis01-v\gis1\", "")</f>
        <v/>
      </c>
      <c r="X525" s="2" t="str">
        <f>IF(ISNUMBER(SEARCH("E:\",#REF!)),LEFT(#REF!,SEARCH("@",SUBSTITUTE(#REF!,"\","@",LEN(#REF!)-LEN(SUBSTITUTE(#REF!,"\",""))))),"")</f>
        <v/>
      </c>
      <c r="Y525" s="14" t="str">
        <f>IF(ISNUMBER(SEARCH("E:\",#REF!)),TRIM(RIGHT(SUBSTITUTE(#REF!,"\",REPT(" ",LEN(#REF!))),LEN(#REF!))),"")</f>
        <v/>
      </c>
    </row>
    <row r="526" spans="1:25" x14ac:dyDescent="0.25">
      <c r="A526">
        <v>525</v>
      </c>
      <c r="B526" t="s">
        <v>170</v>
      </c>
      <c r="C526" t="s">
        <v>885</v>
      </c>
      <c r="D526" s="10" t="s">
        <v>945</v>
      </c>
      <c r="E526" s="10"/>
      <c r="F526" t="str">
        <f t="shared" si="45"/>
        <v>Linjeangivelse af gadeledninger, stikledninger, luftledninger mv. samt punktangivelse af transformatorer?</v>
      </c>
      <c r="H526" s="10" t="s">
        <v>885</v>
      </c>
      <c r="I526" t="s">
        <v>876</v>
      </c>
      <c r="J526" t="s">
        <v>802</v>
      </c>
      <c r="M526" s="10" t="s">
        <v>887</v>
      </c>
      <c r="N526" t="str">
        <f t="shared" si="43"/>
        <v>Ekr53?</v>
      </c>
      <c r="O526" t="str">
        <f t="shared" si="44"/>
        <v>GIS</v>
      </c>
      <c r="Q526" s="2" t="str">
        <f t="shared" si="40"/>
        <v>Ekr53?</v>
      </c>
      <c r="R526" s="12" t="str">
        <f>IF(ISNUMBER(SEARCH("Datakilder_SQL",#REF!)),"Database",IF(ISNUMBER(SEARCH("WMS",U526)),"WMS",IF(ISNUMBER(SEARCH("WFS",U526)),"WFS","Grafisk fil")))</f>
        <v>Grafisk fil</v>
      </c>
      <c r="S5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6" t="str">
        <f>IF(ISNUMBER(SEARCH("]",#REF!)),TRIM(RIGHT(SUBSTITUTE(#REF!,".",REPT(" ",LEN(#REF!))),LEN(#REF!))),"")&amp;IF(ISNUMBER(SEARCH("ODBC",#REF!)),TRIM(#REF!)&amp;"?","")</f>
        <v/>
      </c>
      <c r="U526" s="1" t="str">
        <f>IF(ISNUMBER(SEARCH("WMS",#REF!)),RIGHT(#REF!,LEN(#REF!)-SEARCH(":",#REF!)),"")</f>
        <v/>
      </c>
      <c r="V526" t="str">
        <f>IF(ISNUMBER(SEARCH("WMS",#REF!)),TRIM(#REF!)&amp;"?","")</f>
        <v/>
      </c>
      <c r="W526" s="21" t="str">
        <f>IF(ISNUMBER(SEARCH("E:\",#REF!)),"\\s-gis01-v\gis1\", "")</f>
        <v/>
      </c>
      <c r="X526" s="2" t="str">
        <f>IF(ISNUMBER(SEARCH("E:\",#REF!)),LEFT(#REF!,SEARCH("@",SUBSTITUTE(#REF!,"\","@",LEN(#REF!)-LEN(SUBSTITUTE(#REF!,"\",""))))),"")</f>
        <v/>
      </c>
      <c r="Y526" s="14" t="str">
        <f>IF(ISNUMBER(SEARCH("E:\",#REF!)),TRIM(RIGHT(SUBSTITUTE(#REF!,"\",REPT(" ",LEN(#REF!))),LEN(#REF!))),"")</f>
        <v/>
      </c>
    </row>
    <row r="527" spans="1:25" x14ac:dyDescent="0.25">
      <c r="A527">
        <v>526</v>
      </c>
      <c r="B527" t="s">
        <v>170</v>
      </c>
      <c r="C527" t="s">
        <v>885</v>
      </c>
      <c r="D527" s="10" t="s">
        <v>945</v>
      </c>
      <c r="E527" s="10"/>
      <c r="F527" t="str">
        <f t="shared" si="45"/>
        <v>Linjeangivelse af gadeledninger, stikledninger, luftledninger mv. samt punktangivelse af transformatorer?</v>
      </c>
      <c r="H527" s="10" t="s">
        <v>885</v>
      </c>
      <c r="I527" t="s">
        <v>876</v>
      </c>
      <c r="J527" t="s">
        <v>802</v>
      </c>
      <c r="M527" s="10" t="s">
        <v>887</v>
      </c>
      <c r="N527" t="str">
        <f t="shared" si="43"/>
        <v>Ekr53?</v>
      </c>
      <c r="O527" t="str">
        <f t="shared" si="44"/>
        <v>GIS</v>
      </c>
      <c r="Q527" s="2" t="str">
        <f t="shared" ref="Q527:Q558" si="46">IF(O527="GIS","Ekr53?","")</f>
        <v>Ekr53?</v>
      </c>
      <c r="R527" s="12" t="str">
        <f>IF(ISNUMBER(SEARCH("Datakilder_SQL",#REF!)),"Database",IF(ISNUMBER(SEARCH("WMS",U527)),"WMS",IF(ISNUMBER(SEARCH("WFS",U527)),"WFS","Grafisk fil")))</f>
        <v>Grafisk fil</v>
      </c>
      <c r="S5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7" t="str">
        <f>IF(ISNUMBER(SEARCH("]",#REF!)),TRIM(RIGHT(SUBSTITUTE(#REF!,".",REPT(" ",LEN(#REF!))),LEN(#REF!))),"")&amp;IF(ISNUMBER(SEARCH("ODBC",#REF!)),TRIM(#REF!)&amp;"?","")</f>
        <v/>
      </c>
      <c r="U527" s="1" t="str">
        <f>IF(ISNUMBER(SEARCH("WMS",#REF!)),RIGHT(#REF!,LEN(#REF!)-SEARCH(":",#REF!)),"")</f>
        <v/>
      </c>
      <c r="V527" t="str">
        <f>IF(ISNUMBER(SEARCH("WMS",#REF!)),TRIM(#REF!)&amp;"?","")</f>
        <v/>
      </c>
      <c r="W527" s="21" t="str">
        <f>IF(ISNUMBER(SEARCH("E:\",#REF!)),"\\s-gis01-v\gis1\", "")</f>
        <v/>
      </c>
      <c r="X527" s="2" t="str">
        <f>IF(ISNUMBER(SEARCH("E:\",#REF!)),LEFT(#REF!,SEARCH("@",SUBSTITUTE(#REF!,"\","@",LEN(#REF!)-LEN(SUBSTITUTE(#REF!,"\",""))))),"")</f>
        <v/>
      </c>
      <c r="Y527" s="14" t="str">
        <f>IF(ISNUMBER(SEARCH("E:\",#REF!)),TRIM(RIGHT(SUBSTITUTE(#REF!,"\",REPT(" ",LEN(#REF!))),LEN(#REF!))),"")</f>
        <v/>
      </c>
    </row>
    <row r="528" spans="1:25" x14ac:dyDescent="0.25">
      <c r="A528">
        <v>527</v>
      </c>
      <c r="B528" t="s">
        <v>170</v>
      </c>
      <c r="C528" t="s">
        <v>885</v>
      </c>
      <c r="D528" s="10" t="s">
        <v>945</v>
      </c>
      <c r="E528" s="10"/>
      <c r="F528" t="str">
        <f t="shared" si="45"/>
        <v>Linjeangivelse af gadeledninger, stikledninger, luftledninger mv. samt punktangivelse af transformatorer?</v>
      </c>
      <c r="H528" s="10" t="s">
        <v>885</v>
      </c>
      <c r="I528" t="s">
        <v>876</v>
      </c>
      <c r="J528" t="s">
        <v>802</v>
      </c>
      <c r="M528" s="10" t="s">
        <v>887</v>
      </c>
      <c r="N528" t="str">
        <f t="shared" si="43"/>
        <v>Ekr53?</v>
      </c>
      <c r="O528" t="str">
        <f t="shared" si="44"/>
        <v>GIS</v>
      </c>
      <c r="Q528" s="2" t="str">
        <f t="shared" si="46"/>
        <v>Ekr53?</v>
      </c>
      <c r="R528" s="12" t="str">
        <f>IF(ISNUMBER(SEARCH("Datakilder_SQL",#REF!)),"Database",IF(ISNUMBER(SEARCH("WMS",U528)),"WMS",IF(ISNUMBER(SEARCH("WFS",U528)),"WFS","Grafisk fil")))</f>
        <v>Grafisk fil</v>
      </c>
      <c r="S5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8" t="str">
        <f>IF(ISNUMBER(SEARCH("]",#REF!)),TRIM(RIGHT(SUBSTITUTE(#REF!,".",REPT(" ",LEN(#REF!))),LEN(#REF!))),"")&amp;IF(ISNUMBER(SEARCH("ODBC",#REF!)),TRIM(#REF!)&amp;"?","")</f>
        <v/>
      </c>
      <c r="U528" s="1" t="str">
        <f>IF(ISNUMBER(SEARCH("WMS",#REF!)),RIGHT(#REF!,LEN(#REF!)-SEARCH(":",#REF!)),"")</f>
        <v/>
      </c>
      <c r="V528" t="str">
        <f>IF(ISNUMBER(SEARCH("WMS",#REF!)),TRIM(#REF!)&amp;"?","")</f>
        <v/>
      </c>
      <c r="W528" s="21" t="str">
        <f>IF(ISNUMBER(SEARCH("E:\",#REF!)),"\\s-gis01-v\gis1\", "")</f>
        <v/>
      </c>
      <c r="X528" s="2" t="str">
        <f>IF(ISNUMBER(SEARCH("E:\",#REF!)),LEFT(#REF!,SEARCH("@",SUBSTITUTE(#REF!,"\","@",LEN(#REF!)-LEN(SUBSTITUTE(#REF!,"\",""))))),"")</f>
        <v/>
      </c>
      <c r="Y528" s="14" t="str">
        <f>IF(ISNUMBER(SEARCH("E:\",#REF!)),TRIM(RIGHT(SUBSTITUTE(#REF!,"\",REPT(" ",LEN(#REF!))),LEN(#REF!))),"")</f>
        <v/>
      </c>
    </row>
    <row r="529" spans="1:25" x14ac:dyDescent="0.25">
      <c r="A529">
        <v>528</v>
      </c>
      <c r="B529" t="s">
        <v>170</v>
      </c>
      <c r="C529" t="s">
        <v>885</v>
      </c>
      <c r="D529" s="10" t="s">
        <v>945</v>
      </c>
      <c r="E529" s="10"/>
      <c r="F529" t="str">
        <f t="shared" si="45"/>
        <v>Linjeangivelse af gadeledninger, stikledninger, luftledninger mv. samt punktangivelse af transformatorer?</v>
      </c>
      <c r="H529" s="10" t="s">
        <v>885</v>
      </c>
      <c r="I529" t="s">
        <v>876</v>
      </c>
      <c r="J529" t="s">
        <v>802</v>
      </c>
      <c r="M529" s="10" t="s">
        <v>887</v>
      </c>
      <c r="N529" t="str">
        <f t="shared" si="43"/>
        <v>Ekr53?</v>
      </c>
      <c r="O529" t="str">
        <f t="shared" si="44"/>
        <v>GIS</v>
      </c>
      <c r="Q529" s="2" t="str">
        <f t="shared" si="46"/>
        <v>Ekr53?</v>
      </c>
      <c r="R529" s="12" t="str">
        <f>IF(ISNUMBER(SEARCH("Datakilder_SQL",#REF!)),"Database",IF(ISNUMBER(SEARCH("WMS",U529)),"WMS",IF(ISNUMBER(SEARCH("WFS",U529)),"WFS","Grafisk fil")))</f>
        <v>Grafisk fil</v>
      </c>
      <c r="S5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29" t="str">
        <f>IF(ISNUMBER(SEARCH("]",#REF!)),TRIM(RIGHT(SUBSTITUTE(#REF!,".",REPT(" ",LEN(#REF!))),LEN(#REF!))),"")&amp;IF(ISNUMBER(SEARCH("ODBC",#REF!)),TRIM(#REF!)&amp;"?","")</f>
        <v/>
      </c>
      <c r="U529" s="1" t="str">
        <f>IF(ISNUMBER(SEARCH("WMS",#REF!)),RIGHT(#REF!,LEN(#REF!)-SEARCH(":",#REF!)),"")</f>
        <v/>
      </c>
      <c r="V529" t="str">
        <f>IF(ISNUMBER(SEARCH("WMS",#REF!)),TRIM(#REF!)&amp;"?","")</f>
        <v/>
      </c>
      <c r="W529" s="21" t="str">
        <f>IF(ISNUMBER(SEARCH("E:\",#REF!)),"\\s-gis01-v\gis1\", "")</f>
        <v/>
      </c>
      <c r="X529" s="2" t="str">
        <f>IF(ISNUMBER(SEARCH("E:\",#REF!)),LEFT(#REF!,SEARCH("@",SUBSTITUTE(#REF!,"\","@",LEN(#REF!)-LEN(SUBSTITUTE(#REF!,"\",""))))),"")</f>
        <v/>
      </c>
      <c r="Y529" s="14" t="str">
        <f>IF(ISNUMBER(SEARCH("E:\",#REF!)),TRIM(RIGHT(SUBSTITUTE(#REF!,"\",REPT(" ",LEN(#REF!))),LEN(#REF!))),"")</f>
        <v/>
      </c>
    </row>
    <row r="530" spans="1:25" x14ac:dyDescent="0.25">
      <c r="A530">
        <v>529</v>
      </c>
      <c r="B530" t="s">
        <v>170</v>
      </c>
      <c r="C530" t="s">
        <v>885</v>
      </c>
      <c r="D530" s="10" t="s">
        <v>945</v>
      </c>
      <c r="E530" s="10"/>
      <c r="F530" t="str">
        <f t="shared" si="45"/>
        <v>Linjeangivelse af gadeledninger, stikledninger, luftledninger mv. samt punktangivelse af transformatorer?</v>
      </c>
      <c r="H530" s="10" t="s">
        <v>885</v>
      </c>
      <c r="I530" t="s">
        <v>876</v>
      </c>
      <c r="J530" t="s">
        <v>802</v>
      </c>
      <c r="M530" s="10" t="s">
        <v>887</v>
      </c>
      <c r="N530" t="str">
        <f t="shared" si="43"/>
        <v>Ekr53?</v>
      </c>
      <c r="O530" t="str">
        <f t="shared" si="44"/>
        <v>GIS</v>
      </c>
      <c r="Q530" s="2" t="str">
        <f t="shared" si="46"/>
        <v>Ekr53?</v>
      </c>
      <c r="R530" s="12" t="str">
        <f>IF(ISNUMBER(SEARCH("Datakilder_SQL",#REF!)),"Database",IF(ISNUMBER(SEARCH("WMS",U530)),"WMS",IF(ISNUMBER(SEARCH("WFS",U530)),"WFS","Grafisk fil")))</f>
        <v>Grafisk fil</v>
      </c>
      <c r="S53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0" t="str">
        <f>IF(ISNUMBER(SEARCH("]",#REF!)),TRIM(RIGHT(SUBSTITUTE(#REF!,".",REPT(" ",LEN(#REF!))),LEN(#REF!))),"")&amp;IF(ISNUMBER(SEARCH("ODBC",#REF!)),TRIM(#REF!)&amp;"?","")</f>
        <v/>
      </c>
      <c r="U530" s="1" t="str">
        <f>IF(ISNUMBER(SEARCH("WMS",#REF!)),RIGHT(#REF!,LEN(#REF!)-SEARCH(":",#REF!)),"")</f>
        <v/>
      </c>
      <c r="V530" t="str">
        <f>IF(ISNUMBER(SEARCH("WMS",#REF!)),TRIM(#REF!)&amp;"?","")</f>
        <v/>
      </c>
      <c r="W530" s="21" t="str">
        <f>IF(ISNUMBER(SEARCH("E:\",#REF!)),"\\s-gis01-v\gis1\", "")</f>
        <v/>
      </c>
      <c r="X530" s="2" t="str">
        <f>IF(ISNUMBER(SEARCH("E:\",#REF!)),LEFT(#REF!,SEARCH("@",SUBSTITUTE(#REF!,"\","@",LEN(#REF!)-LEN(SUBSTITUTE(#REF!,"\",""))))),"")</f>
        <v/>
      </c>
      <c r="Y530" s="14" t="str">
        <f>IF(ISNUMBER(SEARCH("E:\",#REF!)),TRIM(RIGHT(SUBSTITUTE(#REF!,"\",REPT(" ",LEN(#REF!))),LEN(#REF!))),"")</f>
        <v/>
      </c>
    </row>
    <row r="531" spans="1:25" x14ac:dyDescent="0.25">
      <c r="A531">
        <v>530</v>
      </c>
      <c r="B531" t="s">
        <v>170</v>
      </c>
      <c r="C531" t="s">
        <v>885</v>
      </c>
      <c r="D531" s="10" t="s">
        <v>945</v>
      </c>
      <c r="E531" s="10"/>
      <c r="F531" t="str">
        <f t="shared" si="45"/>
        <v>Linjeangivelse af gadeledninger, stikledninger, luftledninger mv. samt punktangivelse af transformatorer?</v>
      </c>
      <c r="H531" s="10" t="s">
        <v>885</v>
      </c>
      <c r="I531" t="s">
        <v>876</v>
      </c>
      <c r="J531" t="s">
        <v>802</v>
      </c>
      <c r="M531" s="10" t="s">
        <v>887</v>
      </c>
      <c r="N531" t="str">
        <f t="shared" si="43"/>
        <v>Ekr53?</v>
      </c>
      <c r="O531" t="str">
        <f t="shared" si="44"/>
        <v>GIS</v>
      </c>
      <c r="Q531" s="2" t="str">
        <f t="shared" si="46"/>
        <v>Ekr53?</v>
      </c>
      <c r="R531" s="12" t="str">
        <f>IF(ISNUMBER(SEARCH("Datakilder_SQL",#REF!)),"Database",IF(ISNUMBER(SEARCH("WMS",U531)),"WMS",IF(ISNUMBER(SEARCH("WFS",U531)),"WFS","Grafisk fil")))</f>
        <v>Grafisk fil</v>
      </c>
      <c r="S53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1" t="str">
        <f>IF(ISNUMBER(SEARCH("]",#REF!)),TRIM(RIGHT(SUBSTITUTE(#REF!,".",REPT(" ",LEN(#REF!))),LEN(#REF!))),"")&amp;IF(ISNUMBER(SEARCH("ODBC",#REF!)),TRIM(#REF!)&amp;"?","")</f>
        <v/>
      </c>
      <c r="U531" s="1" t="str">
        <f>IF(ISNUMBER(SEARCH("WMS",#REF!)),RIGHT(#REF!,LEN(#REF!)-SEARCH(":",#REF!)),"")</f>
        <v/>
      </c>
      <c r="V531" t="str">
        <f>IF(ISNUMBER(SEARCH("WMS",#REF!)),TRIM(#REF!)&amp;"?","")</f>
        <v/>
      </c>
      <c r="W531" s="21" t="str">
        <f>IF(ISNUMBER(SEARCH("E:\",#REF!)),"\\s-gis01-v\gis1\", "")</f>
        <v/>
      </c>
      <c r="X531" s="2" t="str">
        <f>IF(ISNUMBER(SEARCH("E:\",#REF!)),LEFT(#REF!,SEARCH("@",SUBSTITUTE(#REF!,"\","@",LEN(#REF!)-LEN(SUBSTITUTE(#REF!,"\",""))))),"")</f>
        <v/>
      </c>
      <c r="Y531" s="14" t="str">
        <f>IF(ISNUMBER(SEARCH("E:\",#REF!)),TRIM(RIGHT(SUBSTITUTE(#REF!,"\",REPT(" ",LEN(#REF!))),LEN(#REF!))),"")</f>
        <v/>
      </c>
    </row>
    <row r="532" spans="1:25" x14ac:dyDescent="0.25">
      <c r="A532">
        <v>531</v>
      </c>
      <c r="B532" t="s">
        <v>170</v>
      </c>
      <c r="C532" t="s">
        <v>885</v>
      </c>
      <c r="D532" s="10" t="s">
        <v>945</v>
      </c>
      <c r="E532" s="10"/>
      <c r="F532" t="str">
        <f t="shared" si="45"/>
        <v>Linjeangivelse af gadeledninger, stikledninger, luftledninger mv. samt punktangivelse af transformatorer?</v>
      </c>
      <c r="H532" s="10" t="s">
        <v>885</v>
      </c>
      <c r="I532" t="s">
        <v>876</v>
      </c>
      <c r="J532" t="s">
        <v>802</v>
      </c>
      <c r="M532" s="10" t="s">
        <v>887</v>
      </c>
      <c r="N532" t="str">
        <f t="shared" si="43"/>
        <v>Ekr53?</v>
      </c>
      <c r="O532" t="str">
        <f t="shared" si="44"/>
        <v>GIS</v>
      </c>
      <c r="Q532" s="2" t="str">
        <f t="shared" si="46"/>
        <v>Ekr53?</v>
      </c>
      <c r="R532" s="12" t="str">
        <f>IF(ISNUMBER(SEARCH("Datakilder_SQL",#REF!)),"Database",IF(ISNUMBER(SEARCH("WMS",U532)),"WMS",IF(ISNUMBER(SEARCH("WFS",U532)),"WFS","Grafisk fil")))</f>
        <v>Grafisk fil</v>
      </c>
      <c r="S53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2" t="str">
        <f>IF(ISNUMBER(SEARCH("]",#REF!)),TRIM(RIGHT(SUBSTITUTE(#REF!,".",REPT(" ",LEN(#REF!))),LEN(#REF!))),"")&amp;IF(ISNUMBER(SEARCH("ODBC",#REF!)),TRIM(#REF!)&amp;"?","")</f>
        <v/>
      </c>
      <c r="U532" s="1" t="str">
        <f>IF(ISNUMBER(SEARCH("WMS",#REF!)),RIGHT(#REF!,LEN(#REF!)-SEARCH(":",#REF!)),"")</f>
        <v/>
      </c>
      <c r="V532" t="str">
        <f>IF(ISNUMBER(SEARCH("WMS",#REF!)),TRIM(#REF!)&amp;"?","")</f>
        <v/>
      </c>
      <c r="W532" s="21" t="str">
        <f>IF(ISNUMBER(SEARCH("E:\",#REF!)),"\\s-gis01-v\gis1\", "")</f>
        <v/>
      </c>
      <c r="X532" s="2" t="str">
        <f>IF(ISNUMBER(SEARCH("E:\",#REF!)),LEFT(#REF!,SEARCH("@",SUBSTITUTE(#REF!,"\","@",LEN(#REF!)-LEN(SUBSTITUTE(#REF!,"\",""))))),"")</f>
        <v/>
      </c>
      <c r="Y532" s="14" t="str">
        <f>IF(ISNUMBER(SEARCH("E:\",#REF!)),TRIM(RIGHT(SUBSTITUTE(#REF!,"\",REPT(" ",LEN(#REF!))),LEN(#REF!))),"")</f>
        <v/>
      </c>
    </row>
    <row r="533" spans="1:25" x14ac:dyDescent="0.25">
      <c r="A533">
        <v>532</v>
      </c>
      <c r="B533" t="s">
        <v>170</v>
      </c>
      <c r="C533" t="s">
        <v>885</v>
      </c>
      <c r="D533" s="10" t="s">
        <v>945</v>
      </c>
      <c r="E533" s="10"/>
      <c r="F533" t="str">
        <f t="shared" si="45"/>
        <v>Linjeangivelse af gadeledninger, stikledninger, luftledninger mv. samt punktangivelse af transformatorer?</v>
      </c>
      <c r="H533" s="10" t="s">
        <v>885</v>
      </c>
      <c r="I533" t="s">
        <v>876</v>
      </c>
      <c r="J533" t="s">
        <v>802</v>
      </c>
      <c r="M533" s="10" t="s">
        <v>887</v>
      </c>
      <c r="N533" t="str">
        <f t="shared" si="43"/>
        <v>Ekr53?</v>
      </c>
      <c r="O533" t="str">
        <f t="shared" si="44"/>
        <v>GIS</v>
      </c>
      <c r="Q533" s="2" t="str">
        <f t="shared" si="46"/>
        <v>Ekr53?</v>
      </c>
      <c r="R533" s="12" t="str">
        <f>IF(ISNUMBER(SEARCH("Datakilder_SQL",#REF!)),"Database",IF(ISNUMBER(SEARCH("WMS",U533)),"WMS",IF(ISNUMBER(SEARCH("WFS",U533)),"WFS","Grafisk fil")))</f>
        <v>Grafisk fil</v>
      </c>
      <c r="S53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3" t="str">
        <f>IF(ISNUMBER(SEARCH("]",#REF!)),TRIM(RIGHT(SUBSTITUTE(#REF!,".",REPT(" ",LEN(#REF!))),LEN(#REF!))),"")&amp;IF(ISNUMBER(SEARCH("ODBC",#REF!)),TRIM(#REF!)&amp;"?","")</f>
        <v/>
      </c>
      <c r="U533" s="1" t="str">
        <f>IF(ISNUMBER(SEARCH("WMS",#REF!)),RIGHT(#REF!,LEN(#REF!)-SEARCH(":",#REF!)),"")</f>
        <v/>
      </c>
      <c r="V533" t="str">
        <f>IF(ISNUMBER(SEARCH("WMS",#REF!)),TRIM(#REF!)&amp;"?","")</f>
        <v/>
      </c>
      <c r="W533" s="21" t="str">
        <f>IF(ISNUMBER(SEARCH("E:\",#REF!)),"\\s-gis01-v\gis1\", "")</f>
        <v/>
      </c>
      <c r="X533" s="2" t="str">
        <f>IF(ISNUMBER(SEARCH("E:\",#REF!)),LEFT(#REF!,SEARCH("@",SUBSTITUTE(#REF!,"\","@",LEN(#REF!)-LEN(SUBSTITUTE(#REF!,"\",""))))),"")</f>
        <v/>
      </c>
      <c r="Y533" s="14" t="str">
        <f>IF(ISNUMBER(SEARCH("E:\",#REF!)),TRIM(RIGHT(SUBSTITUTE(#REF!,"\",REPT(" ",LEN(#REF!))),LEN(#REF!))),"")</f>
        <v/>
      </c>
    </row>
    <row r="534" spans="1:25" x14ac:dyDescent="0.25">
      <c r="A534">
        <v>533</v>
      </c>
      <c r="B534" t="s">
        <v>171</v>
      </c>
      <c r="C534" t="s">
        <v>885</v>
      </c>
      <c r="D534" s="10" t="s">
        <v>945</v>
      </c>
      <c r="E534" s="10" t="s">
        <v>985</v>
      </c>
      <c r="F534" t="s">
        <v>560</v>
      </c>
      <c r="H534" s="10" t="s">
        <v>885</v>
      </c>
      <c r="I534" t="s">
        <v>876</v>
      </c>
      <c r="J534" t="s">
        <v>803</v>
      </c>
      <c r="M534" s="10" t="s">
        <v>302</v>
      </c>
      <c r="N534" t="str">
        <f t="shared" si="43"/>
        <v>Ekr53?</v>
      </c>
      <c r="O534" t="str">
        <f t="shared" si="44"/>
        <v>GIS</v>
      </c>
      <c r="Q534" s="2" t="str">
        <f t="shared" si="46"/>
        <v>Ekr53?</v>
      </c>
      <c r="R534" s="12" t="str">
        <f>IF(ISNUMBER(SEARCH("Datakilder_SQL",#REF!)),"Database",IF(ISNUMBER(SEARCH("WMS",U534)),"WMS",IF(ISNUMBER(SEARCH("WFS",U534)),"WFS","Grafisk fil")))</f>
        <v>Grafisk fil</v>
      </c>
      <c r="S53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4" t="str">
        <f>IF(ISNUMBER(SEARCH("]",#REF!)),TRIM(RIGHT(SUBSTITUTE(#REF!,".",REPT(" ",LEN(#REF!))),LEN(#REF!))),"")&amp;IF(ISNUMBER(SEARCH("ODBC",#REF!)),TRIM(#REF!)&amp;"?","")</f>
        <v/>
      </c>
      <c r="U534" s="1" t="str">
        <f>IF(ISNUMBER(SEARCH("WMS",#REF!)),RIGHT(#REF!,LEN(#REF!)-SEARCH(":",#REF!)),"")</f>
        <v/>
      </c>
      <c r="V534" t="str">
        <f>IF(ISNUMBER(SEARCH("WMS",#REF!)),TRIM(#REF!)&amp;"?","")</f>
        <v/>
      </c>
      <c r="W534" s="21" t="str">
        <f>IF(ISNUMBER(SEARCH("E:\",#REF!)),"\\s-gis01-v\gis1\", "")</f>
        <v/>
      </c>
      <c r="X534" s="2" t="str">
        <f>IF(ISNUMBER(SEARCH("E:\",#REF!)),LEFT(#REF!,SEARCH("@",SUBSTITUTE(#REF!,"\","@",LEN(#REF!)-LEN(SUBSTITUTE(#REF!,"\",""))))),"")</f>
        <v/>
      </c>
      <c r="Y534" s="14" t="str">
        <f>IF(ISNUMBER(SEARCH("E:\",#REF!)),TRIM(RIGHT(SUBSTITUTE(#REF!,"\",REPT(" ",LEN(#REF!))),LEN(#REF!))),"")</f>
        <v/>
      </c>
    </row>
    <row r="535" spans="1:25" x14ac:dyDescent="0.25">
      <c r="A535">
        <v>534</v>
      </c>
      <c r="B535" t="s">
        <v>171</v>
      </c>
      <c r="C535" t="s">
        <v>885</v>
      </c>
      <c r="D535" s="10" t="s">
        <v>945</v>
      </c>
      <c r="E535" s="10" t="s">
        <v>985</v>
      </c>
      <c r="F535" t="str">
        <f t="shared" ref="F535:F540" si="47">$F$534</f>
        <v>Linjeangivelse af forsyningsledninger for vand og råvand?</v>
      </c>
      <c r="H535" s="10" t="s">
        <v>885</v>
      </c>
      <c r="I535" t="s">
        <v>876</v>
      </c>
      <c r="J535" t="s">
        <v>803</v>
      </c>
      <c r="M535" s="10" t="s">
        <v>302</v>
      </c>
      <c r="N535" t="str">
        <f t="shared" si="43"/>
        <v>Ekr53?</v>
      </c>
      <c r="O535" t="str">
        <f t="shared" si="44"/>
        <v>GIS</v>
      </c>
      <c r="Q535" s="2" t="str">
        <f t="shared" si="46"/>
        <v>Ekr53?</v>
      </c>
      <c r="R535" s="12" t="str">
        <f>IF(ISNUMBER(SEARCH("Datakilder_SQL",#REF!)),"Database",IF(ISNUMBER(SEARCH("WMS",U535)),"WMS",IF(ISNUMBER(SEARCH("WFS",U535)),"WFS","Grafisk fil")))</f>
        <v>Grafisk fil</v>
      </c>
      <c r="S53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5" t="str">
        <f>IF(ISNUMBER(SEARCH("]",#REF!)),TRIM(RIGHT(SUBSTITUTE(#REF!,".",REPT(" ",LEN(#REF!))),LEN(#REF!))),"")&amp;IF(ISNUMBER(SEARCH("ODBC",#REF!)),TRIM(#REF!)&amp;"?","")</f>
        <v/>
      </c>
      <c r="U535" s="1" t="str">
        <f>IF(ISNUMBER(SEARCH("WMS",#REF!)),RIGHT(#REF!,LEN(#REF!)-SEARCH(":",#REF!)),"")</f>
        <v/>
      </c>
      <c r="V535" t="str">
        <f>IF(ISNUMBER(SEARCH("WMS",#REF!)),TRIM(#REF!)&amp;"?","")</f>
        <v/>
      </c>
      <c r="W535" s="21" t="str">
        <f>IF(ISNUMBER(SEARCH("E:\",#REF!)),"\\s-gis01-v\gis1\", "")</f>
        <v/>
      </c>
      <c r="X535" s="2" t="str">
        <f>IF(ISNUMBER(SEARCH("E:\",#REF!)),LEFT(#REF!,SEARCH("@",SUBSTITUTE(#REF!,"\","@",LEN(#REF!)-LEN(SUBSTITUTE(#REF!,"\",""))))),"")</f>
        <v/>
      </c>
      <c r="Y535" s="14" t="str">
        <f>IF(ISNUMBER(SEARCH("E:\",#REF!)),TRIM(RIGHT(SUBSTITUTE(#REF!,"\",REPT(" ",LEN(#REF!))),LEN(#REF!))),"")</f>
        <v/>
      </c>
    </row>
    <row r="536" spans="1:25" x14ac:dyDescent="0.25">
      <c r="A536">
        <v>535</v>
      </c>
      <c r="B536" t="s">
        <v>171</v>
      </c>
      <c r="C536" t="s">
        <v>885</v>
      </c>
      <c r="D536" s="10" t="s">
        <v>945</v>
      </c>
      <c r="E536" s="10" t="s">
        <v>985</v>
      </c>
      <c r="F536" t="str">
        <f t="shared" si="47"/>
        <v>Linjeangivelse af forsyningsledninger for vand og råvand?</v>
      </c>
      <c r="H536" s="10" t="s">
        <v>885</v>
      </c>
      <c r="I536" t="s">
        <v>876</v>
      </c>
      <c r="J536" t="s">
        <v>803</v>
      </c>
      <c r="M536" s="10" t="s">
        <v>302</v>
      </c>
      <c r="N536" t="str">
        <f t="shared" si="43"/>
        <v>Ekr53?</v>
      </c>
      <c r="O536" t="str">
        <f t="shared" si="44"/>
        <v>GIS</v>
      </c>
      <c r="Q536" s="2" t="str">
        <f t="shared" si="46"/>
        <v>Ekr53?</v>
      </c>
      <c r="R536" s="12" t="str">
        <f>IF(ISNUMBER(SEARCH("Datakilder_SQL",#REF!)),"Database",IF(ISNUMBER(SEARCH("WMS",U536)),"WMS",IF(ISNUMBER(SEARCH("WFS",U536)),"WFS","Grafisk fil")))</f>
        <v>Grafisk fil</v>
      </c>
      <c r="S53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6" t="str">
        <f>IF(ISNUMBER(SEARCH("]",#REF!)),TRIM(RIGHT(SUBSTITUTE(#REF!,".",REPT(" ",LEN(#REF!))),LEN(#REF!))),"")&amp;IF(ISNUMBER(SEARCH("ODBC",#REF!)),TRIM(#REF!)&amp;"?","")</f>
        <v/>
      </c>
      <c r="U536" s="1" t="str">
        <f>IF(ISNUMBER(SEARCH("WMS",#REF!)),RIGHT(#REF!,LEN(#REF!)-SEARCH(":",#REF!)),"")</f>
        <v/>
      </c>
      <c r="V536" t="str">
        <f>IF(ISNUMBER(SEARCH("WMS",#REF!)),TRIM(#REF!)&amp;"?","")</f>
        <v/>
      </c>
      <c r="W536" s="21" t="str">
        <f>IF(ISNUMBER(SEARCH("E:\",#REF!)),"\\s-gis01-v\gis1\", "")</f>
        <v/>
      </c>
      <c r="X536" s="2" t="str">
        <f>IF(ISNUMBER(SEARCH("E:\",#REF!)),LEFT(#REF!,SEARCH("@",SUBSTITUTE(#REF!,"\","@",LEN(#REF!)-LEN(SUBSTITUTE(#REF!,"\",""))))),"")</f>
        <v/>
      </c>
      <c r="Y536" s="14" t="str">
        <f>IF(ISNUMBER(SEARCH("E:\",#REF!)),TRIM(RIGHT(SUBSTITUTE(#REF!,"\",REPT(" ",LEN(#REF!))),LEN(#REF!))),"")</f>
        <v/>
      </c>
    </row>
    <row r="537" spans="1:25" x14ac:dyDescent="0.25">
      <c r="A537">
        <v>536</v>
      </c>
      <c r="B537" t="s">
        <v>171</v>
      </c>
      <c r="C537" t="s">
        <v>885</v>
      </c>
      <c r="D537" s="10" t="s">
        <v>945</v>
      </c>
      <c r="E537" s="10" t="s">
        <v>985</v>
      </c>
      <c r="F537" t="str">
        <f t="shared" si="47"/>
        <v>Linjeangivelse af forsyningsledninger for vand og råvand?</v>
      </c>
      <c r="H537" s="10" t="s">
        <v>885</v>
      </c>
      <c r="I537" t="s">
        <v>876</v>
      </c>
      <c r="J537" t="s">
        <v>803</v>
      </c>
      <c r="M537" s="10" t="s">
        <v>302</v>
      </c>
      <c r="N537" t="str">
        <f t="shared" si="43"/>
        <v>Ekr53?</v>
      </c>
      <c r="O537" t="str">
        <f t="shared" si="44"/>
        <v>GIS</v>
      </c>
      <c r="Q537" s="2" t="str">
        <f t="shared" si="46"/>
        <v>Ekr53?</v>
      </c>
      <c r="R537" s="12" t="str">
        <f>IF(ISNUMBER(SEARCH("Datakilder_SQL",#REF!)),"Database",IF(ISNUMBER(SEARCH("WMS",U537)),"WMS",IF(ISNUMBER(SEARCH("WFS",U537)),"WFS","Grafisk fil")))</f>
        <v>Grafisk fil</v>
      </c>
      <c r="S53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7" t="str">
        <f>IF(ISNUMBER(SEARCH("]",#REF!)),TRIM(RIGHT(SUBSTITUTE(#REF!,".",REPT(" ",LEN(#REF!))),LEN(#REF!))),"")&amp;IF(ISNUMBER(SEARCH("ODBC",#REF!)),TRIM(#REF!)&amp;"?","")</f>
        <v/>
      </c>
      <c r="U537" s="1" t="str">
        <f>IF(ISNUMBER(SEARCH("WMS",#REF!)),RIGHT(#REF!,LEN(#REF!)-SEARCH(":",#REF!)),"")</f>
        <v/>
      </c>
      <c r="V537" t="str">
        <f>IF(ISNUMBER(SEARCH("WMS",#REF!)),TRIM(#REF!)&amp;"?","")</f>
        <v/>
      </c>
      <c r="W537" s="21" t="str">
        <f>IF(ISNUMBER(SEARCH("E:\",#REF!)),"\\s-gis01-v\gis1\", "")</f>
        <v/>
      </c>
      <c r="X537" s="2" t="str">
        <f>IF(ISNUMBER(SEARCH("E:\",#REF!)),LEFT(#REF!,SEARCH("@",SUBSTITUTE(#REF!,"\","@",LEN(#REF!)-LEN(SUBSTITUTE(#REF!,"\",""))))),"")</f>
        <v/>
      </c>
      <c r="Y537" s="14" t="str">
        <f>IF(ISNUMBER(SEARCH("E:\",#REF!)),TRIM(RIGHT(SUBSTITUTE(#REF!,"\",REPT(" ",LEN(#REF!))),LEN(#REF!))),"")</f>
        <v/>
      </c>
    </row>
    <row r="538" spans="1:25" x14ac:dyDescent="0.25">
      <c r="A538">
        <v>537</v>
      </c>
      <c r="B538" t="s">
        <v>171</v>
      </c>
      <c r="C538" t="s">
        <v>885</v>
      </c>
      <c r="D538" s="10" t="s">
        <v>945</v>
      </c>
      <c r="E538" s="10" t="s">
        <v>985</v>
      </c>
      <c r="F538" t="str">
        <f t="shared" si="47"/>
        <v>Linjeangivelse af forsyningsledninger for vand og råvand?</v>
      </c>
      <c r="H538" s="10" t="s">
        <v>885</v>
      </c>
      <c r="I538" t="s">
        <v>876</v>
      </c>
      <c r="J538" t="s">
        <v>803</v>
      </c>
      <c r="M538" s="10" t="s">
        <v>302</v>
      </c>
      <c r="N538" t="str">
        <f t="shared" si="43"/>
        <v>Ekr53?</v>
      </c>
      <c r="O538" t="str">
        <f t="shared" si="44"/>
        <v>GIS</v>
      </c>
      <c r="Q538" s="2" t="str">
        <f t="shared" si="46"/>
        <v>Ekr53?</v>
      </c>
      <c r="R538" s="12" t="str">
        <f>IF(ISNUMBER(SEARCH("Datakilder_SQL",#REF!)),"Database",IF(ISNUMBER(SEARCH("WMS",U538)),"WMS",IF(ISNUMBER(SEARCH("WFS",U538)),"WFS","Grafisk fil")))</f>
        <v>Grafisk fil</v>
      </c>
      <c r="S53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8" t="str">
        <f>IF(ISNUMBER(SEARCH("]",#REF!)),TRIM(RIGHT(SUBSTITUTE(#REF!,".",REPT(" ",LEN(#REF!))),LEN(#REF!))),"")&amp;IF(ISNUMBER(SEARCH("ODBC",#REF!)),TRIM(#REF!)&amp;"?","")</f>
        <v/>
      </c>
      <c r="U538" s="1" t="str">
        <f>IF(ISNUMBER(SEARCH("WMS",#REF!)),RIGHT(#REF!,LEN(#REF!)-SEARCH(":",#REF!)),"")</f>
        <v/>
      </c>
      <c r="V538" t="str">
        <f>IF(ISNUMBER(SEARCH("WMS",#REF!)),TRIM(#REF!)&amp;"?","")</f>
        <v/>
      </c>
      <c r="W538" s="21" t="str">
        <f>IF(ISNUMBER(SEARCH("E:\",#REF!)),"\\s-gis01-v\gis1\", "")</f>
        <v/>
      </c>
      <c r="X538" s="2" t="str">
        <f>IF(ISNUMBER(SEARCH("E:\",#REF!)),LEFT(#REF!,SEARCH("@",SUBSTITUTE(#REF!,"\","@",LEN(#REF!)-LEN(SUBSTITUTE(#REF!,"\",""))))),"")</f>
        <v/>
      </c>
      <c r="Y538" s="14" t="str">
        <f>IF(ISNUMBER(SEARCH("E:\",#REF!)),TRIM(RIGHT(SUBSTITUTE(#REF!,"\",REPT(" ",LEN(#REF!))),LEN(#REF!))),"")</f>
        <v/>
      </c>
    </row>
    <row r="539" spans="1:25" x14ac:dyDescent="0.25">
      <c r="A539">
        <v>538</v>
      </c>
      <c r="B539" t="s">
        <v>171</v>
      </c>
      <c r="C539" t="s">
        <v>885</v>
      </c>
      <c r="D539" s="10" t="s">
        <v>945</v>
      </c>
      <c r="E539" s="10" t="s">
        <v>985</v>
      </c>
      <c r="F539" t="str">
        <f t="shared" si="47"/>
        <v>Linjeangivelse af forsyningsledninger for vand og råvand?</v>
      </c>
      <c r="H539" s="10" t="s">
        <v>885</v>
      </c>
      <c r="I539" t="s">
        <v>876</v>
      </c>
      <c r="J539" t="s">
        <v>803</v>
      </c>
      <c r="M539" s="10" t="s">
        <v>302</v>
      </c>
      <c r="N539" t="str">
        <f t="shared" si="43"/>
        <v>Ekr53?</v>
      </c>
      <c r="O539" t="str">
        <f t="shared" si="44"/>
        <v>GIS</v>
      </c>
      <c r="Q539" s="2" t="str">
        <f t="shared" si="46"/>
        <v>Ekr53?</v>
      </c>
      <c r="R539" s="12" t="str">
        <f>IF(ISNUMBER(SEARCH("Datakilder_SQL",#REF!)),"Database",IF(ISNUMBER(SEARCH("WMS",U539)),"WMS",IF(ISNUMBER(SEARCH("WFS",U539)),"WFS","Grafisk fil")))</f>
        <v>Grafisk fil</v>
      </c>
      <c r="S53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39" t="str">
        <f>IF(ISNUMBER(SEARCH("]",#REF!)),TRIM(RIGHT(SUBSTITUTE(#REF!,".",REPT(" ",LEN(#REF!))),LEN(#REF!))),"")&amp;IF(ISNUMBER(SEARCH("ODBC",#REF!)),TRIM(#REF!)&amp;"?","")</f>
        <v/>
      </c>
      <c r="U539" s="1" t="str">
        <f>IF(ISNUMBER(SEARCH("WMS",#REF!)),RIGHT(#REF!,LEN(#REF!)-SEARCH(":",#REF!)),"")</f>
        <v/>
      </c>
      <c r="V539" t="str">
        <f>IF(ISNUMBER(SEARCH("WMS",#REF!)),TRIM(#REF!)&amp;"?","")</f>
        <v/>
      </c>
      <c r="W539" s="21" t="str">
        <f>IF(ISNUMBER(SEARCH("E:\",#REF!)),"\\s-gis01-v\gis1\", "")</f>
        <v/>
      </c>
      <c r="X539" s="2" t="str">
        <f>IF(ISNUMBER(SEARCH("E:\",#REF!)),LEFT(#REF!,SEARCH("@",SUBSTITUTE(#REF!,"\","@",LEN(#REF!)-LEN(SUBSTITUTE(#REF!,"\",""))))),"")</f>
        <v/>
      </c>
      <c r="Y539" s="14" t="str">
        <f>IF(ISNUMBER(SEARCH("E:\",#REF!)),TRIM(RIGHT(SUBSTITUTE(#REF!,"\",REPT(" ",LEN(#REF!))),LEN(#REF!))),"")</f>
        <v/>
      </c>
    </row>
    <row r="540" spans="1:25" x14ac:dyDescent="0.25">
      <c r="A540">
        <v>539</v>
      </c>
      <c r="B540" t="s">
        <v>171</v>
      </c>
      <c r="C540" t="s">
        <v>885</v>
      </c>
      <c r="D540" s="10" t="s">
        <v>945</v>
      </c>
      <c r="E540" s="10" t="s">
        <v>985</v>
      </c>
      <c r="F540" t="str">
        <f t="shared" si="47"/>
        <v>Linjeangivelse af forsyningsledninger for vand og råvand?</v>
      </c>
      <c r="H540" s="10" t="s">
        <v>885</v>
      </c>
      <c r="I540" t="s">
        <v>876</v>
      </c>
      <c r="J540" t="s">
        <v>803</v>
      </c>
      <c r="M540" s="10" t="s">
        <v>302</v>
      </c>
      <c r="N540" t="str">
        <f t="shared" si="43"/>
        <v>Ekr53?</v>
      </c>
      <c r="O540" t="str">
        <f t="shared" si="44"/>
        <v>GIS</v>
      </c>
      <c r="Q540" s="2" t="str">
        <f t="shared" si="46"/>
        <v>Ekr53?</v>
      </c>
      <c r="R540" s="12" t="str">
        <f>IF(ISNUMBER(SEARCH("Datakilder_SQL",#REF!)),"Database",IF(ISNUMBER(SEARCH("WMS",U540)),"WMS",IF(ISNUMBER(SEARCH("WFS",U540)),"WFS","Grafisk fil")))</f>
        <v>Grafisk fil</v>
      </c>
      <c r="S54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0" t="str">
        <f>IF(ISNUMBER(SEARCH("]",#REF!)),TRIM(RIGHT(SUBSTITUTE(#REF!,".",REPT(" ",LEN(#REF!))),LEN(#REF!))),"")&amp;IF(ISNUMBER(SEARCH("ODBC",#REF!)),TRIM(#REF!)&amp;"?","")</f>
        <v/>
      </c>
      <c r="U540" s="1" t="str">
        <f>IF(ISNUMBER(SEARCH("WMS",#REF!)),RIGHT(#REF!,LEN(#REF!)-SEARCH(":",#REF!)),"")</f>
        <v/>
      </c>
      <c r="V540" t="str">
        <f>IF(ISNUMBER(SEARCH("WMS",#REF!)),TRIM(#REF!)&amp;"?","")</f>
        <v/>
      </c>
      <c r="W540" s="21" t="str">
        <f>IF(ISNUMBER(SEARCH("E:\",#REF!)),"\\s-gis01-v\gis1\", "")</f>
        <v/>
      </c>
      <c r="X540" s="2" t="str">
        <f>IF(ISNUMBER(SEARCH("E:\",#REF!)),LEFT(#REF!,SEARCH("@",SUBSTITUTE(#REF!,"\","@",LEN(#REF!)-LEN(SUBSTITUTE(#REF!,"\",""))))),"")</f>
        <v/>
      </c>
      <c r="Y540" s="14" t="str">
        <f>IF(ISNUMBER(SEARCH("E:\",#REF!)),TRIM(RIGHT(SUBSTITUTE(#REF!,"\",REPT(" ",LEN(#REF!))),LEN(#REF!))),"")</f>
        <v/>
      </c>
    </row>
    <row r="541" spans="1:25" x14ac:dyDescent="0.25">
      <c r="A541">
        <v>540</v>
      </c>
      <c r="B541" t="s">
        <v>172</v>
      </c>
      <c r="C541" t="s">
        <v>885</v>
      </c>
      <c r="D541" s="10" t="s">
        <v>945</v>
      </c>
      <c r="E541" s="10" t="s">
        <v>986</v>
      </c>
      <c r="F541" t="s">
        <v>561</v>
      </c>
      <c r="H541" s="10" t="s">
        <v>885</v>
      </c>
      <c r="I541" t="s">
        <v>876</v>
      </c>
      <c r="J541" t="s">
        <v>804</v>
      </c>
      <c r="K541" t="s">
        <v>864</v>
      </c>
      <c r="M541" s="10" t="s">
        <v>302</v>
      </c>
      <c r="N541" t="str">
        <f t="shared" si="43"/>
        <v>Ekr53?</v>
      </c>
      <c r="O541" t="str">
        <f t="shared" si="44"/>
        <v>GIS</v>
      </c>
      <c r="Q541" s="2" t="str">
        <f t="shared" si="46"/>
        <v>Ekr53?</v>
      </c>
      <c r="R541" s="12" t="str">
        <f>IF(ISNUMBER(SEARCH("Datakilder_SQL",#REF!)),"Database",IF(ISNUMBER(SEARCH("WMS",U541)),"WMS",IF(ISNUMBER(SEARCH("WFS",U541)),"WFS","Grafisk fil")))</f>
        <v>Grafisk fil</v>
      </c>
      <c r="S54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1" t="str">
        <f>IF(ISNUMBER(SEARCH("]",#REF!)),TRIM(RIGHT(SUBSTITUTE(#REF!,".",REPT(" ",LEN(#REF!))),LEN(#REF!))),"")&amp;IF(ISNUMBER(SEARCH("ODBC",#REF!)),TRIM(#REF!)&amp;"?","")</f>
        <v/>
      </c>
      <c r="U541" s="1" t="str">
        <f>IF(ISNUMBER(SEARCH("WMS",#REF!)),RIGHT(#REF!,LEN(#REF!)-SEARCH(":",#REF!)),"")</f>
        <v/>
      </c>
      <c r="V541" t="str">
        <f>IF(ISNUMBER(SEARCH("WMS",#REF!)),TRIM(#REF!)&amp;"?","")</f>
        <v/>
      </c>
      <c r="W541" s="21" t="str">
        <f>IF(ISNUMBER(SEARCH("E:\",#REF!)),"\\s-gis01-v\gis1\", "")</f>
        <v/>
      </c>
      <c r="X541" s="2" t="str">
        <f>IF(ISNUMBER(SEARCH("E:\",#REF!)),LEFT(#REF!,SEARCH("@",SUBSTITUTE(#REF!,"\","@",LEN(#REF!)-LEN(SUBSTITUTE(#REF!,"\",""))))),"")</f>
        <v/>
      </c>
      <c r="Y541" s="14" t="str">
        <f>IF(ISNUMBER(SEARCH("E:\",#REF!)),TRIM(RIGHT(SUBSTITUTE(#REF!,"\",REPT(" ",LEN(#REF!))),LEN(#REF!))),"")</f>
        <v/>
      </c>
    </row>
    <row r="542" spans="1:25" x14ac:dyDescent="0.25">
      <c r="A542">
        <v>541</v>
      </c>
      <c r="B542" t="s">
        <v>172</v>
      </c>
      <c r="C542" t="s">
        <v>885</v>
      </c>
      <c r="D542" s="10" t="s">
        <v>945</v>
      </c>
      <c r="E542" s="10"/>
      <c r="F542" t="str">
        <f t="shared" ref="F542:F559" si="48">$F$541</f>
        <v>Linjeangivelse af varmeledninger efter type</v>
      </c>
      <c r="H542" s="10" t="s">
        <v>885</v>
      </c>
      <c r="I542" t="s">
        <v>876</v>
      </c>
      <c r="J542" t="s">
        <v>804</v>
      </c>
      <c r="K542" t="s">
        <v>864</v>
      </c>
      <c r="M542" s="10" t="s">
        <v>302</v>
      </c>
      <c r="N542" t="str">
        <f t="shared" si="43"/>
        <v>Ekr53?</v>
      </c>
      <c r="O542" t="str">
        <f t="shared" si="44"/>
        <v>GIS</v>
      </c>
      <c r="Q542" s="2" t="str">
        <f t="shared" si="46"/>
        <v>Ekr53?</v>
      </c>
      <c r="R542" s="12" t="str">
        <f>IF(ISNUMBER(SEARCH("Datakilder_SQL",#REF!)),"Database",IF(ISNUMBER(SEARCH("WMS",U542)),"WMS",IF(ISNUMBER(SEARCH("WFS",U542)),"WFS","Grafisk fil")))</f>
        <v>Grafisk fil</v>
      </c>
      <c r="S54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2" t="str">
        <f>IF(ISNUMBER(SEARCH("]",#REF!)),TRIM(RIGHT(SUBSTITUTE(#REF!,".",REPT(" ",LEN(#REF!))),LEN(#REF!))),"")&amp;IF(ISNUMBER(SEARCH("ODBC",#REF!)),TRIM(#REF!)&amp;"?","")</f>
        <v/>
      </c>
      <c r="U542" s="1" t="str">
        <f>IF(ISNUMBER(SEARCH("WMS",#REF!)),RIGHT(#REF!,LEN(#REF!)-SEARCH(":",#REF!)),"")</f>
        <v/>
      </c>
      <c r="V542" t="str">
        <f>IF(ISNUMBER(SEARCH("WMS",#REF!)),TRIM(#REF!)&amp;"?","")</f>
        <v/>
      </c>
      <c r="W542" s="21" t="str">
        <f>IF(ISNUMBER(SEARCH("E:\",#REF!)),"\\s-gis01-v\gis1\", "")</f>
        <v/>
      </c>
      <c r="X542" s="2" t="str">
        <f>IF(ISNUMBER(SEARCH("E:\",#REF!)),LEFT(#REF!,SEARCH("@",SUBSTITUTE(#REF!,"\","@",LEN(#REF!)-LEN(SUBSTITUTE(#REF!,"\",""))))),"")</f>
        <v/>
      </c>
      <c r="Y542" s="14" t="str">
        <f>IF(ISNUMBER(SEARCH("E:\",#REF!)),TRIM(RIGHT(SUBSTITUTE(#REF!,"\",REPT(" ",LEN(#REF!))),LEN(#REF!))),"")</f>
        <v/>
      </c>
    </row>
    <row r="543" spans="1:25" x14ac:dyDescent="0.25">
      <c r="A543">
        <v>542</v>
      </c>
      <c r="B543" t="s">
        <v>172</v>
      </c>
      <c r="C543" t="s">
        <v>885</v>
      </c>
      <c r="D543" s="10" t="s">
        <v>945</v>
      </c>
      <c r="E543" s="10"/>
      <c r="F543" t="str">
        <f t="shared" si="48"/>
        <v>Linjeangivelse af varmeledninger efter type</v>
      </c>
      <c r="H543" s="10" t="s">
        <v>885</v>
      </c>
      <c r="I543" t="s">
        <v>876</v>
      </c>
      <c r="J543" t="s">
        <v>804</v>
      </c>
      <c r="K543" t="s">
        <v>864</v>
      </c>
      <c r="M543" s="10" t="s">
        <v>302</v>
      </c>
      <c r="N543" t="str">
        <f t="shared" si="43"/>
        <v>Ekr53?</v>
      </c>
      <c r="O543" t="str">
        <f t="shared" si="44"/>
        <v>GIS</v>
      </c>
      <c r="Q543" s="2" t="str">
        <f t="shared" si="46"/>
        <v>Ekr53?</v>
      </c>
      <c r="R543" s="12" t="str">
        <f>IF(ISNUMBER(SEARCH("Datakilder_SQL",#REF!)),"Database",IF(ISNUMBER(SEARCH("WMS",U543)),"WMS",IF(ISNUMBER(SEARCH("WFS",U543)),"WFS","Grafisk fil")))</f>
        <v>Grafisk fil</v>
      </c>
      <c r="S54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3" t="str">
        <f>IF(ISNUMBER(SEARCH("]",#REF!)),TRIM(RIGHT(SUBSTITUTE(#REF!,".",REPT(" ",LEN(#REF!))),LEN(#REF!))),"")&amp;IF(ISNUMBER(SEARCH("ODBC",#REF!)),TRIM(#REF!)&amp;"?","")</f>
        <v/>
      </c>
      <c r="U543" s="1" t="str">
        <f>IF(ISNUMBER(SEARCH("WMS",#REF!)),RIGHT(#REF!,LEN(#REF!)-SEARCH(":",#REF!)),"")</f>
        <v/>
      </c>
      <c r="V543" t="str">
        <f>IF(ISNUMBER(SEARCH("WMS",#REF!)),TRIM(#REF!)&amp;"?","")</f>
        <v/>
      </c>
      <c r="W543" s="21" t="str">
        <f>IF(ISNUMBER(SEARCH("E:\",#REF!)),"\\s-gis01-v\gis1\", "")</f>
        <v/>
      </c>
      <c r="X543" s="2" t="str">
        <f>IF(ISNUMBER(SEARCH("E:\",#REF!)),LEFT(#REF!,SEARCH("@",SUBSTITUTE(#REF!,"\","@",LEN(#REF!)-LEN(SUBSTITUTE(#REF!,"\",""))))),"")</f>
        <v/>
      </c>
      <c r="Y543" s="14" t="str">
        <f>IF(ISNUMBER(SEARCH("E:\",#REF!)),TRIM(RIGHT(SUBSTITUTE(#REF!,"\",REPT(" ",LEN(#REF!))),LEN(#REF!))),"")</f>
        <v/>
      </c>
    </row>
    <row r="544" spans="1:25" x14ac:dyDescent="0.25">
      <c r="A544">
        <v>543</v>
      </c>
      <c r="B544" t="s">
        <v>172</v>
      </c>
      <c r="C544" t="s">
        <v>885</v>
      </c>
      <c r="D544" s="10" t="s">
        <v>945</v>
      </c>
      <c r="E544" s="10"/>
      <c r="F544" t="str">
        <f t="shared" si="48"/>
        <v>Linjeangivelse af varmeledninger efter type</v>
      </c>
      <c r="H544" s="10" t="s">
        <v>885</v>
      </c>
      <c r="I544" t="s">
        <v>876</v>
      </c>
      <c r="J544" t="s">
        <v>804</v>
      </c>
      <c r="K544" t="s">
        <v>864</v>
      </c>
      <c r="M544" s="10" t="s">
        <v>302</v>
      </c>
      <c r="N544" t="str">
        <f t="shared" si="43"/>
        <v>Ekr53?</v>
      </c>
      <c r="O544" t="str">
        <f t="shared" si="44"/>
        <v>GIS</v>
      </c>
      <c r="Q544" s="2" t="str">
        <f t="shared" si="46"/>
        <v>Ekr53?</v>
      </c>
      <c r="R544" s="12" t="str">
        <f>IF(ISNUMBER(SEARCH("Datakilder_SQL",#REF!)),"Database",IF(ISNUMBER(SEARCH("WMS",U544)),"WMS",IF(ISNUMBER(SEARCH("WFS",U544)),"WFS","Grafisk fil")))</f>
        <v>Grafisk fil</v>
      </c>
      <c r="S54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4" t="str">
        <f>IF(ISNUMBER(SEARCH("]",#REF!)),TRIM(RIGHT(SUBSTITUTE(#REF!,".",REPT(" ",LEN(#REF!))),LEN(#REF!))),"")&amp;IF(ISNUMBER(SEARCH("ODBC",#REF!)),TRIM(#REF!)&amp;"?","")</f>
        <v/>
      </c>
      <c r="U544" s="1" t="str">
        <f>IF(ISNUMBER(SEARCH("WMS",#REF!)),RIGHT(#REF!,LEN(#REF!)-SEARCH(":",#REF!)),"")</f>
        <v/>
      </c>
      <c r="V544" t="str">
        <f>IF(ISNUMBER(SEARCH("WMS",#REF!)),TRIM(#REF!)&amp;"?","")</f>
        <v/>
      </c>
      <c r="W544" s="21" t="str">
        <f>IF(ISNUMBER(SEARCH("E:\",#REF!)),"\\s-gis01-v\gis1\", "")</f>
        <v/>
      </c>
      <c r="X544" s="2" t="str">
        <f>IF(ISNUMBER(SEARCH("E:\",#REF!)),LEFT(#REF!,SEARCH("@",SUBSTITUTE(#REF!,"\","@",LEN(#REF!)-LEN(SUBSTITUTE(#REF!,"\",""))))),"")</f>
        <v/>
      </c>
      <c r="Y544" s="14" t="str">
        <f>IF(ISNUMBER(SEARCH("E:\",#REF!)),TRIM(RIGHT(SUBSTITUTE(#REF!,"\",REPT(" ",LEN(#REF!))),LEN(#REF!))),"")</f>
        <v/>
      </c>
    </row>
    <row r="545" spans="1:25" x14ac:dyDescent="0.25">
      <c r="A545">
        <v>544</v>
      </c>
      <c r="B545" t="s">
        <v>172</v>
      </c>
      <c r="C545" t="s">
        <v>885</v>
      </c>
      <c r="D545" s="10" t="s">
        <v>945</v>
      </c>
      <c r="E545" s="10"/>
      <c r="F545" t="str">
        <f t="shared" si="48"/>
        <v>Linjeangivelse af varmeledninger efter type</v>
      </c>
      <c r="H545" s="10" t="s">
        <v>885</v>
      </c>
      <c r="I545" t="s">
        <v>876</v>
      </c>
      <c r="J545" t="s">
        <v>804</v>
      </c>
      <c r="K545" t="s">
        <v>864</v>
      </c>
      <c r="M545" s="10" t="s">
        <v>302</v>
      </c>
      <c r="N545" t="str">
        <f t="shared" si="43"/>
        <v>Ekr53?</v>
      </c>
      <c r="O545" t="str">
        <f t="shared" si="44"/>
        <v>GIS</v>
      </c>
      <c r="Q545" s="2" t="str">
        <f t="shared" si="46"/>
        <v>Ekr53?</v>
      </c>
      <c r="R545" s="12" t="str">
        <f>IF(ISNUMBER(SEARCH("Datakilder_SQL",#REF!)),"Database",IF(ISNUMBER(SEARCH("WMS",U545)),"WMS",IF(ISNUMBER(SEARCH("WFS",U545)),"WFS","Grafisk fil")))</f>
        <v>Grafisk fil</v>
      </c>
      <c r="S54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5" t="str">
        <f>IF(ISNUMBER(SEARCH("]",#REF!)),TRIM(RIGHT(SUBSTITUTE(#REF!,".",REPT(" ",LEN(#REF!))),LEN(#REF!))),"")&amp;IF(ISNUMBER(SEARCH("ODBC",#REF!)),TRIM(#REF!)&amp;"?","")</f>
        <v/>
      </c>
      <c r="U545" s="1" t="str">
        <f>IF(ISNUMBER(SEARCH("WMS",#REF!)),RIGHT(#REF!,LEN(#REF!)-SEARCH(":",#REF!)),"")</f>
        <v/>
      </c>
      <c r="V545" t="str">
        <f>IF(ISNUMBER(SEARCH("WMS",#REF!)),TRIM(#REF!)&amp;"?","")</f>
        <v/>
      </c>
      <c r="W545" s="21" t="str">
        <f>IF(ISNUMBER(SEARCH("E:\",#REF!)),"\\s-gis01-v\gis1\", "")</f>
        <v/>
      </c>
      <c r="X545" s="2" t="str">
        <f>IF(ISNUMBER(SEARCH("E:\",#REF!)),LEFT(#REF!,SEARCH("@",SUBSTITUTE(#REF!,"\","@",LEN(#REF!)-LEN(SUBSTITUTE(#REF!,"\",""))))),"")</f>
        <v/>
      </c>
      <c r="Y545" s="14" t="str">
        <f>IF(ISNUMBER(SEARCH("E:\",#REF!)),TRIM(RIGHT(SUBSTITUTE(#REF!,"\",REPT(" ",LEN(#REF!))),LEN(#REF!))),"")</f>
        <v/>
      </c>
    </row>
    <row r="546" spans="1:25" x14ac:dyDescent="0.25">
      <c r="A546">
        <v>545</v>
      </c>
      <c r="B546" t="s">
        <v>172</v>
      </c>
      <c r="C546" t="s">
        <v>885</v>
      </c>
      <c r="D546" s="10" t="s">
        <v>945</v>
      </c>
      <c r="E546" s="10"/>
      <c r="F546" t="str">
        <f t="shared" si="48"/>
        <v>Linjeangivelse af varmeledninger efter type</v>
      </c>
      <c r="H546" s="10" t="s">
        <v>885</v>
      </c>
      <c r="I546" t="s">
        <v>876</v>
      </c>
      <c r="J546" t="s">
        <v>804</v>
      </c>
      <c r="K546" t="s">
        <v>864</v>
      </c>
      <c r="M546" s="10" t="s">
        <v>302</v>
      </c>
      <c r="N546" t="str">
        <f t="shared" si="43"/>
        <v>Ekr53?</v>
      </c>
      <c r="O546" t="str">
        <f t="shared" si="44"/>
        <v>GIS</v>
      </c>
      <c r="Q546" s="2" t="str">
        <f t="shared" si="46"/>
        <v>Ekr53?</v>
      </c>
      <c r="R546" s="12" t="str">
        <f>IF(ISNUMBER(SEARCH("Datakilder_SQL",#REF!)),"Database",IF(ISNUMBER(SEARCH("WMS",U546)),"WMS",IF(ISNUMBER(SEARCH("WFS",U546)),"WFS","Grafisk fil")))</f>
        <v>Grafisk fil</v>
      </c>
      <c r="S54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6" t="str">
        <f>IF(ISNUMBER(SEARCH("]",#REF!)),TRIM(RIGHT(SUBSTITUTE(#REF!,".",REPT(" ",LEN(#REF!))),LEN(#REF!))),"")&amp;IF(ISNUMBER(SEARCH("ODBC",#REF!)),TRIM(#REF!)&amp;"?","")</f>
        <v/>
      </c>
      <c r="U546" s="1" t="str">
        <f>IF(ISNUMBER(SEARCH("WMS",#REF!)),RIGHT(#REF!,LEN(#REF!)-SEARCH(":",#REF!)),"")</f>
        <v/>
      </c>
      <c r="V546" t="str">
        <f>IF(ISNUMBER(SEARCH("WMS",#REF!)),TRIM(#REF!)&amp;"?","")</f>
        <v/>
      </c>
      <c r="W546" s="21" t="str">
        <f>IF(ISNUMBER(SEARCH("E:\",#REF!)),"\\s-gis01-v\gis1\", "")</f>
        <v/>
      </c>
      <c r="X546" s="2" t="str">
        <f>IF(ISNUMBER(SEARCH("E:\",#REF!)),LEFT(#REF!,SEARCH("@",SUBSTITUTE(#REF!,"\","@",LEN(#REF!)-LEN(SUBSTITUTE(#REF!,"\",""))))),"")</f>
        <v/>
      </c>
      <c r="Y546" s="14" t="str">
        <f>IF(ISNUMBER(SEARCH("E:\",#REF!)),TRIM(RIGHT(SUBSTITUTE(#REF!,"\",REPT(" ",LEN(#REF!))),LEN(#REF!))),"")</f>
        <v/>
      </c>
    </row>
    <row r="547" spans="1:25" x14ac:dyDescent="0.25">
      <c r="A547">
        <v>546</v>
      </c>
      <c r="B547" t="s">
        <v>172</v>
      </c>
      <c r="C547" t="s">
        <v>885</v>
      </c>
      <c r="D547" s="10" t="s">
        <v>945</v>
      </c>
      <c r="E547" s="10"/>
      <c r="F547" t="str">
        <f t="shared" si="48"/>
        <v>Linjeangivelse af varmeledninger efter type</v>
      </c>
      <c r="H547" s="10" t="s">
        <v>885</v>
      </c>
      <c r="I547" t="s">
        <v>876</v>
      </c>
      <c r="J547" t="s">
        <v>804</v>
      </c>
      <c r="K547" t="s">
        <v>864</v>
      </c>
      <c r="M547" s="10" t="s">
        <v>302</v>
      </c>
      <c r="N547" t="str">
        <f t="shared" si="43"/>
        <v>Ekr53?</v>
      </c>
      <c r="O547" t="str">
        <f t="shared" si="44"/>
        <v>GIS</v>
      </c>
      <c r="Q547" s="2" t="str">
        <f t="shared" si="46"/>
        <v>Ekr53?</v>
      </c>
      <c r="R547" s="12" t="str">
        <f>IF(ISNUMBER(SEARCH("Datakilder_SQL",#REF!)),"Database",IF(ISNUMBER(SEARCH("WMS",U547)),"WMS",IF(ISNUMBER(SEARCH("WFS",U547)),"WFS","Grafisk fil")))</f>
        <v>Grafisk fil</v>
      </c>
      <c r="S54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7" t="str">
        <f>IF(ISNUMBER(SEARCH("]",#REF!)),TRIM(RIGHT(SUBSTITUTE(#REF!,".",REPT(" ",LEN(#REF!))),LEN(#REF!))),"")&amp;IF(ISNUMBER(SEARCH("ODBC",#REF!)),TRIM(#REF!)&amp;"?","")</f>
        <v/>
      </c>
      <c r="U547" s="1" t="str">
        <f>IF(ISNUMBER(SEARCH("WMS",#REF!)),RIGHT(#REF!,LEN(#REF!)-SEARCH(":",#REF!)),"")</f>
        <v/>
      </c>
      <c r="V547" t="str">
        <f>IF(ISNUMBER(SEARCH("WMS",#REF!)),TRIM(#REF!)&amp;"?","")</f>
        <v/>
      </c>
      <c r="W547" s="21" t="str">
        <f>IF(ISNUMBER(SEARCH("E:\",#REF!)),"\\s-gis01-v\gis1\", "")</f>
        <v/>
      </c>
      <c r="X547" s="2" t="str">
        <f>IF(ISNUMBER(SEARCH("E:\",#REF!)),LEFT(#REF!,SEARCH("@",SUBSTITUTE(#REF!,"\","@",LEN(#REF!)-LEN(SUBSTITUTE(#REF!,"\",""))))),"")</f>
        <v/>
      </c>
      <c r="Y547" s="14" t="str">
        <f>IF(ISNUMBER(SEARCH("E:\",#REF!)),TRIM(RIGHT(SUBSTITUTE(#REF!,"\",REPT(" ",LEN(#REF!))),LEN(#REF!))),"")</f>
        <v/>
      </c>
    </row>
    <row r="548" spans="1:25" x14ac:dyDescent="0.25">
      <c r="A548">
        <v>547</v>
      </c>
      <c r="B548" t="s">
        <v>172</v>
      </c>
      <c r="C548" t="s">
        <v>885</v>
      </c>
      <c r="D548" s="10" t="s">
        <v>945</v>
      </c>
      <c r="E548" s="10"/>
      <c r="F548" t="str">
        <f t="shared" si="48"/>
        <v>Linjeangivelse af varmeledninger efter type</v>
      </c>
      <c r="H548" s="10" t="s">
        <v>885</v>
      </c>
      <c r="I548" t="s">
        <v>876</v>
      </c>
      <c r="J548" t="s">
        <v>804</v>
      </c>
      <c r="K548" t="s">
        <v>864</v>
      </c>
      <c r="M548" s="10" t="s">
        <v>302</v>
      </c>
      <c r="N548" t="str">
        <f t="shared" si="43"/>
        <v>Ekr53?</v>
      </c>
      <c r="O548" t="str">
        <f t="shared" si="44"/>
        <v>GIS</v>
      </c>
      <c r="Q548" s="2" t="str">
        <f t="shared" si="46"/>
        <v>Ekr53?</v>
      </c>
      <c r="R548" s="12" t="str">
        <f>IF(ISNUMBER(SEARCH("Datakilder_SQL",#REF!)),"Database",IF(ISNUMBER(SEARCH("WMS",U548)),"WMS",IF(ISNUMBER(SEARCH("WFS",U548)),"WFS","Grafisk fil")))</f>
        <v>Grafisk fil</v>
      </c>
      <c r="S54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8" t="str">
        <f>IF(ISNUMBER(SEARCH("]",#REF!)),TRIM(RIGHT(SUBSTITUTE(#REF!,".",REPT(" ",LEN(#REF!))),LEN(#REF!))),"")&amp;IF(ISNUMBER(SEARCH("ODBC",#REF!)),TRIM(#REF!)&amp;"?","")</f>
        <v/>
      </c>
      <c r="U548" s="1" t="str">
        <f>IF(ISNUMBER(SEARCH("WMS",#REF!)),RIGHT(#REF!,LEN(#REF!)-SEARCH(":",#REF!)),"")</f>
        <v/>
      </c>
      <c r="V548" t="str">
        <f>IF(ISNUMBER(SEARCH("WMS",#REF!)),TRIM(#REF!)&amp;"?","")</f>
        <v/>
      </c>
      <c r="W548" s="21" t="str">
        <f>IF(ISNUMBER(SEARCH("E:\",#REF!)),"\\s-gis01-v\gis1\", "")</f>
        <v/>
      </c>
      <c r="X548" s="2" t="str">
        <f>IF(ISNUMBER(SEARCH("E:\",#REF!)),LEFT(#REF!,SEARCH("@",SUBSTITUTE(#REF!,"\","@",LEN(#REF!)-LEN(SUBSTITUTE(#REF!,"\",""))))),"")</f>
        <v/>
      </c>
      <c r="Y548" s="14" t="str">
        <f>IF(ISNUMBER(SEARCH("E:\",#REF!)),TRIM(RIGHT(SUBSTITUTE(#REF!,"\",REPT(" ",LEN(#REF!))),LEN(#REF!))),"")</f>
        <v/>
      </c>
    </row>
    <row r="549" spans="1:25" x14ac:dyDescent="0.25">
      <c r="A549">
        <v>548</v>
      </c>
      <c r="B549" t="s">
        <v>172</v>
      </c>
      <c r="C549" t="s">
        <v>885</v>
      </c>
      <c r="D549" s="10" t="s">
        <v>945</v>
      </c>
      <c r="E549" s="10"/>
      <c r="F549" t="str">
        <f t="shared" si="48"/>
        <v>Linjeangivelse af varmeledninger efter type</v>
      </c>
      <c r="H549" s="10" t="s">
        <v>885</v>
      </c>
      <c r="I549" t="s">
        <v>876</v>
      </c>
      <c r="J549" t="s">
        <v>804</v>
      </c>
      <c r="K549" t="s">
        <v>864</v>
      </c>
      <c r="M549" s="10" t="s">
        <v>302</v>
      </c>
      <c r="N549" t="str">
        <f t="shared" si="43"/>
        <v>Ekr53?</v>
      </c>
      <c r="O549" t="str">
        <f t="shared" si="44"/>
        <v>GIS</v>
      </c>
      <c r="Q549" s="2" t="str">
        <f t="shared" si="46"/>
        <v>Ekr53?</v>
      </c>
      <c r="R549" s="12" t="str">
        <f>IF(ISNUMBER(SEARCH("Datakilder_SQL",#REF!)),"Database",IF(ISNUMBER(SEARCH("WMS",U549)),"WMS",IF(ISNUMBER(SEARCH("WFS",U549)),"WFS","Grafisk fil")))</f>
        <v>Grafisk fil</v>
      </c>
      <c r="S54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49" t="str">
        <f>IF(ISNUMBER(SEARCH("]",#REF!)),TRIM(RIGHT(SUBSTITUTE(#REF!,".",REPT(" ",LEN(#REF!))),LEN(#REF!))),"")&amp;IF(ISNUMBER(SEARCH("ODBC",#REF!)),TRIM(#REF!)&amp;"?","")</f>
        <v/>
      </c>
      <c r="U549" s="1" t="str">
        <f>IF(ISNUMBER(SEARCH("WMS",#REF!)),RIGHT(#REF!,LEN(#REF!)-SEARCH(":",#REF!)),"")</f>
        <v/>
      </c>
      <c r="V549" t="str">
        <f>IF(ISNUMBER(SEARCH("WMS",#REF!)),TRIM(#REF!)&amp;"?","")</f>
        <v/>
      </c>
      <c r="W549" s="21" t="str">
        <f>IF(ISNUMBER(SEARCH("E:\",#REF!)),"\\s-gis01-v\gis1\", "")</f>
        <v/>
      </c>
      <c r="X549" s="2" t="str">
        <f>IF(ISNUMBER(SEARCH("E:\",#REF!)),LEFT(#REF!,SEARCH("@",SUBSTITUTE(#REF!,"\","@",LEN(#REF!)-LEN(SUBSTITUTE(#REF!,"\",""))))),"")</f>
        <v/>
      </c>
      <c r="Y549" s="14" t="str">
        <f>IF(ISNUMBER(SEARCH("E:\",#REF!)),TRIM(RIGHT(SUBSTITUTE(#REF!,"\",REPT(" ",LEN(#REF!))),LEN(#REF!))),"")</f>
        <v/>
      </c>
    </row>
    <row r="550" spans="1:25" x14ac:dyDescent="0.25">
      <c r="A550">
        <v>549</v>
      </c>
      <c r="B550" t="s">
        <v>172</v>
      </c>
      <c r="C550" t="s">
        <v>885</v>
      </c>
      <c r="D550" s="10" t="s">
        <v>945</v>
      </c>
      <c r="E550" s="10"/>
      <c r="F550" t="str">
        <f t="shared" si="48"/>
        <v>Linjeangivelse af varmeledninger efter type</v>
      </c>
      <c r="H550" s="10" t="s">
        <v>885</v>
      </c>
      <c r="I550" t="s">
        <v>876</v>
      </c>
      <c r="J550" t="s">
        <v>804</v>
      </c>
      <c r="K550" t="s">
        <v>864</v>
      </c>
      <c r="M550" s="10" t="s">
        <v>302</v>
      </c>
      <c r="N550" t="str">
        <f t="shared" si="43"/>
        <v>Ekr53?</v>
      </c>
      <c r="O550" t="str">
        <f t="shared" si="44"/>
        <v>GIS</v>
      </c>
      <c r="Q550" s="2" t="str">
        <f t="shared" si="46"/>
        <v>Ekr53?</v>
      </c>
      <c r="R550" s="12" t="str">
        <f>IF(ISNUMBER(SEARCH("Datakilder_SQL",#REF!)),"Database",IF(ISNUMBER(SEARCH("WMS",U550)),"WMS",IF(ISNUMBER(SEARCH("WFS",U550)),"WFS","Grafisk fil")))</f>
        <v>Grafisk fil</v>
      </c>
      <c r="S55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0" t="str">
        <f>IF(ISNUMBER(SEARCH("]",#REF!)),TRIM(RIGHT(SUBSTITUTE(#REF!,".",REPT(" ",LEN(#REF!))),LEN(#REF!))),"")&amp;IF(ISNUMBER(SEARCH("ODBC",#REF!)),TRIM(#REF!)&amp;"?","")</f>
        <v/>
      </c>
      <c r="U550" s="1" t="str">
        <f>IF(ISNUMBER(SEARCH("WMS",#REF!)),RIGHT(#REF!,LEN(#REF!)-SEARCH(":",#REF!)),"")</f>
        <v/>
      </c>
      <c r="V550" t="str">
        <f>IF(ISNUMBER(SEARCH("WMS",#REF!)),TRIM(#REF!)&amp;"?","")</f>
        <v/>
      </c>
      <c r="W550" s="21" t="str">
        <f>IF(ISNUMBER(SEARCH("E:\",#REF!)),"\\s-gis01-v\gis1\", "")</f>
        <v/>
      </c>
      <c r="X550" s="2" t="str">
        <f>IF(ISNUMBER(SEARCH("E:\",#REF!)),LEFT(#REF!,SEARCH("@",SUBSTITUTE(#REF!,"\","@",LEN(#REF!)-LEN(SUBSTITUTE(#REF!,"\",""))))),"")</f>
        <v/>
      </c>
      <c r="Y550" s="14" t="str">
        <f>IF(ISNUMBER(SEARCH("E:\",#REF!)),TRIM(RIGHT(SUBSTITUTE(#REF!,"\",REPT(" ",LEN(#REF!))),LEN(#REF!))),"")</f>
        <v/>
      </c>
    </row>
    <row r="551" spans="1:25" x14ac:dyDescent="0.25">
      <c r="A551">
        <v>550</v>
      </c>
      <c r="B551" t="s">
        <v>172</v>
      </c>
      <c r="C551" t="s">
        <v>885</v>
      </c>
      <c r="D551" s="10" t="s">
        <v>945</v>
      </c>
      <c r="E551" s="10"/>
      <c r="F551" t="str">
        <f t="shared" si="48"/>
        <v>Linjeangivelse af varmeledninger efter type</v>
      </c>
      <c r="H551" s="10" t="s">
        <v>885</v>
      </c>
      <c r="I551" t="s">
        <v>876</v>
      </c>
      <c r="J551" t="s">
        <v>804</v>
      </c>
      <c r="K551" t="s">
        <v>864</v>
      </c>
      <c r="M551" s="10" t="s">
        <v>302</v>
      </c>
      <c r="N551" t="str">
        <f t="shared" si="43"/>
        <v>Ekr53?</v>
      </c>
      <c r="O551" t="str">
        <f t="shared" si="44"/>
        <v>GIS</v>
      </c>
      <c r="Q551" s="2" t="str">
        <f t="shared" si="46"/>
        <v>Ekr53?</v>
      </c>
      <c r="R551" s="12" t="str">
        <f>IF(ISNUMBER(SEARCH("Datakilder_SQL",#REF!)),"Database",IF(ISNUMBER(SEARCH("WMS",U551)),"WMS",IF(ISNUMBER(SEARCH("WFS",U551)),"WFS","Grafisk fil")))</f>
        <v>Grafisk fil</v>
      </c>
      <c r="S55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1" t="str">
        <f>IF(ISNUMBER(SEARCH("]",#REF!)),TRIM(RIGHT(SUBSTITUTE(#REF!,".",REPT(" ",LEN(#REF!))),LEN(#REF!))),"")&amp;IF(ISNUMBER(SEARCH("ODBC",#REF!)),TRIM(#REF!)&amp;"?","")</f>
        <v/>
      </c>
      <c r="U551" s="1" t="str">
        <f>IF(ISNUMBER(SEARCH("WMS",#REF!)),RIGHT(#REF!,LEN(#REF!)-SEARCH(":",#REF!)),"")</f>
        <v/>
      </c>
      <c r="V551" t="str">
        <f>IF(ISNUMBER(SEARCH("WMS",#REF!)),TRIM(#REF!)&amp;"?","")</f>
        <v/>
      </c>
      <c r="W551" s="21" t="str">
        <f>IF(ISNUMBER(SEARCH("E:\",#REF!)),"\\s-gis01-v\gis1\", "")</f>
        <v/>
      </c>
      <c r="X551" s="2" t="str">
        <f>IF(ISNUMBER(SEARCH("E:\",#REF!)),LEFT(#REF!,SEARCH("@",SUBSTITUTE(#REF!,"\","@",LEN(#REF!)-LEN(SUBSTITUTE(#REF!,"\",""))))),"")</f>
        <v/>
      </c>
      <c r="Y551" s="14" t="str">
        <f>IF(ISNUMBER(SEARCH("E:\",#REF!)),TRIM(RIGHT(SUBSTITUTE(#REF!,"\",REPT(" ",LEN(#REF!))),LEN(#REF!))),"")</f>
        <v/>
      </c>
    </row>
    <row r="552" spans="1:25" x14ac:dyDescent="0.25">
      <c r="A552">
        <v>551</v>
      </c>
      <c r="B552" t="s">
        <v>172</v>
      </c>
      <c r="C552" t="s">
        <v>885</v>
      </c>
      <c r="D552" s="10" t="s">
        <v>945</v>
      </c>
      <c r="E552" s="10"/>
      <c r="F552" t="str">
        <f t="shared" si="48"/>
        <v>Linjeangivelse af varmeledninger efter type</v>
      </c>
      <c r="H552" s="10" t="s">
        <v>885</v>
      </c>
      <c r="I552" t="s">
        <v>876</v>
      </c>
      <c r="J552" t="s">
        <v>804</v>
      </c>
      <c r="K552" t="s">
        <v>864</v>
      </c>
      <c r="M552" s="10" t="s">
        <v>302</v>
      </c>
      <c r="N552" t="str">
        <f t="shared" si="43"/>
        <v>Ekr53?</v>
      </c>
      <c r="O552" t="str">
        <f t="shared" si="44"/>
        <v>GIS</v>
      </c>
      <c r="Q552" s="2" t="str">
        <f t="shared" si="46"/>
        <v>Ekr53?</v>
      </c>
      <c r="R552" s="12" t="str">
        <f>IF(ISNUMBER(SEARCH("Datakilder_SQL",#REF!)),"Database",IF(ISNUMBER(SEARCH("WMS",U552)),"WMS",IF(ISNUMBER(SEARCH("WFS",U552)),"WFS","Grafisk fil")))</f>
        <v>Grafisk fil</v>
      </c>
      <c r="S55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2" t="str">
        <f>IF(ISNUMBER(SEARCH("]",#REF!)),TRIM(RIGHT(SUBSTITUTE(#REF!,".",REPT(" ",LEN(#REF!))),LEN(#REF!))),"")&amp;IF(ISNUMBER(SEARCH("ODBC",#REF!)),TRIM(#REF!)&amp;"?","")</f>
        <v/>
      </c>
      <c r="U552" s="1" t="str">
        <f>IF(ISNUMBER(SEARCH("WMS",#REF!)),RIGHT(#REF!,LEN(#REF!)-SEARCH(":",#REF!)),"")</f>
        <v/>
      </c>
      <c r="V552" t="str">
        <f>IF(ISNUMBER(SEARCH("WMS",#REF!)),TRIM(#REF!)&amp;"?","")</f>
        <v/>
      </c>
      <c r="W552" s="21" t="str">
        <f>IF(ISNUMBER(SEARCH("E:\",#REF!)),"\\s-gis01-v\gis1\", "")</f>
        <v/>
      </c>
      <c r="X552" s="2" t="str">
        <f>IF(ISNUMBER(SEARCH("E:\",#REF!)),LEFT(#REF!,SEARCH("@",SUBSTITUTE(#REF!,"\","@",LEN(#REF!)-LEN(SUBSTITUTE(#REF!,"\",""))))),"")</f>
        <v/>
      </c>
      <c r="Y552" s="14" t="str">
        <f>IF(ISNUMBER(SEARCH("E:\",#REF!)),TRIM(RIGHT(SUBSTITUTE(#REF!,"\",REPT(" ",LEN(#REF!))),LEN(#REF!))),"")</f>
        <v/>
      </c>
    </row>
    <row r="553" spans="1:25" x14ac:dyDescent="0.25">
      <c r="A553">
        <v>552</v>
      </c>
      <c r="B553" t="s">
        <v>172</v>
      </c>
      <c r="C553" t="s">
        <v>885</v>
      </c>
      <c r="D553" s="10" t="s">
        <v>945</v>
      </c>
      <c r="E553" s="10"/>
      <c r="F553" t="str">
        <f t="shared" si="48"/>
        <v>Linjeangivelse af varmeledninger efter type</v>
      </c>
      <c r="H553" s="10" t="s">
        <v>885</v>
      </c>
      <c r="I553" t="s">
        <v>876</v>
      </c>
      <c r="J553" t="s">
        <v>804</v>
      </c>
      <c r="K553" t="s">
        <v>864</v>
      </c>
      <c r="M553" s="10" t="s">
        <v>302</v>
      </c>
      <c r="N553" t="str">
        <f t="shared" ref="N553:N584" si="49">Q553</f>
        <v>Ekr53?</v>
      </c>
      <c r="O553" t="str">
        <f t="shared" ref="O553:O584" si="50">IF(P553&lt;&gt;"",P553,IF(I553="","",IF(I553="HK","",IF(I553="HK?","","GIS"))))</f>
        <v>GIS</v>
      </c>
      <c r="Q553" s="2" t="str">
        <f t="shared" si="46"/>
        <v>Ekr53?</v>
      </c>
      <c r="R553" s="12" t="str">
        <f>IF(ISNUMBER(SEARCH("Datakilder_SQL",#REF!)),"Database",IF(ISNUMBER(SEARCH("WMS",U553)),"WMS",IF(ISNUMBER(SEARCH("WFS",U553)),"WFS","Grafisk fil")))</f>
        <v>Grafisk fil</v>
      </c>
      <c r="S55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3" t="str">
        <f>IF(ISNUMBER(SEARCH("]",#REF!)),TRIM(RIGHT(SUBSTITUTE(#REF!,".",REPT(" ",LEN(#REF!))),LEN(#REF!))),"")&amp;IF(ISNUMBER(SEARCH("ODBC",#REF!)),TRIM(#REF!)&amp;"?","")</f>
        <v/>
      </c>
      <c r="U553" s="1" t="str">
        <f>IF(ISNUMBER(SEARCH("WMS",#REF!)),RIGHT(#REF!,LEN(#REF!)-SEARCH(":",#REF!)),"")</f>
        <v/>
      </c>
      <c r="V553" t="str">
        <f>IF(ISNUMBER(SEARCH("WMS",#REF!)),TRIM(#REF!)&amp;"?","")</f>
        <v/>
      </c>
      <c r="W553" s="21" t="str">
        <f>IF(ISNUMBER(SEARCH("E:\",#REF!)),"\\s-gis01-v\gis1\", "")</f>
        <v/>
      </c>
      <c r="X553" s="2" t="str">
        <f>IF(ISNUMBER(SEARCH("E:\",#REF!)),LEFT(#REF!,SEARCH("@",SUBSTITUTE(#REF!,"\","@",LEN(#REF!)-LEN(SUBSTITUTE(#REF!,"\",""))))),"")</f>
        <v/>
      </c>
      <c r="Y553" s="14" t="str">
        <f>IF(ISNUMBER(SEARCH("E:\",#REF!)),TRIM(RIGHT(SUBSTITUTE(#REF!,"\",REPT(" ",LEN(#REF!))),LEN(#REF!))),"")</f>
        <v/>
      </c>
    </row>
    <row r="554" spans="1:25" x14ac:dyDescent="0.25">
      <c r="A554">
        <v>553</v>
      </c>
      <c r="B554" t="s">
        <v>172</v>
      </c>
      <c r="C554" t="s">
        <v>885</v>
      </c>
      <c r="D554" s="10" t="s">
        <v>945</v>
      </c>
      <c r="E554" s="10"/>
      <c r="F554" t="str">
        <f t="shared" si="48"/>
        <v>Linjeangivelse af varmeledninger efter type</v>
      </c>
      <c r="H554" s="10" t="s">
        <v>885</v>
      </c>
      <c r="I554" t="s">
        <v>876</v>
      </c>
      <c r="J554" t="s">
        <v>804</v>
      </c>
      <c r="K554" t="s">
        <v>864</v>
      </c>
      <c r="M554" s="10" t="s">
        <v>302</v>
      </c>
      <c r="N554" t="str">
        <f t="shared" si="49"/>
        <v>Ekr53?</v>
      </c>
      <c r="O554" t="str">
        <f t="shared" si="50"/>
        <v>GIS</v>
      </c>
      <c r="Q554" s="2" t="str">
        <f t="shared" si="46"/>
        <v>Ekr53?</v>
      </c>
      <c r="R554" s="12" t="str">
        <f>IF(ISNUMBER(SEARCH("Datakilder_SQL",#REF!)),"Database",IF(ISNUMBER(SEARCH("WMS",U554)),"WMS",IF(ISNUMBER(SEARCH("WFS",U554)),"WFS","Grafisk fil")))</f>
        <v>Grafisk fil</v>
      </c>
      <c r="S55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4" t="str">
        <f>IF(ISNUMBER(SEARCH("]",#REF!)),TRIM(RIGHT(SUBSTITUTE(#REF!,".",REPT(" ",LEN(#REF!))),LEN(#REF!))),"")&amp;IF(ISNUMBER(SEARCH("ODBC",#REF!)),TRIM(#REF!)&amp;"?","")</f>
        <v/>
      </c>
      <c r="U554" s="1" t="str">
        <f>IF(ISNUMBER(SEARCH("WMS",#REF!)),RIGHT(#REF!,LEN(#REF!)-SEARCH(":",#REF!)),"")</f>
        <v/>
      </c>
      <c r="V554" t="str">
        <f>IF(ISNUMBER(SEARCH("WMS",#REF!)),TRIM(#REF!)&amp;"?","")</f>
        <v/>
      </c>
      <c r="W554" s="21" t="str">
        <f>IF(ISNUMBER(SEARCH("E:\",#REF!)),"\\s-gis01-v\gis1\", "")</f>
        <v/>
      </c>
      <c r="X554" s="2" t="str">
        <f>IF(ISNUMBER(SEARCH("E:\",#REF!)),LEFT(#REF!,SEARCH("@",SUBSTITUTE(#REF!,"\","@",LEN(#REF!)-LEN(SUBSTITUTE(#REF!,"\",""))))),"")</f>
        <v/>
      </c>
      <c r="Y554" s="14" t="str">
        <f>IF(ISNUMBER(SEARCH("E:\",#REF!)),TRIM(RIGHT(SUBSTITUTE(#REF!,"\",REPT(" ",LEN(#REF!))),LEN(#REF!))),"")</f>
        <v/>
      </c>
    </row>
    <row r="555" spans="1:25" x14ac:dyDescent="0.25">
      <c r="A555">
        <v>554</v>
      </c>
      <c r="B555" t="s">
        <v>172</v>
      </c>
      <c r="C555" t="s">
        <v>885</v>
      </c>
      <c r="D555" s="10" t="s">
        <v>945</v>
      </c>
      <c r="E555" s="10"/>
      <c r="F555" t="str">
        <f t="shared" si="48"/>
        <v>Linjeangivelse af varmeledninger efter type</v>
      </c>
      <c r="H555" s="10" t="s">
        <v>885</v>
      </c>
      <c r="I555" t="s">
        <v>876</v>
      </c>
      <c r="J555" t="s">
        <v>804</v>
      </c>
      <c r="K555" t="s">
        <v>864</v>
      </c>
      <c r="M555" s="10" t="s">
        <v>302</v>
      </c>
      <c r="N555" t="str">
        <f t="shared" si="49"/>
        <v>Ekr53?</v>
      </c>
      <c r="O555" t="str">
        <f t="shared" si="50"/>
        <v>GIS</v>
      </c>
      <c r="Q555" s="2" t="str">
        <f t="shared" si="46"/>
        <v>Ekr53?</v>
      </c>
      <c r="R555" s="12" t="str">
        <f>IF(ISNUMBER(SEARCH("Datakilder_SQL",#REF!)),"Database",IF(ISNUMBER(SEARCH("WMS",U555)),"WMS",IF(ISNUMBER(SEARCH("WFS",U555)),"WFS","Grafisk fil")))</f>
        <v>Grafisk fil</v>
      </c>
      <c r="S55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5" t="str">
        <f>IF(ISNUMBER(SEARCH("]",#REF!)),TRIM(RIGHT(SUBSTITUTE(#REF!,".",REPT(" ",LEN(#REF!))),LEN(#REF!))),"")&amp;IF(ISNUMBER(SEARCH("ODBC",#REF!)),TRIM(#REF!)&amp;"?","")</f>
        <v/>
      </c>
      <c r="U555" s="1" t="str">
        <f>IF(ISNUMBER(SEARCH("WMS",#REF!)),RIGHT(#REF!,LEN(#REF!)-SEARCH(":",#REF!)),"")</f>
        <v/>
      </c>
      <c r="V555" t="str">
        <f>IF(ISNUMBER(SEARCH("WMS",#REF!)),TRIM(#REF!)&amp;"?","")</f>
        <v/>
      </c>
      <c r="W555" s="21" t="str">
        <f>IF(ISNUMBER(SEARCH("E:\",#REF!)),"\\s-gis01-v\gis1\", "")</f>
        <v/>
      </c>
      <c r="X555" s="2" t="str">
        <f>IF(ISNUMBER(SEARCH("E:\",#REF!)),LEFT(#REF!,SEARCH("@",SUBSTITUTE(#REF!,"\","@",LEN(#REF!)-LEN(SUBSTITUTE(#REF!,"\",""))))),"")</f>
        <v/>
      </c>
      <c r="Y555" s="14" t="str">
        <f>IF(ISNUMBER(SEARCH("E:\",#REF!)),TRIM(RIGHT(SUBSTITUTE(#REF!,"\",REPT(" ",LEN(#REF!))),LEN(#REF!))),"")</f>
        <v/>
      </c>
    </row>
    <row r="556" spans="1:25" x14ac:dyDescent="0.25">
      <c r="A556">
        <v>555</v>
      </c>
      <c r="B556" t="s">
        <v>172</v>
      </c>
      <c r="C556" t="s">
        <v>885</v>
      </c>
      <c r="D556" s="10" t="s">
        <v>945</v>
      </c>
      <c r="E556" s="10"/>
      <c r="F556" t="str">
        <f t="shared" si="48"/>
        <v>Linjeangivelse af varmeledninger efter type</v>
      </c>
      <c r="H556" s="10" t="s">
        <v>885</v>
      </c>
      <c r="I556" t="s">
        <v>876</v>
      </c>
      <c r="J556" t="s">
        <v>804</v>
      </c>
      <c r="K556" t="s">
        <v>864</v>
      </c>
      <c r="M556" s="10" t="s">
        <v>302</v>
      </c>
      <c r="N556" t="str">
        <f t="shared" si="49"/>
        <v>Ekr53?</v>
      </c>
      <c r="O556" t="str">
        <f t="shared" si="50"/>
        <v>GIS</v>
      </c>
      <c r="Q556" s="2" t="str">
        <f t="shared" si="46"/>
        <v>Ekr53?</v>
      </c>
      <c r="R556" s="12" t="str">
        <f>IF(ISNUMBER(SEARCH("Datakilder_SQL",#REF!)),"Database",IF(ISNUMBER(SEARCH("WMS",U556)),"WMS",IF(ISNUMBER(SEARCH("WFS",U556)),"WFS","Grafisk fil")))</f>
        <v>Grafisk fil</v>
      </c>
      <c r="S55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6" t="str">
        <f>IF(ISNUMBER(SEARCH("]",#REF!)),TRIM(RIGHT(SUBSTITUTE(#REF!,".",REPT(" ",LEN(#REF!))),LEN(#REF!))),"")&amp;IF(ISNUMBER(SEARCH("ODBC",#REF!)),TRIM(#REF!)&amp;"?","")</f>
        <v/>
      </c>
      <c r="U556" s="1" t="str">
        <f>IF(ISNUMBER(SEARCH("WMS",#REF!)),RIGHT(#REF!,LEN(#REF!)-SEARCH(":",#REF!)),"")</f>
        <v/>
      </c>
      <c r="V556" t="str">
        <f>IF(ISNUMBER(SEARCH("WMS",#REF!)),TRIM(#REF!)&amp;"?","")</f>
        <v/>
      </c>
      <c r="W556" s="21" t="str">
        <f>IF(ISNUMBER(SEARCH("E:\",#REF!)),"\\s-gis01-v\gis1\", "")</f>
        <v/>
      </c>
      <c r="X556" s="2" t="str">
        <f>IF(ISNUMBER(SEARCH("E:\",#REF!)),LEFT(#REF!,SEARCH("@",SUBSTITUTE(#REF!,"\","@",LEN(#REF!)-LEN(SUBSTITUTE(#REF!,"\",""))))),"")</f>
        <v/>
      </c>
      <c r="Y556" s="14" t="str">
        <f>IF(ISNUMBER(SEARCH("E:\",#REF!)),TRIM(RIGHT(SUBSTITUTE(#REF!,"\",REPT(" ",LEN(#REF!))),LEN(#REF!))),"")</f>
        <v/>
      </c>
    </row>
    <row r="557" spans="1:25" x14ac:dyDescent="0.25">
      <c r="A557">
        <v>556</v>
      </c>
      <c r="B557" t="s">
        <v>172</v>
      </c>
      <c r="C557" t="s">
        <v>885</v>
      </c>
      <c r="D557" s="10" t="s">
        <v>945</v>
      </c>
      <c r="E557" s="10"/>
      <c r="F557" t="str">
        <f t="shared" si="48"/>
        <v>Linjeangivelse af varmeledninger efter type</v>
      </c>
      <c r="H557" s="10" t="s">
        <v>885</v>
      </c>
      <c r="I557" t="s">
        <v>876</v>
      </c>
      <c r="J557" t="s">
        <v>804</v>
      </c>
      <c r="K557" t="s">
        <v>864</v>
      </c>
      <c r="M557" s="10" t="s">
        <v>302</v>
      </c>
      <c r="N557" t="str">
        <f t="shared" si="49"/>
        <v>Ekr53?</v>
      </c>
      <c r="O557" t="str">
        <f t="shared" si="50"/>
        <v>GIS</v>
      </c>
      <c r="Q557" s="2" t="str">
        <f t="shared" si="46"/>
        <v>Ekr53?</v>
      </c>
      <c r="R557" s="12" t="str">
        <f>IF(ISNUMBER(SEARCH("Datakilder_SQL",#REF!)),"Database",IF(ISNUMBER(SEARCH("WMS",U557)),"WMS",IF(ISNUMBER(SEARCH("WFS",U557)),"WFS","Grafisk fil")))</f>
        <v>Grafisk fil</v>
      </c>
      <c r="S55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7" t="str">
        <f>IF(ISNUMBER(SEARCH("]",#REF!)),TRIM(RIGHT(SUBSTITUTE(#REF!,".",REPT(" ",LEN(#REF!))),LEN(#REF!))),"")&amp;IF(ISNUMBER(SEARCH("ODBC",#REF!)),TRIM(#REF!)&amp;"?","")</f>
        <v/>
      </c>
      <c r="U557" s="1" t="str">
        <f>IF(ISNUMBER(SEARCH("WMS",#REF!)),RIGHT(#REF!,LEN(#REF!)-SEARCH(":",#REF!)),"")</f>
        <v/>
      </c>
      <c r="V557" t="str">
        <f>IF(ISNUMBER(SEARCH("WMS",#REF!)),TRIM(#REF!)&amp;"?","")</f>
        <v/>
      </c>
      <c r="W557" s="21" t="str">
        <f>IF(ISNUMBER(SEARCH("E:\",#REF!)),"\\s-gis01-v\gis1\", "")</f>
        <v/>
      </c>
      <c r="X557" s="2" t="str">
        <f>IF(ISNUMBER(SEARCH("E:\",#REF!)),LEFT(#REF!,SEARCH("@",SUBSTITUTE(#REF!,"\","@",LEN(#REF!)-LEN(SUBSTITUTE(#REF!,"\",""))))),"")</f>
        <v/>
      </c>
      <c r="Y557" s="14" t="str">
        <f>IF(ISNUMBER(SEARCH("E:\",#REF!)),TRIM(RIGHT(SUBSTITUTE(#REF!,"\",REPT(" ",LEN(#REF!))),LEN(#REF!))),"")</f>
        <v/>
      </c>
    </row>
    <row r="558" spans="1:25" x14ac:dyDescent="0.25">
      <c r="A558">
        <v>557</v>
      </c>
      <c r="B558" t="s">
        <v>172</v>
      </c>
      <c r="C558" t="s">
        <v>885</v>
      </c>
      <c r="D558" s="10" t="s">
        <v>945</v>
      </c>
      <c r="E558" s="10" t="s">
        <v>986</v>
      </c>
      <c r="F558" t="str">
        <f t="shared" si="48"/>
        <v>Linjeangivelse af varmeledninger efter type</v>
      </c>
      <c r="H558" s="10" t="s">
        <v>885</v>
      </c>
      <c r="I558" t="s">
        <v>876</v>
      </c>
      <c r="J558" t="s">
        <v>804</v>
      </c>
      <c r="K558" t="s">
        <v>864</v>
      </c>
      <c r="M558" s="10" t="s">
        <v>302</v>
      </c>
      <c r="N558" t="str">
        <f t="shared" si="49"/>
        <v>Ekr53?</v>
      </c>
      <c r="O558" t="str">
        <f t="shared" si="50"/>
        <v>GIS</v>
      </c>
      <c r="Q558" s="2" t="str">
        <f t="shared" si="46"/>
        <v>Ekr53?</v>
      </c>
      <c r="R558" s="12" t="str">
        <f>IF(ISNUMBER(SEARCH("Datakilder_SQL",#REF!)),"Database",IF(ISNUMBER(SEARCH("WMS",U558)),"WMS",IF(ISNUMBER(SEARCH("WFS",U558)),"WFS","Grafisk fil")))</f>
        <v>Grafisk fil</v>
      </c>
      <c r="S55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8" t="str">
        <f>IF(ISNUMBER(SEARCH("]",#REF!)),TRIM(RIGHT(SUBSTITUTE(#REF!,".",REPT(" ",LEN(#REF!))),LEN(#REF!))),"")&amp;IF(ISNUMBER(SEARCH("ODBC",#REF!)),TRIM(#REF!)&amp;"?","")</f>
        <v/>
      </c>
      <c r="U558" s="1" t="str">
        <f>IF(ISNUMBER(SEARCH("WMS",#REF!)),RIGHT(#REF!,LEN(#REF!)-SEARCH(":",#REF!)),"")</f>
        <v/>
      </c>
      <c r="V558" t="str">
        <f>IF(ISNUMBER(SEARCH("WMS",#REF!)),TRIM(#REF!)&amp;"?","")</f>
        <v/>
      </c>
      <c r="W558" s="21" t="str">
        <f>IF(ISNUMBER(SEARCH("E:\",#REF!)),"\\s-gis01-v\gis1\", "")</f>
        <v/>
      </c>
      <c r="X558" s="2" t="str">
        <f>IF(ISNUMBER(SEARCH("E:\",#REF!)),LEFT(#REF!,SEARCH("@",SUBSTITUTE(#REF!,"\","@",LEN(#REF!)-LEN(SUBSTITUTE(#REF!,"\",""))))),"")</f>
        <v/>
      </c>
      <c r="Y558" s="14" t="str">
        <f>IF(ISNUMBER(SEARCH("E:\",#REF!)),TRIM(RIGHT(SUBSTITUTE(#REF!,"\",REPT(" ",LEN(#REF!))),LEN(#REF!))),"")</f>
        <v/>
      </c>
    </row>
    <row r="559" spans="1:25" x14ac:dyDescent="0.25">
      <c r="A559">
        <v>558</v>
      </c>
      <c r="B559" t="s">
        <v>172</v>
      </c>
      <c r="C559" t="s">
        <v>885</v>
      </c>
      <c r="D559" s="10" t="s">
        <v>945</v>
      </c>
      <c r="E559" s="10" t="s">
        <v>987</v>
      </c>
      <c r="F559" t="str">
        <f t="shared" si="48"/>
        <v>Linjeangivelse af varmeledninger efter type</v>
      </c>
      <c r="H559" s="10" t="s">
        <v>885</v>
      </c>
      <c r="I559" t="s">
        <v>876</v>
      </c>
      <c r="J559" t="s">
        <v>804</v>
      </c>
      <c r="K559" t="s">
        <v>864</v>
      </c>
      <c r="M559" s="10" t="s">
        <v>302</v>
      </c>
      <c r="N559" t="str">
        <f t="shared" si="49"/>
        <v>Ekr53?</v>
      </c>
      <c r="O559" t="str">
        <f t="shared" si="50"/>
        <v>GIS</v>
      </c>
      <c r="Q559" s="2" t="str">
        <f t="shared" ref="Q559:Q584" si="51">IF(O559="GIS","Ekr53?","")</f>
        <v>Ekr53?</v>
      </c>
      <c r="R559" s="12" t="str">
        <f>IF(ISNUMBER(SEARCH("Datakilder_SQL",#REF!)),"Database",IF(ISNUMBER(SEARCH("WMS",U559)),"WMS",IF(ISNUMBER(SEARCH("WFS",U559)),"WFS","Grafisk fil")))</f>
        <v>Grafisk fil</v>
      </c>
      <c r="S55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59" t="str">
        <f>IF(ISNUMBER(SEARCH("]",#REF!)),TRIM(RIGHT(SUBSTITUTE(#REF!,".",REPT(" ",LEN(#REF!))),LEN(#REF!))),"")&amp;IF(ISNUMBER(SEARCH("ODBC",#REF!)),TRIM(#REF!)&amp;"?","")</f>
        <v/>
      </c>
      <c r="U559" s="1" t="str">
        <f>IF(ISNUMBER(SEARCH("WMS",#REF!)),RIGHT(#REF!,LEN(#REF!)-SEARCH(":",#REF!)),"")</f>
        <v/>
      </c>
      <c r="V559" t="str">
        <f>IF(ISNUMBER(SEARCH("WMS",#REF!)),TRIM(#REF!)&amp;"?","")</f>
        <v/>
      </c>
      <c r="W559" s="21" t="str">
        <f>IF(ISNUMBER(SEARCH("E:\",#REF!)),"\\s-gis01-v\gis1\", "")</f>
        <v/>
      </c>
      <c r="X559" s="2" t="str">
        <f>IF(ISNUMBER(SEARCH("E:\",#REF!)),LEFT(#REF!,SEARCH("@",SUBSTITUTE(#REF!,"\","@",LEN(#REF!)-LEN(SUBSTITUTE(#REF!,"\",""))))),"")</f>
        <v/>
      </c>
      <c r="Y559" s="14" t="str">
        <f>IF(ISNUMBER(SEARCH("E:\",#REF!)),TRIM(RIGHT(SUBSTITUTE(#REF!,"\",REPT(" ",LEN(#REF!))),LEN(#REF!))),"")</f>
        <v/>
      </c>
    </row>
    <row r="560" spans="1:25" x14ac:dyDescent="0.25">
      <c r="A560">
        <v>559</v>
      </c>
      <c r="B560" t="s">
        <v>173</v>
      </c>
      <c r="C560" t="s">
        <v>885</v>
      </c>
      <c r="D560" s="10" t="s">
        <v>945</v>
      </c>
      <c r="E560" s="10" t="s">
        <v>984</v>
      </c>
      <c r="F560" t="s">
        <v>562</v>
      </c>
      <c r="H560" s="10" t="s">
        <v>885</v>
      </c>
      <c r="I560" t="s">
        <v>876</v>
      </c>
      <c r="J560" t="s">
        <v>805</v>
      </c>
      <c r="M560" s="10" t="s">
        <v>302</v>
      </c>
      <c r="N560" t="str">
        <f t="shared" si="49"/>
        <v>Ekr53?</v>
      </c>
      <c r="O560" t="str">
        <f t="shared" si="50"/>
        <v>GIS</v>
      </c>
      <c r="Q560" s="2" t="str">
        <f t="shared" si="51"/>
        <v>Ekr53?</v>
      </c>
      <c r="R560" s="12" t="str">
        <f>IF(ISNUMBER(SEARCH("Datakilder_SQL",#REF!)),"Database",IF(ISNUMBER(SEARCH("WMS",U560)),"WMS",IF(ISNUMBER(SEARCH("WFS",U560)),"WFS","Grafisk fil")))</f>
        <v>Grafisk fil</v>
      </c>
      <c r="S56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0" t="str">
        <f>IF(ISNUMBER(SEARCH("]",#REF!)),TRIM(RIGHT(SUBSTITUTE(#REF!,".",REPT(" ",LEN(#REF!))),LEN(#REF!))),"")&amp;IF(ISNUMBER(SEARCH("ODBC",#REF!)),TRIM(#REF!)&amp;"?","")</f>
        <v/>
      </c>
      <c r="U560" s="1" t="str">
        <f>IF(ISNUMBER(SEARCH("WMS",#REF!)),RIGHT(#REF!,LEN(#REF!)-SEARCH(":",#REF!)),"")</f>
        <v/>
      </c>
      <c r="V560" t="str">
        <f>IF(ISNUMBER(SEARCH("WMS",#REF!)),TRIM(#REF!)&amp;"?","")</f>
        <v/>
      </c>
      <c r="W560" s="21" t="str">
        <f>IF(ISNUMBER(SEARCH("E:\",#REF!)),"\\s-gis01-v\gis1\", "")</f>
        <v/>
      </c>
      <c r="X560" s="2" t="str">
        <f>IF(ISNUMBER(SEARCH("E:\",#REF!)),LEFT(#REF!,SEARCH("@",SUBSTITUTE(#REF!,"\","@",LEN(#REF!)-LEN(SUBSTITUTE(#REF!,"\",""))))),"")</f>
        <v/>
      </c>
      <c r="Y560" s="14" t="str">
        <f>IF(ISNUMBER(SEARCH("E:\",#REF!)),TRIM(RIGHT(SUBSTITUTE(#REF!,"\",REPT(" ",LEN(#REF!))),LEN(#REF!))),"")</f>
        <v/>
      </c>
    </row>
    <row r="561" spans="1:25" x14ac:dyDescent="0.25">
      <c r="A561">
        <v>560</v>
      </c>
      <c r="B561" t="s">
        <v>174</v>
      </c>
      <c r="C561" t="s">
        <v>885</v>
      </c>
      <c r="D561" s="10" t="s">
        <v>945</v>
      </c>
      <c r="E561" s="10" t="s">
        <v>988</v>
      </c>
      <c r="F561" t="s">
        <v>563</v>
      </c>
      <c r="H561" s="10" t="s">
        <v>885</v>
      </c>
      <c r="I561" t="s">
        <v>876</v>
      </c>
      <c r="J561" t="s">
        <v>806</v>
      </c>
      <c r="M561" s="10" t="s">
        <v>302</v>
      </c>
      <c r="N561" t="str">
        <f t="shared" si="49"/>
        <v>Ekr53?</v>
      </c>
      <c r="O561" t="str">
        <f t="shared" si="50"/>
        <v>GIS</v>
      </c>
      <c r="Q561" s="2" t="str">
        <f t="shared" si="51"/>
        <v>Ekr53?</v>
      </c>
      <c r="R561" s="12" t="str">
        <f>IF(ISNUMBER(SEARCH("Datakilder_SQL",#REF!)),"Database",IF(ISNUMBER(SEARCH("WMS",U561)),"WMS",IF(ISNUMBER(SEARCH("WFS",U561)),"WFS","Grafisk fil")))</f>
        <v>Grafisk fil</v>
      </c>
      <c r="S56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1" t="str">
        <f>IF(ISNUMBER(SEARCH("]",#REF!)),TRIM(RIGHT(SUBSTITUTE(#REF!,".",REPT(" ",LEN(#REF!))),LEN(#REF!))),"")&amp;IF(ISNUMBER(SEARCH("ODBC",#REF!)),TRIM(#REF!)&amp;"?","")</f>
        <v/>
      </c>
      <c r="U561" s="1" t="str">
        <f>IF(ISNUMBER(SEARCH("WMS",#REF!)),RIGHT(#REF!,LEN(#REF!)-SEARCH(":",#REF!)),"")</f>
        <v/>
      </c>
      <c r="V561" t="str">
        <f>IF(ISNUMBER(SEARCH("WMS",#REF!)),TRIM(#REF!)&amp;"?","")</f>
        <v/>
      </c>
      <c r="W561" s="21" t="str">
        <f>IF(ISNUMBER(SEARCH("E:\",#REF!)),"\\s-gis01-v\gis1\", "")</f>
        <v/>
      </c>
      <c r="X561" s="2" t="str">
        <f>IF(ISNUMBER(SEARCH("E:\",#REF!)),LEFT(#REF!,SEARCH("@",SUBSTITUTE(#REF!,"\","@",LEN(#REF!)-LEN(SUBSTITUTE(#REF!,"\",""))))),"")</f>
        <v/>
      </c>
      <c r="Y561" s="14" t="str">
        <f>IF(ISNUMBER(SEARCH("E:\",#REF!)),TRIM(RIGHT(SUBSTITUTE(#REF!,"\",REPT(" ",LEN(#REF!))),LEN(#REF!))),"")</f>
        <v/>
      </c>
    </row>
    <row r="562" spans="1:25" x14ac:dyDescent="0.25">
      <c r="A562">
        <v>561</v>
      </c>
      <c r="B562" t="s">
        <v>174</v>
      </c>
      <c r="C562" t="s">
        <v>885</v>
      </c>
      <c r="D562" s="10" t="s">
        <v>945</v>
      </c>
      <c r="E562" s="10" t="s">
        <v>988</v>
      </c>
      <c r="F562" t="s">
        <v>563</v>
      </c>
      <c r="H562" s="10" t="s">
        <v>885</v>
      </c>
      <c r="I562" t="s">
        <v>876</v>
      </c>
      <c r="J562" t="s">
        <v>806</v>
      </c>
      <c r="M562" s="10" t="s">
        <v>302</v>
      </c>
      <c r="N562" t="str">
        <f t="shared" si="49"/>
        <v>Ekr53?</v>
      </c>
      <c r="O562" t="str">
        <f t="shared" si="50"/>
        <v>GIS</v>
      </c>
      <c r="Q562" s="2" t="str">
        <f t="shared" si="51"/>
        <v>Ekr53?</v>
      </c>
      <c r="R562" s="12" t="str">
        <f>IF(ISNUMBER(SEARCH("Datakilder_SQL",#REF!)),"Database",IF(ISNUMBER(SEARCH("WMS",U562)),"WMS",IF(ISNUMBER(SEARCH("WFS",U562)),"WFS","Grafisk fil")))</f>
        <v>Grafisk fil</v>
      </c>
      <c r="S56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2" t="str">
        <f>IF(ISNUMBER(SEARCH("]",#REF!)),TRIM(RIGHT(SUBSTITUTE(#REF!,".",REPT(" ",LEN(#REF!))),LEN(#REF!))),"")&amp;IF(ISNUMBER(SEARCH("ODBC",#REF!)),TRIM(#REF!)&amp;"?","")</f>
        <v/>
      </c>
      <c r="U562" s="1" t="str">
        <f>IF(ISNUMBER(SEARCH("WMS",#REF!)),RIGHT(#REF!,LEN(#REF!)-SEARCH(":",#REF!)),"")</f>
        <v/>
      </c>
      <c r="V562" t="str">
        <f>IF(ISNUMBER(SEARCH("WMS",#REF!)),TRIM(#REF!)&amp;"?","")</f>
        <v/>
      </c>
      <c r="W562" s="21" t="str">
        <f>IF(ISNUMBER(SEARCH("E:\",#REF!)),"\\s-gis01-v\gis1\", "")</f>
        <v/>
      </c>
      <c r="X562" s="2" t="str">
        <f>IF(ISNUMBER(SEARCH("E:\",#REF!)),LEFT(#REF!,SEARCH("@",SUBSTITUTE(#REF!,"\","@",LEN(#REF!)-LEN(SUBSTITUTE(#REF!,"\",""))))),"")</f>
        <v/>
      </c>
      <c r="Y562" s="14" t="str">
        <f>IF(ISNUMBER(SEARCH("E:\",#REF!)),TRIM(RIGHT(SUBSTITUTE(#REF!,"\",REPT(" ",LEN(#REF!))),LEN(#REF!))),"")</f>
        <v/>
      </c>
    </row>
    <row r="563" spans="1:25" x14ac:dyDescent="0.25">
      <c r="A563">
        <v>562</v>
      </c>
      <c r="B563" t="s">
        <v>175</v>
      </c>
      <c r="C563" t="s">
        <v>306</v>
      </c>
      <c r="D563" s="10" t="s">
        <v>945</v>
      </c>
      <c r="E563" s="10"/>
      <c r="F563" t="s">
        <v>564</v>
      </c>
      <c r="H563" s="10" t="s">
        <v>885</v>
      </c>
      <c r="I563" t="s">
        <v>876</v>
      </c>
      <c r="J563" t="s">
        <v>807</v>
      </c>
      <c r="K563" t="s">
        <v>862</v>
      </c>
      <c r="M563" s="10" t="s">
        <v>302</v>
      </c>
      <c r="N563" t="str">
        <f t="shared" si="49"/>
        <v>Ekr53?</v>
      </c>
      <c r="O563" t="str">
        <f t="shared" si="50"/>
        <v>GIS</v>
      </c>
      <c r="Q563" s="2" t="str">
        <f t="shared" si="51"/>
        <v>Ekr53?</v>
      </c>
      <c r="R563" s="12" t="str">
        <f>IF(ISNUMBER(SEARCH("Datakilder_SQL",#REF!)),"Database",IF(ISNUMBER(SEARCH("WMS",U563)),"WMS",IF(ISNUMBER(SEARCH("WFS",U563)),"WFS","Grafisk fil")))</f>
        <v>Grafisk fil</v>
      </c>
      <c r="S56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3" t="str">
        <f>IF(ISNUMBER(SEARCH("]",#REF!)),TRIM(RIGHT(SUBSTITUTE(#REF!,".",REPT(" ",LEN(#REF!))),LEN(#REF!))),"")&amp;IF(ISNUMBER(SEARCH("ODBC",#REF!)),TRIM(#REF!)&amp;"?","")</f>
        <v/>
      </c>
      <c r="U563" s="1" t="str">
        <f>IF(ISNUMBER(SEARCH("WMS",#REF!)),RIGHT(#REF!,LEN(#REF!)-SEARCH(":",#REF!)),"")</f>
        <v/>
      </c>
      <c r="V563" t="str">
        <f>IF(ISNUMBER(SEARCH("WMS",#REF!)),TRIM(#REF!)&amp;"?","")</f>
        <v/>
      </c>
      <c r="W563" s="21" t="str">
        <f>IF(ISNUMBER(SEARCH("E:\",#REF!)),"\\s-gis01-v\gis1\", "")</f>
        <v/>
      </c>
      <c r="X563" s="2" t="str">
        <f>IF(ISNUMBER(SEARCH("E:\",#REF!)),LEFT(#REF!,SEARCH("@",SUBSTITUTE(#REF!,"\","@",LEN(#REF!)-LEN(SUBSTITUTE(#REF!,"\",""))))),"")</f>
        <v/>
      </c>
      <c r="Y563" s="14" t="str">
        <f>IF(ISNUMBER(SEARCH("E:\",#REF!)),TRIM(RIGHT(SUBSTITUTE(#REF!,"\",REPT(" ",LEN(#REF!))),LEN(#REF!))),"")</f>
        <v/>
      </c>
    </row>
    <row r="564" spans="1:25" x14ac:dyDescent="0.25">
      <c r="A564">
        <v>563</v>
      </c>
      <c r="B564" t="s">
        <v>175</v>
      </c>
      <c r="C564" t="s">
        <v>306</v>
      </c>
      <c r="D564" s="10" t="s">
        <v>945</v>
      </c>
      <c r="E564" s="10"/>
      <c r="F564" t="str">
        <f t="shared" ref="F564:F595" si="52">$F$563</f>
        <v>Tematiseret linjeangivelse af spildevandsledninger</v>
      </c>
      <c r="H564" s="10" t="s">
        <v>885</v>
      </c>
      <c r="I564" t="s">
        <v>876</v>
      </c>
      <c r="J564" t="s">
        <v>807</v>
      </c>
      <c r="K564" t="s">
        <v>862</v>
      </c>
      <c r="M564" s="10" t="s">
        <v>302</v>
      </c>
      <c r="N564" t="str">
        <f t="shared" si="49"/>
        <v>Ekr53?</v>
      </c>
      <c r="O564" t="str">
        <f t="shared" si="50"/>
        <v>GIS</v>
      </c>
      <c r="Q564" s="2" t="str">
        <f t="shared" si="51"/>
        <v>Ekr53?</v>
      </c>
      <c r="R564" s="12" t="str">
        <f>IF(ISNUMBER(SEARCH("Datakilder_SQL",#REF!)),"Database",IF(ISNUMBER(SEARCH("WMS",U564)),"WMS",IF(ISNUMBER(SEARCH("WFS",U564)),"WFS","Grafisk fil")))</f>
        <v>Grafisk fil</v>
      </c>
      <c r="S56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4" t="str">
        <f>IF(ISNUMBER(SEARCH("]",#REF!)),TRIM(RIGHT(SUBSTITUTE(#REF!,".",REPT(" ",LEN(#REF!))),LEN(#REF!))),"")&amp;IF(ISNUMBER(SEARCH("ODBC",#REF!)),TRIM(#REF!)&amp;"?","")</f>
        <v/>
      </c>
      <c r="U564" s="1" t="str">
        <f>IF(ISNUMBER(SEARCH("WMS",#REF!)),RIGHT(#REF!,LEN(#REF!)-SEARCH(":",#REF!)),"")</f>
        <v/>
      </c>
      <c r="V564" t="str">
        <f>IF(ISNUMBER(SEARCH("WMS",#REF!)),TRIM(#REF!)&amp;"?","")</f>
        <v/>
      </c>
      <c r="W564" s="21" t="str">
        <f>IF(ISNUMBER(SEARCH("E:\",#REF!)),"\\s-gis01-v\gis1\", "")</f>
        <v/>
      </c>
      <c r="X564" s="2" t="str">
        <f>IF(ISNUMBER(SEARCH("E:\",#REF!)),LEFT(#REF!,SEARCH("@",SUBSTITUTE(#REF!,"\","@",LEN(#REF!)-LEN(SUBSTITUTE(#REF!,"\",""))))),"")</f>
        <v/>
      </c>
      <c r="Y564" s="14" t="str">
        <f>IF(ISNUMBER(SEARCH("E:\",#REF!)),TRIM(RIGHT(SUBSTITUTE(#REF!,"\",REPT(" ",LEN(#REF!))),LEN(#REF!))),"")</f>
        <v/>
      </c>
    </row>
    <row r="565" spans="1:25" x14ac:dyDescent="0.25">
      <c r="A565">
        <v>564</v>
      </c>
      <c r="B565" t="s">
        <v>175</v>
      </c>
      <c r="C565" t="s">
        <v>306</v>
      </c>
      <c r="D565" s="10" t="s">
        <v>945</v>
      </c>
      <c r="E565" s="10"/>
      <c r="F565" t="str">
        <f t="shared" si="52"/>
        <v>Tematiseret linjeangivelse af spildevandsledninger</v>
      </c>
      <c r="H565" s="10" t="s">
        <v>885</v>
      </c>
      <c r="I565" t="s">
        <v>876</v>
      </c>
      <c r="J565" t="s">
        <v>807</v>
      </c>
      <c r="K565" t="s">
        <v>862</v>
      </c>
      <c r="M565" s="10" t="s">
        <v>302</v>
      </c>
      <c r="N565" t="str">
        <f t="shared" si="49"/>
        <v>Ekr53?</v>
      </c>
      <c r="O565" t="str">
        <f t="shared" si="50"/>
        <v>GIS</v>
      </c>
      <c r="Q565" s="2" t="str">
        <f t="shared" si="51"/>
        <v>Ekr53?</v>
      </c>
      <c r="R565" s="12" t="str">
        <f>IF(ISNUMBER(SEARCH("Datakilder_SQL",#REF!)),"Database",IF(ISNUMBER(SEARCH("WMS",U565)),"WMS",IF(ISNUMBER(SEARCH("WFS",U565)),"WFS","Grafisk fil")))</f>
        <v>Grafisk fil</v>
      </c>
      <c r="S56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5" t="str">
        <f>IF(ISNUMBER(SEARCH("]",#REF!)),TRIM(RIGHT(SUBSTITUTE(#REF!,".",REPT(" ",LEN(#REF!))),LEN(#REF!))),"")&amp;IF(ISNUMBER(SEARCH("ODBC",#REF!)),TRIM(#REF!)&amp;"?","")</f>
        <v/>
      </c>
      <c r="U565" s="1" t="str">
        <f>IF(ISNUMBER(SEARCH("WMS",#REF!)),RIGHT(#REF!,LEN(#REF!)-SEARCH(":",#REF!)),"")</f>
        <v/>
      </c>
      <c r="V565" t="str">
        <f>IF(ISNUMBER(SEARCH("WMS",#REF!)),TRIM(#REF!)&amp;"?","")</f>
        <v/>
      </c>
      <c r="W565" s="21" t="str">
        <f>IF(ISNUMBER(SEARCH("E:\",#REF!)),"\\s-gis01-v\gis1\", "")</f>
        <v/>
      </c>
      <c r="X565" s="2" t="str">
        <f>IF(ISNUMBER(SEARCH("E:\",#REF!)),LEFT(#REF!,SEARCH("@",SUBSTITUTE(#REF!,"\","@",LEN(#REF!)-LEN(SUBSTITUTE(#REF!,"\",""))))),"")</f>
        <v/>
      </c>
      <c r="Y565" s="14" t="str">
        <f>IF(ISNUMBER(SEARCH("E:\",#REF!)),TRIM(RIGHT(SUBSTITUTE(#REF!,"\",REPT(" ",LEN(#REF!))),LEN(#REF!))),"")</f>
        <v/>
      </c>
    </row>
    <row r="566" spans="1:25" x14ac:dyDescent="0.25">
      <c r="A566">
        <v>565</v>
      </c>
      <c r="B566" t="s">
        <v>175</v>
      </c>
      <c r="C566" t="s">
        <v>306</v>
      </c>
      <c r="D566" s="10" t="s">
        <v>945</v>
      </c>
      <c r="E566" s="10"/>
      <c r="F566" t="str">
        <f t="shared" si="52"/>
        <v>Tematiseret linjeangivelse af spildevandsledninger</v>
      </c>
      <c r="H566" s="10" t="s">
        <v>885</v>
      </c>
      <c r="I566" t="s">
        <v>876</v>
      </c>
      <c r="J566" t="s">
        <v>807</v>
      </c>
      <c r="K566" t="s">
        <v>862</v>
      </c>
      <c r="M566" s="10" t="s">
        <v>302</v>
      </c>
      <c r="N566" t="str">
        <f t="shared" si="49"/>
        <v>Ekr53?</v>
      </c>
      <c r="O566" t="str">
        <f t="shared" si="50"/>
        <v>GIS</v>
      </c>
      <c r="Q566" s="2" t="str">
        <f t="shared" si="51"/>
        <v>Ekr53?</v>
      </c>
      <c r="R566" s="12" t="str">
        <f>IF(ISNUMBER(SEARCH("Datakilder_SQL",#REF!)),"Database",IF(ISNUMBER(SEARCH("WMS",U566)),"WMS",IF(ISNUMBER(SEARCH("WFS",U566)),"WFS","Grafisk fil")))</f>
        <v>Grafisk fil</v>
      </c>
      <c r="S56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6" t="str">
        <f>IF(ISNUMBER(SEARCH("]",#REF!)),TRIM(RIGHT(SUBSTITUTE(#REF!,".",REPT(" ",LEN(#REF!))),LEN(#REF!))),"")&amp;IF(ISNUMBER(SEARCH("ODBC",#REF!)),TRIM(#REF!)&amp;"?","")</f>
        <v/>
      </c>
      <c r="U566" s="1" t="str">
        <f>IF(ISNUMBER(SEARCH("WMS",#REF!)),RIGHT(#REF!,LEN(#REF!)-SEARCH(":",#REF!)),"")</f>
        <v/>
      </c>
      <c r="V566" t="str">
        <f>IF(ISNUMBER(SEARCH("WMS",#REF!)),TRIM(#REF!)&amp;"?","")</f>
        <v/>
      </c>
      <c r="W566" s="21" t="str">
        <f>IF(ISNUMBER(SEARCH("E:\",#REF!)),"\\s-gis01-v\gis1\", "")</f>
        <v/>
      </c>
      <c r="X566" s="2" t="str">
        <f>IF(ISNUMBER(SEARCH("E:\",#REF!)),LEFT(#REF!,SEARCH("@",SUBSTITUTE(#REF!,"\","@",LEN(#REF!)-LEN(SUBSTITUTE(#REF!,"\",""))))),"")</f>
        <v/>
      </c>
      <c r="Y566" s="14" t="str">
        <f>IF(ISNUMBER(SEARCH("E:\",#REF!)),TRIM(RIGHT(SUBSTITUTE(#REF!,"\",REPT(" ",LEN(#REF!))),LEN(#REF!))),"")</f>
        <v/>
      </c>
    </row>
    <row r="567" spans="1:25" x14ac:dyDescent="0.25">
      <c r="A567">
        <v>566</v>
      </c>
      <c r="B567" t="s">
        <v>175</v>
      </c>
      <c r="C567" t="s">
        <v>306</v>
      </c>
      <c r="D567" s="10" t="s">
        <v>945</v>
      </c>
      <c r="E567" s="10"/>
      <c r="F567" t="str">
        <f t="shared" si="52"/>
        <v>Tematiseret linjeangivelse af spildevandsledninger</v>
      </c>
      <c r="H567" s="10" t="s">
        <v>885</v>
      </c>
      <c r="I567" t="s">
        <v>876</v>
      </c>
      <c r="J567" t="s">
        <v>807</v>
      </c>
      <c r="K567" t="s">
        <v>862</v>
      </c>
      <c r="M567" s="10" t="s">
        <v>302</v>
      </c>
      <c r="N567" t="str">
        <f t="shared" si="49"/>
        <v>Ekr53?</v>
      </c>
      <c r="O567" t="str">
        <f t="shared" si="50"/>
        <v>GIS</v>
      </c>
      <c r="Q567" s="2" t="str">
        <f t="shared" si="51"/>
        <v>Ekr53?</v>
      </c>
      <c r="R567" s="12" t="str">
        <f>IF(ISNUMBER(SEARCH("Datakilder_SQL",#REF!)),"Database",IF(ISNUMBER(SEARCH("WMS",U567)),"WMS",IF(ISNUMBER(SEARCH("WFS",U567)),"WFS","Grafisk fil")))</f>
        <v>Grafisk fil</v>
      </c>
      <c r="S56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7" t="str">
        <f>IF(ISNUMBER(SEARCH("]",#REF!)),TRIM(RIGHT(SUBSTITUTE(#REF!,".",REPT(" ",LEN(#REF!))),LEN(#REF!))),"")&amp;IF(ISNUMBER(SEARCH("ODBC",#REF!)),TRIM(#REF!)&amp;"?","")</f>
        <v/>
      </c>
      <c r="U567" s="1" t="str">
        <f>IF(ISNUMBER(SEARCH("WMS",#REF!)),RIGHT(#REF!,LEN(#REF!)-SEARCH(":",#REF!)),"")</f>
        <v/>
      </c>
      <c r="V567" t="str">
        <f>IF(ISNUMBER(SEARCH("WMS",#REF!)),TRIM(#REF!)&amp;"?","")</f>
        <v/>
      </c>
      <c r="W567" s="21" t="str">
        <f>IF(ISNUMBER(SEARCH("E:\",#REF!)),"\\s-gis01-v\gis1\", "")</f>
        <v/>
      </c>
      <c r="X567" s="2" t="str">
        <f>IF(ISNUMBER(SEARCH("E:\",#REF!)),LEFT(#REF!,SEARCH("@",SUBSTITUTE(#REF!,"\","@",LEN(#REF!)-LEN(SUBSTITUTE(#REF!,"\",""))))),"")</f>
        <v/>
      </c>
      <c r="Y567" s="14" t="str">
        <f>IF(ISNUMBER(SEARCH("E:\",#REF!)),TRIM(RIGHT(SUBSTITUTE(#REF!,"\",REPT(" ",LEN(#REF!))),LEN(#REF!))),"")</f>
        <v/>
      </c>
    </row>
    <row r="568" spans="1:25" x14ac:dyDescent="0.25">
      <c r="A568">
        <v>567</v>
      </c>
      <c r="B568" t="s">
        <v>175</v>
      </c>
      <c r="C568" t="s">
        <v>306</v>
      </c>
      <c r="D568" s="10" t="s">
        <v>945</v>
      </c>
      <c r="E568" s="10"/>
      <c r="F568" t="str">
        <f t="shared" si="52"/>
        <v>Tematiseret linjeangivelse af spildevandsledninger</v>
      </c>
      <c r="H568" s="10" t="s">
        <v>885</v>
      </c>
      <c r="I568" t="s">
        <v>876</v>
      </c>
      <c r="J568" t="s">
        <v>807</v>
      </c>
      <c r="K568" t="s">
        <v>862</v>
      </c>
      <c r="M568" s="10" t="s">
        <v>302</v>
      </c>
      <c r="N568" t="str">
        <f t="shared" si="49"/>
        <v>Ekr53?</v>
      </c>
      <c r="O568" t="str">
        <f t="shared" si="50"/>
        <v>GIS</v>
      </c>
      <c r="Q568" s="2" t="str">
        <f t="shared" si="51"/>
        <v>Ekr53?</v>
      </c>
      <c r="R568" s="12" t="str">
        <f>IF(ISNUMBER(SEARCH("Datakilder_SQL",#REF!)),"Database",IF(ISNUMBER(SEARCH("WMS",U568)),"WMS",IF(ISNUMBER(SEARCH("WFS",U568)),"WFS","Grafisk fil")))</f>
        <v>Grafisk fil</v>
      </c>
      <c r="S56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8" t="str">
        <f>IF(ISNUMBER(SEARCH("]",#REF!)),TRIM(RIGHT(SUBSTITUTE(#REF!,".",REPT(" ",LEN(#REF!))),LEN(#REF!))),"")&amp;IF(ISNUMBER(SEARCH("ODBC",#REF!)),TRIM(#REF!)&amp;"?","")</f>
        <v/>
      </c>
      <c r="U568" s="1" t="str">
        <f>IF(ISNUMBER(SEARCH("WMS",#REF!)),RIGHT(#REF!,LEN(#REF!)-SEARCH(":",#REF!)),"")</f>
        <v/>
      </c>
      <c r="V568" t="str">
        <f>IF(ISNUMBER(SEARCH("WMS",#REF!)),TRIM(#REF!)&amp;"?","")</f>
        <v/>
      </c>
      <c r="W568" s="21" t="str">
        <f>IF(ISNUMBER(SEARCH("E:\",#REF!)),"\\s-gis01-v\gis1\", "")</f>
        <v/>
      </c>
      <c r="X568" s="2" t="str">
        <f>IF(ISNUMBER(SEARCH("E:\",#REF!)),LEFT(#REF!,SEARCH("@",SUBSTITUTE(#REF!,"\","@",LEN(#REF!)-LEN(SUBSTITUTE(#REF!,"\",""))))),"")</f>
        <v/>
      </c>
      <c r="Y568" s="14" t="str">
        <f>IF(ISNUMBER(SEARCH("E:\",#REF!)),TRIM(RIGHT(SUBSTITUTE(#REF!,"\",REPT(" ",LEN(#REF!))),LEN(#REF!))),"")</f>
        <v/>
      </c>
    </row>
    <row r="569" spans="1:25" x14ac:dyDescent="0.25">
      <c r="A569">
        <v>568</v>
      </c>
      <c r="B569" t="s">
        <v>175</v>
      </c>
      <c r="C569" t="s">
        <v>306</v>
      </c>
      <c r="D569" s="10" t="s">
        <v>945</v>
      </c>
      <c r="E569" s="10"/>
      <c r="F569" t="str">
        <f t="shared" si="52"/>
        <v>Tematiseret linjeangivelse af spildevandsledninger</v>
      </c>
      <c r="H569" s="10" t="s">
        <v>885</v>
      </c>
      <c r="I569" t="s">
        <v>876</v>
      </c>
      <c r="J569" t="s">
        <v>807</v>
      </c>
      <c r="K569" t="s">
        <v>862</v>
      </c>
      <c r="M569" s="10" t="s">
        <v>302</v>
      </c>
      <c r="N569" t="str">
        <f t="shared" si="49"/>
        <v>Ekr53?</v>
      </c>
      <c r="O569" t="str">
        <f t="shared" si="50"/>
        <v>GIS</v>
      </c>
      <c r="Q569" s="2" t="str">
        <f t="shared" si="51"/>
        <v>Ekr53?</v>
      </c>
      <c r="R569" s="12" t="str">
        <f>IF(ISNUMBER(SEARCH("Datakilder_SQL",#REF!)),"Database",IF(ISNUMBER(SEARCH("WMS",U569)),"WMS",IF(ISNUMBER(SEARCH("WFS",U569)),"WFS","Grafisk fil")))</f>
        <v>Grafisk fil</v>
      </c>
      <c r="S56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69" t="str">
        <f>IF(ISNUMBER(SEARCH("]",#REF!)),TRIM(RIGHT(SUBSTITUTE(#REF!,".",REPT(" ",LEN(#REF!))),LEN(#REF!))),"")&amp;IF(ISNUMBER(SEARCH("ODBC",#REF!)),TRIM(#REF!)&amp;"?","")</f>
        <v/>
      </c>
      <c r="U569" s="1" t="str">
        <f>IF(ISNUMBER(SEARCH("WMS",#REF!)),RIGHT(#REF!,LEN(#REF!)-SEARCH(":",#REF!)),"")</f>
        <v/>
      </c>
      <c r="V569" t="str">
        <f>IF(ISNUMBER(SEARCH("WMS",#REF!)),TRIM(#REF!)&amp;"?","")</f>
        <v/>
      </c>
      <c r="W569" s="21" t="str">
        <f>IF(ISNUMBER(SEARCH("E:\",#REF!)),"\\s-gis01-v\gis1\", "")</f>
        <v/>
      </c>
      <c r="X569" s="2" t="str">
        <f>IF(ISNUMBER(SEARCH("E:\",#REF!)),LEFT(#REF!,SEARCH("@",SUBSTITUTE(#REF!,"\","@",LEN(#REF!)-LEN(SUBSTITUTE(#REF!,"\",""))))),"")</f>
        <v/>
      </c>
      <c r="Y569" s="14" t="str">
        <f>IF(ISNUMBER(SEARCH("E:\",#REF!)),TRIM(RIGHT(SUBSTITUTE(#REF!,"\",REPT(" ",LEN(#REF!))),LEN(#REF!))),"")</f>
        <v/>
      </c>
    </row>
    <row r="570" spans="1:25" x14ac:dyDescent="0.25">
      <c r="A570">
        <v>569</v>
      </c>
      <c r="B570" t="s">
        <v>175</v>
      </c>
      <c r="C570" t="s">
        <v>306</v>
      </c>
      <c r="D570" s="10" t="s">
        <v>945</v>
      </c>
      <c r="E570" s="10"/>
      <c r="F570" t="str">
        <f t="shared" si="52"/>
        <v>Tematiseret linjeangivelse af spildevandsledninger</v>
      </c>
      <c r="H570" s="10" t="s">
        <v>885</v>
      </c>
      <c r="I570" t="s">
        <v>876</v>
      </c>
      <c r="J570" t="s">
        <v>807</v>
      </c>
      <c r="K570" t="s">
        <v>862</v>
      </c>
      <c r="M570" s="10" t="s">
        <v>302</v>
      </c>
      <c r="N570" t="str">
        <f t="shared" si="49"/>
        <v>Ekr53?</v>
      </c>
      <c r="O570" t="str">
        <f t="shared" si="50"/>
        <v>GIS</v>
      </c>
      <c r="Q570" s="2" t="str">
        <f t="shared" si="51"/>
        <v>Ekr53?</v>
      </c>
      <c r="R570" s="12" t="str">
        <f>IF(ISNUMBER(SEARCH("Datakilder_SQL",#REF!)),"Database",IF(ISNUMBER(SEARCH("WMS",U570)),"WMS",IF(ISNUMBER(SEARCH("WFS",U570)),"WFS","Grafisk fil")))</f>
        <v>Grafisk fil</v>
      </c>
      <c r="S57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0" t="str">
        <f>IF(ISNUMBER(SEARCH("]",#REF!)),TRIM(RIGHT(SUBSTITUTE(#REF!,".",REPT(" ",LEN(#REF!))),LEN(#REF!))),"")&amp;IF(ISNUMBER(SEARCH("ODBC",#REF!)),TRIM(#REF!)&amp;"?","")</f>
        <v/>
      </c>
      <c r="U570" s="1" t="str">
        <f>IF(ISNUMBER(SEARCH("WMS",#REF!)),RIGHT(#REF!,LEN(#REF!)-SEARCH(":",#REF!)),"")</f>
        <v/>
      </c>
      <c r="V570" t="str">
        <f>IF(ISNUMBER(SEARCH("WMS",#REF!)),TRIM(#REF!)&amp;"?","")</f>
        <v/>
      </c>
      <c r="W570" s="21" t="str">
        <f>IF(ISNUMBER(SEARCH("E:\",#REF!)),"\\s-gis01-v\gis1\", "")</f>
        <v/>
      </c>
      <c r="X570" s="2" t="str">
        <f>IF(ISNUMBER(SEARCH("E:\",#REF!)),LEFT(#REF!,SEARCH("@",SUBSTITUTE(#REF!,"\","@",LEN(#REF!)-LEN(SUBSTITUTE(#REF!,"\",""))))),"")</f>
        <v/>
      </c>
      <c r="Y570" s="14" t="str">
        <f>IF(ISNUMBER(SEARCH("E:\",#REF!)),TRIM(RIGHT(SUBSTITUTE(#REF!,"\",REPT(" ",LEN(#REF!))),LEN(#REF!))),"")</f>
        <v/>
      </c>
    </row>
    <row r="571" spans="1:25" x14ac:dyDescent="0.25">
      <c r="A571">
        <v>570</v>
      </c>
      <c r="B571" t="s">
        <v>175</v>
      </c>
      <c r="C571" t="s">
        <v>306</v>
      </c>
      <c r="D571" s="10" t="s">
        <v>945</v>
      </c>
      <c r="E571" s="10"/>
      <c r="F571" t="str">
        <f t="shared" si="52"/>
        <v>Tematiseret linjeangivelse af spildevandsledninger</v>
      </c>
      <c r="H571" s="10" t="s">
        <v>885</v>
      </c>
      <c r="I571" t="s">
        <v>876</v>
      </c>
      <c r="J571" t="s">
        <v>807</v>
      </c>
      <c r="K571" t="s">
        <v>862</v>
      </c>
      <c r="M571" s="10" t="s">
        <v>302</v>
      </c>
      <c r="N571" t="str">
        <f t="shared" si="49"/>
        <v>Ekr53?</v>
      </c>
      <c r="O571" t="str">
        <f t="shared" si="50"/>
        <v>GIS</v>
      </c>
      <c r="Q571" s="2" t="str">
        <f t="shared" si="51"/>
        <v>Ekr53?</v>
      </c>
      <c r="R571" s="12" t="str">
        <f>IF(ISNUMBER(SEARCH("Datakilder_SQL",#REF!)),"Database",IF(ISNUMBER(SEARCH("WMS",U571)),"WMS",IF(ISNUMBER(SEARCH("WFS",U571)),"WFS","Grafisk fil")))</f>
        <v>Grafisk fil</v>
      </c>
      <c r="S57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1" t="str">
        <f>IF(ISNUMBER(SEARCH("]",#REF!)),TRIM(RIGHT(SUBSTITUTE(#REF!,".",REPT(" ",LEN(#REF!))),LEN(#REF!))),"")&amp;IF(ISNUMBER(SEARCH("ODBC",#REF!)),TRIM(#REF!)&amp;"?","")</f>
        <v/>
      </c>
      <c r="U571" s="1" t="str">
        <f>IF(ISNUMBER(SEARCH("WMS",#REF!)),RIGHT(#REF!,LEN(#REF!)-SEARCH(":",#REF!)),"")</f>
        <v/>
      </c>
      <c r="V571" t="str">
        <f>IF(ISNUMBER(SEARCH("WMS",#REF!)),TRIM(#REF!)&amp;"?","")</f>
        <v/>
      </c>
      <c r="W571" s="21" t="str">
        <f>IF(ISNUMBER(SEARCH("E:\",#REF!)),"\\s-gis01-v\gis1\", "")</f>
        <v/>
      </c>
      <c r="X571" s="2" t="str">
        <f>IF(ISNUMBER(SEARCH("E:\",#REF!)),LEFT(#REF!,SEARCH("@",SUBSTITUTE(#REF!,"\","@",LEN(#REF!)-LEN(SUBSTITUTE(#REF!,"\",""))))),"")</f>
        <v/>
      </c>
      <c r="Y571" s="14" t="str">
        <f>IF(ISNUMBER(SEARCH("E:\",#REF!)),TRIM(RIGHT(SUBSTITUTE(#REF!,"\",REPT(" ",LEN(#REF!))),LEN(#REF!))),"")</f>
        <v/>
      </c>
    </row>
    <row r="572" spans="1:25" x14ac:dyDescent="0.25">
      <c r="A572">
        <v>571</v>
      </c>
      <c r="B572" t="s">
        <v>175</v>
      </c>
      <c r="C572" t="s">
        <v>306</v>
      </c>
      <c r="D572" s="10" t="s">
        <v>945</v>
      </c>
      <c r="E572" s="10"/>
      <c r="F572" t="str">
        <f t="shared" si="52"/>
        <v>Tematiseret linjeangivelse af spildevandsledninger</v>
      </c>
      <c r="H572" s="10" t="s">
        <v>885</v>
      </c>
      <c r="I572" t="s">
        <v>876</v>
      </c>
      <c r="J572" t="s">
        <v>807</v>
      </c>
      <c r="K572" t="s">
        <v>862</v>
      </c>
      <c r="M572" s="10" t="s">
        <v>302</v>
      </c>
      <c r="N572" t="str">
        <f t="shared" si="49"/>
        <v>Ekr53?</v>
      </c>
      <c r="O572" t="str">
        <f t="shared" si="50"/>
        <v>GIS</v>
      </c>
      <c r="Q572" s="2" t="str">
        <f t="shared" si="51"/>
        <v>Ekr53?</v>
      </c>
      <c r="R572" s="12" t="str">
        <f>IF(ISNUMBER(SEARCH("Datakilder_SQL",#REF!)),"Database",IF(ISNUMBER(SEARCH("WMS",U572)),"WMS",IF(ISNUMBER(SEARCH("WFS",U572)),"WFS","Grafisk fil")))</f>
        <v>Grafisk fil</v>
      </c>
      <c r="S57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2" t="str">
        <f>IF(ISNUMBER(SEARCH("]",#REF!)),TRIM(RIGHT(SUBSTITUTE(#REF!,".",REPT(" ",LEN(#REF!))),LEN(#REF!))),"")&amp;IF(ISNUMBER(SEARCH("ODBC",#REF!)),TRIM(#REF!)&amp;"?","")</f>
        <v/>
      </c>
      <c r="U572" s="1" t="str">
        <f>IF(ISNUMBER(SEARCH("WMS",#REF!)),RIGHT(#REF!,LEN(#REF!)-SEARCH(":",#REF!)),"")</f>
        <v/>
      </c>
      <c r="V572" t="str">
        <f>IF(ISNUMBER(SEARCH("WMS",#REF!)),TRIM(#REF!)&amp;"?","")</f>
        <v/>
      </c>
      <c r="W572" s="21" t="str">
        <f>IF(ISNUMBER(SEARCH("E:\",#REF!)),"\\s-gis01-v\gis1\", "")</f>
        <v/>
      </c>
      <c r="X572" s="2" t="str">
        <f>IF(ISNUMBER(SEARCH("E:\",#REF!)),LEFT(#REF!,SEARCH("@",SUBSTITUTE(#REF!,"\","@",LEN(#REF!)-LEN(SUBSTITUTE(#REF!,"\",""))))),"")</f>
        <v/>
      </c>
      <c r="Y572" s="14" t="str">
        <f>IF(ISNUMBER(SEARCH("E:\",#REF!)),TRIM(RIGHT(SUBSTITUTE(#REF!,"\",REPT(" ",LEN(#REF!))),LEN(#REF!))),"")</f>
        <v/>
      </c>
    </row>
    <row r="573" spans="1:25" x14ac:dyDescent="0.25">
      <c r="A573">
        <v>572</v>
      </c>
      <c r="B573" t="s">
        <v>175</v>
      </c>
      <c r="C573" t="s">
        <v>306</v>
      </c>
      <c r="D573" s="10" t="s">
        <v>945</v>
      </c>
      <c r="E573" s="10"/>
      <c r="F573" t="str">
        <f t="shared" si="52"/>
        <v>Tematiseret linjeangivelse af spildevandsledninger</v>
      </c>
      <c r="H573" s="10" t="s">
        <v>885</v>
      </c>
      <c r="I573" t="s">
        <v>876</v>
      </c>
      <c r="J573" t="s">
        <v>807</v>
      </c>
      <c r="K573" t="s">
        <v>862</v>
      </c>
      <c r="M573" s="10" t="s">
        <v>302</v>
      </c>
      <c r="N573" t="str">
        <f t="shared" si="49"/>
        <v>Ekr53?</v>
      </c>
      <c r="O573" t="str">
        <f t="shared" si="50"/>
        <v>GIS</v>
      </c>
      <c r="Q573" s="2" t="str">
        <f t="shared" si="51"/>
        <v>Ekr53?</v>
      </c>
      <c r="R573" s="12" t="str">
        <f>IF(ISNUMBER(SEARCH("Datakilder_SQL",#REF!)),"Database",IF(ISNUMBER(SEARCH("WMS",U573)),"WMS",IF(ISNUMBER(SEARCH("WFS",U573)),"WFS","Grafisk fil")))</f>
        <v>Grafisk fil</v>
      </c>
      <c r="S57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3" t="str">
        <f>IF(ISNUMBER(SEARCH("]",#REF!)),TRIM(RIGHT(SUBSTITUTE(#REF!,".",REPT(" ",LEN(#REF!))),LEN(#REF!))),"")&amp;IF(ISNUMBER(SEARCH("ODBC",#REF!)),TRIM(#REF!)&amp;"?","")</f>
        <v/>
      </c>
      <c r="U573" s="1" t="str">
        <f>IF(ISNUMBER(SEARCH("WMS",#REF!)),RIGHT(#REF!,LEN(#REF!)-SEARCH(":",#REF!)),"")</f>
        <v/>
      </c>
      <c r="V573" t="str">
        <f>IF(ISNUMBER(SEARCH("WMS",#REF!)),TRIM(#REF!)&amp;"?","")</f>
        <v/>
      </c>
      <c r="W573" s="21" t="str">
        <f>IF(ISNUMBER(SEARCH("E:\",#REF!)),"\\s-gis01-v\gis1\", "")</f>
        <v/>
      </c>
      <c r="X573" s="2" t="str">
        <f>IF(ISNUMBER(SEARCH("E:\",#REF!)),LEFT(#REF!,SEARCH("@",SUBSTITUTE(#REF!,"\","@",LEN(#REF!)-LEN(SUBSTITUTE(#REF!,"\",""))))),"")</f>
        <v/>
      </c>
      <c r="Y573" s="14" t="str">
        <f>IF(ISNUMBER(SEARCH("E:\",#REF!)),TRIM(RIGHT(SUBSTITUTE(#REF!,"\",REPT(" ",LEN(#REF!))),LEN(#REF!))),"")</f>
        <v/>
      </c>
    </row>
    <row r="574" spans="1:25" x14ac:dyDescent="0.25">
      <c r="A574">
        <v>573</v>
      </c>
      <c r="B574" t="s">
        <v>175</v>
      </c>
      <c r="C574" t="s">
        <v>306</v>
      </c>
      <c r="D574" s="10" t="s">
        <v>945</v>
      </c>
      <c r="E574" s="10"/>
      <c r="F574" t="str">
        <f t="shared" si="52"/>
        <v>Tematiseret linjeangivelse af spildevandsledninger</v>
      </c>
      <c r="H574" s="10" t="s">
        <v>885</v>
      </c>
      <c r="I574" t="s">
        <v>876</v>
      </c>
      <c r="J574" t="s">
        <v>807</v>
      </c>
      <c r="K574" t="s">
        <v>862</v>
      </c>
      <c r="M574" s="10" t="s">
        <v>302</v>
      </c>
      <c r="N574" t="str">
        <f t="shared" si="49"/>
        <v>Ekr53?</v>
      </c>
      <c r="O574" t="str">
        <f t="shared" si="50"/>
        <v>GIS</v>
      </c>
      <c r="Q574" s="2" t="str">
        <f t="shared" si="51"/>
        <v>Ekr53?</v>
      </c>
      <c r="R574" s="12" t="str">
        <f>IF(ISNUMBER(SEARCH("Datakilder_SQL",#REF!)),"Database",IF(ISNUMBER(SEARCH("WMS",U574)),"WMS",IF(ISNUMBER(SEARCH("WFS",U574)),"WFS","Grafisk fil")))</f>
        <v>Grafisk fil</v>
      </c>
      <c r="S57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4" t="str">
        <f>IF(ISNUMBER(SEARCH("]",#REF!)),TRIM(RIGHT(SUBSTITUTE(#REF!,".",REPT(" ",LEN(#REF!))),LEN(#REF!))),"")&amp;IF(ISNUMBER(SEARCH("ODBC",#REF!)),TRIM(#REF!)&amp;"?","")</f>
        <v/>
      </c>
      <c r="U574" s="1" t="str">
        <f>IF(ISNUMBER(SEARCH("WMS",#REF!)),RIGHT(#REF!,LEN(#REF!)-SEARCH(":",#REF!)),"")</f>
        <v/>
      </c>
      <c r="V574" t="str">
        <f>IF(ISNUMBER(SEARCH("WMS",#REF!)),TRIM(#REF!)&amp;"?","")</f>
        <v/>
      </c>
      <c r="W574" s="21" t="str">
        <f>IF(ISNUMBER(SEARCH("E:\",#REF!)),"\\s-gis01-v\gis1\", "")</f>
        <v/>
      </c>
      <c r="X574" s="2" t="str">
        <f>IF(ISNUMBER(SEARCH("E:\",#REF!)),LEFT(#REF!,SEARCH("@",SUBSTITUTE(#REF!,"\","@",LEN(#REF!)-LEN(SUBSTITUTE(#REF!,"\",""))))),"")</f>
        <v/>
      </c>
      <c r="Y574" s="14" t="str">
        <f>IF(ISNUMBER(SEARCH("E:\",#REF!)),TRIM(RIGHT(SUBSTITUTE(#REF!,"\",REPT(" ",LEN(#REF!))),LEN(#REF!))),"")</f>
        <v/>
      </c>
    </row>
    <row r="575" spans="1:25" x14ac:dyDescent="0.25">
      <c r="A575">
        <v>574</v>
      </c>
      <c r="B575" t="s">
        <v>175</v>
      </c>
      <c r="C575" t="s">
        <v>306</v>
      </c>
      <c r="D575" s="10" t="s">
        <v>945</v>
      </c>
      <c r="E575" s="10"/>
      <c r="F575" t="str">
        <f t="shared" si="52"/>
        <v>Tematiseret linjeangivelse af spildevandsledninger</v>
      </c>
      <c r="H575" s="10" t="s">
        <v>885</v>
      </c>
      <c r="I575" t="s">
        <v>876</v>
      </c>
      <c r="J575" t="s">
        <v>807</v>
      </c>
      <c r="K575" t="s">
        <v>862</v>
      </c>
      <c r="M575" s="10" t="s">
        <v>302</v>
      </c>
      <c r="N575" t="str">
        <f t="shared" si="49"/>
        <v>Ekr53?</v>
      </c>
      <c r="O575" t="str">
        <f t="shared" si="50"/>
        <v>GIS</v>
      </c>
      <c r="Q575" s="2" t="str">
        <f t="shared" si="51"/>
        <v>Ekr53?</v>
      </c>
      <c r="R575" s="12" t="str">
        <f>IF(ISNUMBER(SEARCH("Datakilder_SQL",#REF!)),"Database",IF(ISNUMBER(SEARCH("WMS",U575)),"WMS",IF(ISNUMBER(SEARCH("WFS",U575)),"WFS","Grafisk fil")))</f>
        <v>Grafisk fil</v>
      </c>
      <c r="S57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5" t="str">
        <f>IF(ISNUMBER(SEARCH("]",#REF!)),TRIM(RIGHT(SUBSTITUTE(#REF!,".",REPT(" ",LEN(#REF!))),LEN(#REF!))),"")&amp;IF(ISNUMBER(SEARCH("ODBC",#REF!)),TRIM(#REF!)&amp;"?","")</f>
        <v/>
      </c>
      <c r="U575" s="1" t="str">
        <f>IF(ISNUMBER(SEARCH("WMS",#REF!)),RIGHT(#REF!,LEN(#REF!)-SEARCH(":",#REF!)),"")</f>
        <v/>
      </c>
      <c r="V575" t="str">
        <f>IF(ISNUMBER(SEARCH("WMS",#REF!)),TRIM(#REF!)&amp;"?","")</f>
        <v/>
      </c>
      <c r="W575" s="21" t="str">
        <f>IF(ISNUMBER(SEARCH("E:\",#REF!)),"\\s-gis01-v\gis1\", "")</f>
        <v/>
      </c>
      <c r="X575" s="2" t="str">
        <f>IF(ISNUMBER(SEARCH("E:\",#REF!)),LEFT(#REF!,SEARCH("@",SUBSTITUTE(#REF!,"\","@",LEN(#REF!)-LEN(SUBSTITUTE(#REF!,"\",""))))),"")</f>
        <v/>
      </c>
      <c r="Y575" s="14" t="str">
        <f>IF(ISNUMBER(SEARCH("E:\",#REF!)),TRIM(RIGHT(SUBSTITUTE(#REF!,"\",REPT(" ",LEN(#REF!))),LEN(#REF!))),"")</f>
        <v/>
      </c>
    </row>
    <row r="576" spans="1:25" x14ac:dyDescent="0.25">
      <c r="A576">
        <v>575</v>
      </c>
      <c r="B576" t="s">
        <v>175</v>
      </c>
      <c r="C576" t="s">
        <v>306</v>
      </c>
      <c r="D576" s="10" t="s">
        <v>945</v>
      </c>
      <c r="E576" s="10"/>
      <c r="F576" t="str">
        <f t="shared" si="52"/>
        <v>Tematiseret linjeangivelse af spildevandsledninger</v>
      </c>
      <c r="H576" s="10" t="s">
        <v>885</v>
      </c>
      <c r="I576" t="s">
        <v>876</v>
      </c>
      <c r="J576" t="s">
        <v>807</v>
      </c>
      <c r="K576" t="s">
        <v>862</v>
      </c>
      <c r="M576" s="10" t="s">
        <v>302</v>
      </c>
      <c r="N576" t="str">
        <f t="shared" si="49"/>
        <v>Ekr53?</v>
      </c>
      <c r="O576" t="str">
        <f t="shared" si="50"/>
        <v>GIS</v>
      </c>
      <c r="Q576" s="2" t="str">
        <f t="shared" si="51"/>
        <v>Ekr53?</v>
      </c>
      <c r="R576" s="12" t="str">
        <f>IF(ISNUMBER(SEARCH("Datakilder_SQL",#REF!)),"Database",IF(ISNUMBER(SEARCH("WMS",U576)),"WMS",IF(ISNUMBER(SEARCH("WFS",U576)),"WFS","Grafisk fil")))</f>
        <v>Grafisk fil</v>
      </c>
      <c r="S57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6" t="str">
        <f>IF(ISNUMBER(SEARCH("]",#REF!)),TRIM(RIGHT(SUBSTITUTE(#REF!,".",REPT(" ",LEN(#REF!))),LEN(#REF!))),"")&amp;IF(ISNUMBER(SEARCH("ODBC",#REF!)),TRIM(#REF!)&amp;"?","")</f>
        <v/>
      </c>
      <c r="U576" s="1" t="str">
        <f>IF(ISNUMBER(SEARCH("WMS",#REF!)),RIGHT(#REF!,LEN(#REF!)-SEARCH(":",#REF!)),"")</f>
        <v/>
      </c>
      <c r="V576" t="str">
        <f>IF(ISNUMBER(SEARCH("WMS",#REF!)),TRIM(#REF!)&amp;"?","")</f>
        <v/>
      </c>
      <c r="W576" s="21" t="str">
        <f>IF(ISNUMBER(SEARCH("E:\",#REF!)),"\\s-gis01-v\gis1\", "")</f>
        <v/>
      </c>
      <c r="X576" s="2" t="str">
        <f>IF(ISNUMBER(SEARCH("E:\",#REF!)),LEFT(#REF!,SEARCH("@",SUBSTITUTE(#REF!,"\","@",LEN(#REF!)-LEN(SUBSTITUTE(#REF!,"\",""))))),"")</f>
        <v/>
      </c>
      <c r="Y576" s="14" t="str">
        <f>IF(ISNUMBER(SEARCH("E:\",#REF!)),TRIM(RIGHT(SUBSTITUTE(#REF!,"\",REPT(" ",LEN(#REF!))),LEN(#REF!))),"")</f>
        <v/>
      </c>
    </row>
    <row r="577" spans="1:25" x14ac:dyDescent="0.25">
      <c r="A577">
        <v>576</v>
      </c>
      <c r="B577" t="s">
        <v>175</v>
      </c>
      <c r="C577" t="s">
        <v>306</v>
      </c>
      <c r="D577" s="10" t="s">
        <v>945</v>
      </c>
      <c r="E577" s="10"/>
      <c r="F577" t="str">
        <f t="shared" si="52"/>
        <v>Tematiseret linjeangivelse af spildevandsledninger</v>
      </c>
      <c r="H577" s="10" t="s">
        <v>885</v>
      </c>
      <c r="I577" t="s">
        <v>876</v>
      </c>
      <c r="J577" t="s">
        <v>807</v>
      </c>
      <c r="K577" t="s">
        <v>862</v>
      </c>
      <c r="M577" s="10" t="s">
        <v>302</v>
      </c>
      <c r="N577" t="str">
        <f t="shared" si="49"/>
        <v>Ekr53?</v>
      </c>
      <c r="O577" t="str">
        <f t="shared" si="50"/>
        <v>GIS</v>
      </c>
      <c r="Q577" s="2" t="str">
        <f t="shared" si="51"/>
        <v>Ekr53?</v>
      </c>
      <c r="R577" s="12" t="str">
        <f>IF(ISNUMBER(SEARCH("Datakilder_SQL",#REF!)),"Database",IF(ISNUMBER(SEARCH("WMS",U577)),"WMS",IF(ISNUMBER(SEARCH("WFS",U577)),"WFS","Grafisk fil")))</f>
        <v>Grafisk fil</v>
      </c>
      <c r="S57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7" t="str">
        <f>IF(ISNUMBER(SEARCH("]",#REF!)),TRIM(RIGHT(SUBSTITUTE(#REF!,".",REPT(" ",LEN(#REF!))),LEN(#REF!))),"")&amp;IF(ISNUMBER(SEARCH("ODBC",#REF!)),TRIM(#REF!)&amp;"?","")</f>
        <v/>
      </c>
      <c r="U577" s="1" t="str">
        <f>IF(ISNUMBER(SEARCH("WMS",#REF!)),RIGHT(#REF!,LEN(#REF!)-SEARCH(":",#REF!)),"")</f>
        <v/>
      </c>
      <c r="V577" t="str">
        <f>IF(ISNUMBER(SEARCH("WMS",#REF!)),TRIM(#REF!)&amp;"?","")</f>
        <v/>
      </c>
      <c r="W577" s="21" t="str">
        <f>IF(ISNUMBER(SEARCH("E:\",#REF!)),"\\s-gis01-v\gis1\", "")</f>
        <v/>
      </c>
      <c r="X577" s="2" t="str">
        <f>IF(ISNUMBER(SEARCH("E:\",#REF!)),LEFT(#REF!,SEARCH("@",SUBSTITUTE(#REF!,"\","@",LEN(#REF!)-LEN(SUBSTITUTE(#REF!,"\",""))))),"")</f>
        <v/>
      </c>
      <c r="Y577" s="14" t="str">
        <f>IF(ISNUMBER(SEARCH("E:\",#REF!)),TRIM(RIGHT(SUBSTITUTE(#REF!,"\",REPT(" ",LEN(#REF!))),LEN(#REF!))),"")</f>
        <v/>
      </c>
    </row>
    <row r="578" spans="1:25" x14ac:dyDescent="0.25">
      <c r="A578">
        <v>577</v>
      </c>
      <c r="B578" t="s">
        <v>175</v>
      </c>
      <c r="C578" t="s">
        <v>306</v>
      </c>
      <c r="D578" s="10" t="s">
        <v>945</v>
      </c>
      <c r="E578" s="10"/>
      <c r="F578" t="str">
        <f t="shared" si="52"/>
        <v>Tematiseret linjeangivelse af spildevandsledninger</v>
      </c>
      <c r="H578" s="10" t="s">
        <v>885</v>
      </c>
      <c r="I578" t="s">
        <v>876</v>
      </c>
      <c r="J578" t="s">
        <v>807</v>
      </c>
      <c r="K578" t="s">
        <v>862</v>
      </c>
      <c r="M578" s="10" t="s">
        <v>302</v>
      </c>
      <c r="N578" t="str">
        <f t="shared" si="49"/>
        <v>Ekr53?</v>
      </c>
      <c r="O578" t="str">
        <f t="shared" si="50"/>
        <v>GIS</v>
      </c>
      <c r="Q578" s="2" t="str">
        <f t="shared" si="51"/>
        <v>Ekr53?</v>
      </c>
      <c r="R578" s="12" t="str">
        <f>IF(ISNUMBER(SEARCH("Datakilder_SQL",#REF!)),"Database",IF(ISNUMBER(SEARCH("WMS",U578)),"WMS",IF(ISNUMBER(SEARCH("WFS",U578)),"WFS","Grafisk fil")))</f>
        <v>Grafisk fil</v>
      </c>
      <c r="S57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8" t="str">
        <f>IF(ISNUMBER(SEARCH("]",#REF!)),TRIM(RIGHT(SUBSTITUTE(#REF!,".",REPT(" ",LEN(#REF!))),LEN(#REF!))),"")&amp;IF(ISNUMBER(SEARCH("ODBC",#REF!)),TRIM(#REF!)&amp;"?","")</f>
        <v/>
      </c>
      <c r="U578" s="1" t="str">
        <f>IF(ISNUMBER(SEARCH("WMS",#REF!)),RIGHT(#REF!,LEN(#REF!)-SEARCH(":",#REF!)),"")</f>
        <v/>
      </c>
      <c r="V578" t="str">
        <f>IF(ISNUMBER(SEARCH("WMS",#REF!)),TRIM(#REF!)&amp;"?","")</f>
        <v/>
      </c>
      <c r="W578" s="21" t="str">
        <f>IF(ISNUMBER(SEARCH("E:\",#REF!)),"\\s-gis01-v\gis1\", "")</f>
        <v/>
      </c>
      <c r="X578" s="2" t="str">
        <f>IF(ISNUMBER(SEARCH("E:\",#REF!)),LEFT(#REF!,SEARCH("@",SUBSTITUTE(#REF!,"\","@",LEN(#REF!)-LEN(SUBSTITUTE(#REF!,"\",""))))),"")</f>
        <v/>
      </c>
      <c r="Y578" s="14" t="str">
        <f>IF(ISNUMBER(SEARCH("E:\",#REF!)),TRIM(RIGHT(SUBSTITUTE(#REF!,"\",REPT(" ",LEN(#REF!))),LEN(#REF!))),"")</f>
        <v/>
      </c>
    </row>
    <row r="579" spans="1:25" x14ac:dyDescent="0.25">
      <c r="A579">
        <v>578</v>
      </c>
      <c r="B579" t="s">
        <v>175</v>
      </c>
      <c r="C579" t="s">
        <v>306</v>
      </c>
      <c r="D579" s="10" t="s">
        <v>945</v>
      </c>
      <c r="E579" s="10"/>
      <c r="F579" t="str">
        <f t="shared" si="52"/>
        <v>Tematiseret linjeangivelse af spildevandsledninger</v>
      </c>
      <c r="H579" s="10" t="s">
        <v>885</v>
      </c>
      <c r="I579" t="s">
        <v>876</v>
      </c>
      <c r="J579" t="s">
        <v>807</v>
      </c>
      <c r="K579" t="s">
        <v>862</v>
      </c>
      <c r="M579" s="10" t="s">
        <v>302</v>
      </c>
      <c r="N579" t="str">
        <f t="shared" si="49"/>
        <v>Ekr53?</v>
      </c>
      <c r="O579" t="str">
        <f t="shared" si="50"/>
        <v>GIS</v>
      </c>
      <c r="Q579" s="2" t="str">
        <f t="shared" si="51"/>
        <v>Ekr53?</v>
      </c>
      <c r="R579" s="12" t="str">
        <f>IF(ISNUMBER(SEARCH("Datakilder_SQL",#REF!)),"Database",IF(ISNUMBER(SEARCH("WMS",U579)),"WMS",IF(ISNUMBER(SEARCH("WFS",U579)),"WFS","Grafisk fil")))</f>
        <v>Grafisk fil</v>
      </c>
      <c r="S57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79" t="str">
        <f>IF(ISNUMBER(SEARCH("]",#REF!)),TRIM(RIGHT(SUBSTITUTE(#REF!,".",REPT(" ",LEN(#REF!))),LEN(#REF!))),"")&amp;IF(ISNUMBER(SEARCH("ODBC",#REF!)),TRIM(#REF!)&amp;"?","")</f>
        <v/>
      </c>
      <c r="U579" s="1" t="str">
        <f>IF(ISNUMBER(SEARCH("WMS",#REF!)),RIGHT(#REF!,LEN(#REF!)-SEARCH(":",#REF!)),"")</f>
        <v/>
      </c>
      <c r="V579" t="str">
        <f>IF(ISNUMBER(SEARCH("WMS",#REF!)),TRIM(#REF!)&amp;"?","")</f>
        <v/>
      </c>
      <c r="W579" s="21" t="str">
        <f>IF(ISNUMBER(SEARCH("E:\",#REF!)),"\\s-gis01-v\gis1\", "")</f>
        <v/>
      </c>
      <c r="X579" s="2" t="str">
        <f>IF(ISNUMBER(SEARCH("E:\",#REF!)),LEFT(#REF!,SEARCH("@",SUBSTITUTE(#REF!,"\","@",LEN(#REF!)-LEN(SUBSTITUTE(#REF!,"\",""))))),"")</f>
        <v/>
      </c>
      <c r="Y579" s="14" t="str">
        <f>IF(ISNUMBER(SEARCH("E:\",#REF!)),TRIM(RIGHT(SUBSTITUTE(#REF!,"\",REPT(" ",LEN(#REF!))),LEN(#REF!))),"")</f>
        <v/>
      </c>
    </row>
    <row r="580" spans="1:25" x14ac:dyDescent="0.25">
      <c r="A580">
        <v>579</v>
      </c>
      <c r="B580" t="s">
        <v>175</v>
      </c>
      <c r="C580" t="s">
        <v>306</v>
      </c>
      <c r="D580" s="10" t="s">
        <v>945</v>
      </c>
      <c r="E580" s="10"/>
      <c r="F580" t="str">
        <f t="shared" si="52"/>
        <v>Tematiseret linjeangivelse af spildevandsledninger</v>
      </c>
      <c r="H580" s="10" t="s">
        <v>885</v>
      </c>
      <c r="I580" t="s">
        <v>876</v>
      </c>
      <c r="J580" t="s">
        <v>807</v>
      </c>
      <c r="K580" t="s">
        <v>862</v>
      </c>
      <c r="M580" s="10" t="s">
        <v>302</v>
      </c>
      <c r="N580" t="str">
        <f t="shared" si="49"/>
        <v>Ekr53?</v>
      </c>
      <c r="O580" t="str">
        <f t="shared" si="50"/>
        <v>GIS</v>
      </c>
      <c r="Q580" s="2" t="str">
        <f t="shared" si="51"/>
        <v>Ekr53?</v>
      </c>
      <c r="R580" s="12" t="str">
        <f>IF(ISNUMBER(SEARCH("Datakilder_SQL",#REF!)),"Database",IF(ISNUMBER(SEARCH("WMS",U580)),"WMS",IF(ISNUMBER(SEARCH("WFS",U580)),"WFS","Grafisk fil")))</f>
        <v>Grafisk fil</v>
      </c>
      <c r="S58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0" t="str">
        <f>IF(ISNUMBER(SEARCH("]",#REF!)),TRIM(RIGHT(SUBSTITUTE(#REF!,".",REPT(" ",LEN(#REF!))),LEN(#REF!))),"")&amp;IF(ISNUMBER(SEARCH("ODBC",#REF!)),TRIM(#REF!)&amp;"?","")</f>
        <v/>
      </c>
      <c r="U580" s="1" t="str">
        <f>IF(ISNUMBER(SEARCH("WMS",#REF!)),RIGHT(#REF!,LEN(#REF!)-SEARCH(":",#REF!)),"")</f>
        <v/>
      </c>
      <c r="V580" t="str">
        <f>IF(ISNUMBER(SEARCH("WMS",#REF!)),TRIM(#REF!)&amp;"?","")</f>
        <v/>
      </c>
      <c r="W580" s="21" t="str">
        <f>IF(ISNUMBER(SEARCH("E:\",#REF!)),"\\s-gis01-v\gis1\", "")</f>
        <v/>
      </c>
      <c r="X580" s="2" t="str">
        <f>IF(ISNUMBER(SEARCH("E:\",#REF!)),LEFT(#REF!,SEARCH("@",SUBSTITUTE(#REF!,"\","@",LEN(#REF!)-LEN(SUBSTITUTE(#REF!,"\",""))))),"")</f>
        <v/>
      </c>
      <c r="Y580" s="14" t="str">
        <f>IF(ISNUMBER(SEARCH("E:\",#REF!)),TRIM(RIGHT(SUBSTITUTE(#REF!,"\",REPT(" ",LEN(#REF!))),LEN(#REF!))),"")</f>
        <v/>
      </c>
    </row>
    <row r="581" spans="1:25" x14ac:dyDescent="0.25">
      <c r="A581">
        <v>580</v>
      </c>
      <c r="B581" t="s">
        <v>175</v>
      </c>
      <c r="C581" t="s">
        <v>306</v>
      </c>
      <c r="D581" s="10" t="s">
        <v>945</v>
      </c>
      <c r="E581" s="10"/>
      <c r="F581" t="str">
        <f t="shared" si="52"/>
        <v>Tematiseret linjeangivelse af spildevandsledninger</v>
      </c>
      <c r="H581" s="10" t="s">
        <v>885</v>
      </c>
      <c r="I581" t="s">
        <v>876</v>
      </c>
      <c r="J581" t="s">
        <v>807</v>
      </c>
      <c r="K581" t="s">
        <v>862</v>
      </c>
      <c r="M581" s="10" t="s">
        <v>302</v>
      </c>
      <c r="N581" t="str">
        <f t="shared" si="49"/>
        <v>Ekr53?</v>
      </c>
      <c r="O581" t="str">
        <f t="shared" si="50"/>
        <v>GIS</v>
      </c>
      <c r="Q581" s="2" t="str">
        <f t="shared" si="51"/>
        <v>Ekr53?</v>
      </c>
      <c r="R581" s="12" t="str">
        <f>IF(ISNUMBER(SEARCH("Datakilder_SQL",#REF!)),"Database",IF(ISNUMBER(SEARCH("WMS",U581)),"WMS",IF(ISNUMBER(SEARCH("WFS",U581)),"WFS","Grafisk fil")))</f>
        <v>Grafisk fil</v>
      </c>
      <c r="S58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1" t="str">
        <f>IF(ISNUMBER(SEARCH("]",#REF!)),TRIM(RIGHT(SUBSTITUTE(#REF!,".",REPT(" ",LEN(#REF!))),LEN(#REF!))),"")&amp;IF(ISNUMBER(SEARCH("ODBC",#REF!)),TRIM(#REF!)&amp;"?","")</f>
        <v/>
      </c>
      <c r="U581" s="1" t="str">
        <f>IF(ISNUMBER(SEARCH("WMS",#REF!)),RIGHT(#REF!,LEN(#REF!)-SEARCH(":",#REF!)),"")</f>
        <v/>
      </c>
      <c r="V581" t="str">
        <f>IF(ISNUMBER(SEARCH("WMS",#REF!)),TRIM(#REF!)&amp;"?","")</f>
        <v/>
      </c>
      <c r="W581" s="21" t="str">
        <f>IF(ISNUMBER(SEARCH("E:\",#REF!)),"\\s-gis01-v\gis1\", "")</f>
        <v/>
      </c>
      <c r="X581" s="2" t="str">
        <f>IF(ISNUMBER(SEARCH("E:\",#REF!)),LEFT(#REF!,SEARCH("@",SUBSTITUTE(#REF!,"\","@",LEN(#REF!)-LEN(SUBSTITUTE(#REF!,"\",""))))),"")</f>
        <v/>
      </c>
      <c r="Y581" s="14" t="str">
        <f>IF(ISNUMBER(SEARCH("E:\",#REF!)),TRIM(RIGHT(SUBSTITUTE(#REF!,"\",REPT(" ",LEN(#REF!))),LEN(#REF!))),"")</f>
        <v/>
      </c>
    </row>
    <row r="582" spans="1:25" x14ac:dyDescent="0.25">
      <c r="A582">
        <v>581</v>
      </c>
      <c r="B582" t="s">
        <v>175</v>
      </c>
      <c r="C582" t="s">
        <v>306</v>
      </c>
      <c r="D582" s="10" t="s">
        <v>945</v>
      </c>
      <c r="E582" s="10"/>
      <c r="F582" t="str">
        <f t="shared" si="52"/>
        <v>Tematiseret linjeangivelse af spildevandsledninger</v>
      </c>
      <c r="H582" s="10" t="s">
        <v>885</v>
      </c>
      <c r="I582" t="s">
        <v>876</v>
      </c>
      <c r="J582" t="s">
        <v>807</v>
      </c>
      <c r="K582" t="s">
        <v>862</v>
      </c>
      <c r="M582" s="10" t="s">
        <v>302</v>
      </c>
      <c r="N582" t="str">
        <f t="shared" si="49"/>
        <v>Ekr53?</v>
      </c>
      <c r="O582" t="str">
        <f t="shared" si="50"/>
        <v>GIS</v>
      </c>
      <c r="Q582" s="2" t="str">
        <f t="shared" si="51"/>
        <v>Ekr53?</v>
      </c>
      <c r="R582" s="12" t="str">
        <f>IF(ISNUMBER(SEARCH("Datakilder_SQL",#REF!)),"Database",IF(ISNUMBER(SEARCH("WMS",U582)),"WMS",IF(ISNUMBER(SEARCH("WFS",U582)),"WFS","Grafisk fil")))</f>
        <v>Grafisk fil</v>
      </c>
      <c r="S58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2" t="str">
        <f>IF(ISNUMBER(SEARCH("]",#REF!)),TRIM(RIGHT(SUBSTITUTE(#REF!,".",REPT(" ",LEN(#REF!))),LEN(#REF!))),"")&amp;IF(ISNUMBER(SEARCH("ODBC",#REF!)),TRIM(#REF!)&amp;"?","")</f>
        <v/>
      </c>
      <c r="U582" s="1" t="str">
        <f>IF(ISNUMBER(SEARCH("WMS",#REF!)),RIGHT(#REF!,LEN(#REF!)-SEARCH(":",#REF!)),"")</f>
        <v/>
      </c>
      <c r="V582" t="str">
        <f>IF(ISNUMBER(SEARCH("WMS",#REF!)),TRIM(#REF!)&amp;"?","")</f>
        <v/>
      </c>
      <c r="W582" s="21" t="str">
        <f>IF(ISNUMBER(SEARCH("E:\",#REF!)),"\\s-gis01-v\gis1\", "")</f>
        <v/>
      </c>
      <c r="X582" s="2" t="str">
        <f>IF(ISNUMBER(SEARCH("E:\",#REF!)),LEFT(#REF!,SEARCH("@",SUBSTITUTE(#REF!,"\","@",LEN(#REF!)-LEN(SUBSTITUTE(#REF!,"\",""))))),"")</f>
        <v/>
      </c>
      <c r="Y582" s="14" t="str">
        <f>IF(ISNUMBER(SEARCH("E:\",#REF!)),TRIM(RIGHT(SUBSTITUTE(#REF!,"\",REPT(" ",LEN(#REF!))),LEN(#REF!))),"")</f>
        <v/>
      </c>
    </row>
    <row r="583" spans="1:25" x14ac:dyDescent="0.25">
      <c r="A583">
        <v>582</v>
      </c>
      <c r="B583" t="s">
        <v>175</v>
      </c>
      <c r="C583" t="s">
        <v>306</v>
      </c>
      <c r="D583" s="10" t="s">
        <v>945</v>
      </c>
      <c r="E583" s="10"/>
      <c r="F583" t="str">
        <f t="shared" si="52"/>
        <v>Tematiseret linjeangivelse af spildevandsledninger</v>
      </c>
      <c r="H583" s="10" t="s">
        <v>885</v>
      </c>
      <c r="I583" t="s">
        <v>876</v>
      </c>
      <c r="J583" t="s">
        <v>807</v>
      </c>
      <c r="K583" t="s">
        <v>862</v>
      </c>
      <c r="M583" s="10" t="s">
        <v>302</v>
      </c>
      <c r="N583" t="str">
        <f t="shared" si="49"/>
        <v>Ekr53?</v>
      </c>
      <c r="O583" t="str">
        <f t="shared" si="50"/>
        <v>GIS</v>
      </c>
      <c r="Q583" s="2" t="str">
        <f t="shared" si="51"/>
        <v>Ekr53?</v>
      </c>
      <c r="R583" s="12" t="str">
        <f>IF(ISNUMBER(SEARCH("Datakilder_SQL",#REF!)),"Database",IF(ISNUMBER(SEARCH("WMS",U583)),"WMS",IF(ISNUMBER(SEARCH("WFS",U583)),"WFS","Grafisk fil")))</f>
        <v>Grafisk fil</v>
      </c>
      <c r="S58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3" t="str">
        <f>IF(ISNUMBER(SEARCH("]",#REF!)),TRIM(RIGHT(SUBSTITUTE(#REF!,".",REPT(" ",LEN(#REF!))),LEN(#REF!))),"")&amp;IF(ISNUMBER(SEARCH("ODBC",#REF!)),TRIM(#REF!)&amp;"?","")</f>
        <v/>
      </c>
      <c r="U583" s="1" t="str">
        <f>IF(ISNUMBER(SEARCH("WMS",#REF!)),RIGHT(#REF!,LEN(#REF!)-SEARCH(":",#REF!)),"")</f>
        <v/>
      </c>
      <c r="V583" t="str">
        <f>IF(ISNUMBER(SEARCH("WMS",#REF!)),TRIM(#REF!)&amp;"?","")</f>
        <v/>
      </c>
      <c r="W583" s="21" t="str">
        <f>IF(ISNUMBER(SEARCH("E:\",#REF!)),"\\s-gis01-v\gis1\", "")</f>
        <v/>
      </c>
      <c r="X583" s="2" t="str">
        <f>IF(ISNUMBER(SEARCH("E:\",#REF!)),LEFT(#REF!,SEARCH("@",SUBSTITUTE(#REF!,"\","@",LEN(#REF!)-LEN(SUBSTITUTE(#REF!,"\",""))))),"")</f>
        <v/>
      </c>
      <c r="Y583" s="14" t="str">
        <f>IF(ISNUMBER(SEARCH("E:\",#REF!)),TRIM(RIGHT(SUBSTITUTE(#REF!,"\",REPT(" ",LEN(#REF!))),LEN(#REF!))),"")</f>
        <v/>
      </c>
    </row>
    <row r="584" spans="1:25" x14ac:dyDescent="0.25">
      <c r="A584">
        <v>583</v>
      </c>
      <c r="B584" t="s">
        <v>175</v>
      </c>
      <c r="C584" t="s">
        <v>306</v>
      </c>
      <c r="D584" s="10" t="s">
        <v>945</v>
      </c>
      <c r="E584" s="10"/>
      <c r="F584" t="str">
        <f t="shared" si="52"/>
        <v>Tematiseret linjeangivelse af spildevandsledninger</v>
      </c>
      <c r="H584" s="10" t="s">
        <v>885</v>
      </c>
      <c r="I584" t="s">
        <v>876</v>
      </c>
      <c r="J584" t="s">
        <v>807</v>
      </c>
      <c r="K584" t="s">
        <v>862</v>
      </c>
      <c r="M584" s="10" t="s">
        <v>302</v>
      </c>
      <c r="N584" t="str">
        <f t="shared" si="49"/>
        <v>Ekr53?</v>
      </c>
      <c r="O584" t="str">
        <f t="shared" si="50"/>
        <v>GIS</v>
      </c>
      <c r="Q584" s="2" t="str">
        <f t="shared" si="51"/>
        <v>Ekr53?</v>
      </c>
      <c r="R584" s="12" t="str">
        <f>IF(ISNUMBER(SEARCH("Datakilder_SQL",#REF!)),"Database",IF(ISNUMBER(SEARCH("WMS",U584)),"WMS",IF(ISNUMBER(SEARCH("WFS",U584)),"WFS","Grafisk fil")))</f>
        <v>Grafisk fil</v>
      </c>
      <c r="S58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4" t="str">
        <f>IF(ISNUMBER(SEARCH("]",#REF!)),TRIM(RIGHT(SUBSTITUTE(#REF!,".",REPT(" ",LEN(#REF!))),LEN(#REF!))),"")&amp;IF(ISNUMBER(SEARCH("ODBC",#REF!)),TRIM(#REF!)&amp;"?","")</f>
        <v/>
      </c>
      <c r="U584" s="1" t="str">
        <f>IF(ISNUMBER(SEARCH("WMS",#REF!)),RIGHT(#REF!,LEN(#REF!)-SEARCH(":",#REF!)),"")</f>
        <v/>
      </c>
      <c r="V584" t="str">
        <f>IF(ISNUMBER(SEARCH("WMS",#REF!)),TRIM(#REF!)&amp;"?","")</f>
        <v/>
      </c>
      <c r="W584" s="21" t="str">
        <f>IF(ISNUMBER(SEARCH("E:\",#REF!)),"\\s-gis01-v\gis1\", "")</f>
        <v/>
      </c>
      <c r="X584" s="2" t="str">
        <f>IF(ISNUMBER(SEARCH("E:\",#REF!)),LEFT(#REF!,SEARCH("@",SUBSTITUTE(#REF!,"\","@",LEN(#REF!)-LEN(SUBSTITUTE(#REF!,"\",""))))),"")</f>
        <v/>
      </c>
      <c r="Y584" s="14" t="str">
        <f>IF(ISNUMBER(SEARCH("E:\",#REF!)),TRIM(RIGHT(SUBSTITUTE(#REF!,"\",REPT(" ",LEN(#REF!))),LEN(#REF!))),"")</f>
        <v/>
      </c>
    </row>
    <row r="585" spans="1:25" x14ac:dyDescent="0.25">
      <c r="A585">
        <v>584</v>
      </c>
      <c r="B585" t="s">
        <v>175</v>
      </c>
      <c r="C585" t="s">
        <v>306</v>
      </c>
      <c r="D585" s="10" t="s">
        <v>945</v>
      </c>
      <c r="E585" s="10"/>
      <c r="F585" t="str">
        <f t="shared" si="52"/>
        <v>Tematiseret linjeangivelse af spildevandsledninger</v>
      </c>
      <c r="H585" s="10" t="s">
        <v>885</v>
      </c>
      <c r="I585" t="s">
        <v>876</v>
      </c>
      <c r="J585" t="s">
        <v>807</v>
      </c>
      <c r="K585" t="s">
        <v>862</v>
      </c>
      <c r="M585" s="10" t="s">
        <v>302</v>
      </c>
      <c r="N585" t="str">
        <f t="shared" ref="N585:N613" si="53">Q585</f>
        <v>Ekr53?</v>
      </c>
      <c r="O585" t="str">
        <f t="shared" ref="O585:O613" si="54">IF(P585&lt;&gt;"",P585,IF(I585="","",IF(I585="HK","",IF(I585="HK?","","GIS"))))</f>
        <v>GIS</v>
      </c>
      <c r="Q585" s="2" t="str">
        <f t="shared" ref="Q585:Q629" si="55">IF(O585="GIS","Ekr53?","")</f>
        <v>Ekr53?</v>
      </c>
      <c r="R585" s="12" t="str">
        <f>IF(ISNUMBER(SEARCH("Datakilder_SQL",#REF!)),"Database",IF(ISNUMBER(SEARCH("WMS",U585)),"WMS",IF(ISNUMBER(SEARCH("WFS",U585)),"WFS","Grafisk fil")))</f>
        <v>Grafisk fil</v>
      </c>
      <c r="S58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5" t="str">
        <f>IF(ISNUMBER(SEARCH("]",#REF!)),TRIM(RIGHT(SUBSTITUTE(#REF!,".",REPT(" ",LEN(#REF!))),LEN(#REF!))),"")&amp;IF(ISNUMBER(SEARCH("ODBC",#REF!)),TRIM(#REF!)&amp;"?","")</f>
        <v/>
      </c>
      <c r="U585" s="1" t="str">
        <f>IF(ISNUMBER(SEARCH("WMS",#REF!)),RIGHT(#REF!,LEN(#REF!)-SEARCH(":",#REF!)),"")</f>
        <v/>
      </c>
      <c r="V585" t="str">
        <f>IF(ISNUMBER(SEARCH("WMS",#REF!)),TRIM(#REF!)&amp;"?","")</f>
        <v/>
      </c>
      <c r="W585" s="21" t="str">
        <f>IF(ISNUMBER(SEARCH("E:\",#REF!)),"\\s-gis01-v\gis1\", "")</f>
        <v/>
      </c>
      <c r="X585" s="2" t="str">
        <f>IF(ISNUMBER(SEARCH("E:\",#REF!)),LEFT(#REF!,SEARCH("@",SUBSTITUTE(#REF!,"\","@",LEN(#REF!)-LEN(SUBSTITUTE(#REF!,"\",""))))),"")</f>
        <v/>
      </c>
      <c r="Y585" s="14" t="str">
        <f>IF(ISNUMBER(SEARCH("E:\",#REF!)),TRIM(RIGHT(SUBSTITUTE(#REF!,"\",REPT(" ",LEN(#REF!))),LEN(#REF!))),"")</f>
        <v/>
      </c>
    </row>
    <row r="586" spans="1:25" x14ac:dyDescent="0.25">
      <c r="A586">
        <v>585</v>
      </c>
      <c r="B586" t="s">
        <v>175</v>
      </c>
      <c r="C586" t="s">
        <v>306</v>
      </c>
      <c r="D586" s="10" t="s">
        <v>945</v>
      </c>
      <c r="E586" s="10"/>
      <c r="F586" t="str">
        <f t="shared" si="52"/>
        <v>Tematiseret linjeangivelse af spildevandsledninger</v>
      </c>
      <c r="H586" s="10" t="s">
        <v>885</v>
      </c>
      <c r="I586" t="s">
        <v>876</v>
      </c>
      <c r="J586" t="s">
        <v>807</v>
      </c>
      <c r="K586" t="s">
        <v>862</v>
      </c>
      <c r="M586" s="10" t="s">
        <v>302</v>
      </c>
      <c r="N586" t="str">
        <f t="shared" si="53"/>
        <v>Ekr53?</v>
      </c>
      <c r="O586" t="str">
        <f t="shared" si="54"/>
        <v>GIS</v>
      </c>
      <c r="Q586" s="2" t="str">
        <f t="shared" si="55"/>
        <v>Ekr53?</v>
      </c>
      <c r="R586" s="12" t="str">
        <f>IF(ISNUMBER(SEARCH("Datakilder_SQL",#REF!)),"Database",IF(ISNUMBER(SEARCH("WMS",U586)),"WMS",IF(ISNUMBER(SEARCH("WFS",U586)),"WFS","Grafisk fil")))</f>
        <v>Grafisk fil</v>
      </c>
      <c r="S58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6" t="str">
        <f>IF(ISNUMBER(SEARCH("]",#REF!)),TRIM(RIGHT(SUBSTITUTE(#REF!,".",REPT(" ",LEN(#REF!))),LEN(#REF!))),"")&amp;IF(ISNUMBER(SEARCH("ODBC",#REF!)),TRIM(#REF!)&amp;"?","")</f>
        <v/>
      </c>
      <c r="U586" s="1" t="str">
        <f>IF(ISNUMBER(SEARCH("WMS",#REF!)),RIGHT(#REF!,LEN(#REF!)-SEARCH(":",#REF!)),"")</f>
        <v/>
      </c>
      <c r="V586" t="str">
        <f>IF(ISNUMBER(SEARCH("WMS",#REF!)),TRIM(#REF!)&amp;"?","")</f>
        <v/>
      </c>
      <c r="W586" s="21" t="str">
        <f>IF(ISNUMBER(SEARCH("E:\",#REF!)),"\\s-gis01-v\gis1\", "")</f>
        <v/>
      </c>
      <c r="X586" s="2" t="str">
        <f>IF(ISNUMBER(SEARCH("E:\",#REF!)),LEFT(#REF!,SEARCH("@",SUBSTITUTE(#REF!,"\","@",LEN(#REF!)-LEN(SUBSTITUTE(#REF!,"\",""))))),"")</f>
        <v/>
      </c>
      <c r="Y586" s="14" t="str">
        <f>IF(ISNUMBER(SEARCH("E:\",#REF!)),TRIM(RIGHT(SUBSTITUTE(#REF!,"\",REPT(" ",LEN(#REF!))),LEN(#REF!))),"")</f>
        <v/>
      </c>
    </row>
    <row r="587" spans="1:25" x14ac:dyDescent="0.25">
      <c r="A587">
        <v>586</v>
      </c>
      <c r="B587" t="s">
        <v>175</v>
      </c>
      <c r="C587" t="s">
        <v>306</v>
      </c>
      <c r="D587" s="10" t="s">
        <v>945</v>
      </c>
      <c r="E587" s="10"/>
      <c r="F587" t="str">
        <f t="shared" si="52"/>
        <v>Tematiseret linjeangivelse af spildevandsledninger</v>
      </c>
      <c r="H587" s="10" t="s">
        <v>885</v>
      </c>
      <c r="I587" t="s">
        <v>876</v>
      </c>
      <c r="J587" t="s">
        <v>807</v>
      </c>
      <c r="K587" t="s">
        <v>862</v>
      </c>
      <c r="M587" s="10" t="s">
        <v>302</v>
      </c>
      <c r="N587" t="str">
        <f t="shared" si="53"/>
        <v>Ekr53?</v>
      </c>
      <c r="O587" t="str">
        <f t="shared" si="54"/>
        <v>GIS</v>
      </c>
      <c r="Q587" s="2" t="str">
        <f t="shared" si="55"/>
        <v>Ekr53?</v>
      </c>
      <c r="R587" s="12" t="str">
        <f>IF(ISNUMBER(SEARCH("Datakilder_SQL",#REF!)),"Database",IF(ISNUMBER(SEARCH("WMS",U587)),"WMS",IF(ISNUMBER(SEARCH("WFS",U587)),"WFS","Grafisk fil")))</f>
        <v>Grafisk fil</v>
      </c>
      <c r="S58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7" t="str">
        <f>IF(ISNUMBER(SEARCH("]",#REF!)),TRIM(RIGHT(SUBSTITUTE(#REF!,".",REPT(" ",LEN(#REF!))),LEN(#REF!))),"")&amp;IF(ISNUMBER(SEARCH("ODBC",#REF!)),TRIM(#REF!)&amp;"?","")</f>
        <v/>
      </c>
      <c r="U587" s="1" t="str">
        <f>IF(ISNUMBER(SEARCH("WMS",#REF!)),RIGHT(#REF!,LEN(#REF!)-SEARCH(":",#REF!)),"")</f>
        <v/>
      </c>
      <c r="V587" t="str">
        <f>IF(ISNUMBER(SEARCH("WMS",#REF!)),TRIM(#REF!)&amp;"?","")</f>
        <v/>
      </c>
      <c r="W587" s="21" t="str">
        <f>IF(ISNUMBER(SEARCH("E:\",#REF!)),"\\s-gis01-v\gis1\", "")</f>
        <v/>
      </c>
      <c r="X587" s="2" t="str">
        <f>IF(ISNUMBER(SEARCH("E:\",#REF!)),LEFT(#REF!,SEARCH("@",SUBSTITUTE(#REF!,"\","@",LEN(#REF!)-LEN(SUBSTITUTE(#REF!,"\",""))))),"")</f>
        <v/>
      </c>
      <c r="Y587" s="14" t="str">
        <f>IF(ISNUMBER(SEARCH("E:\",#REF!)),TRIM(RIGHT(SUBSTITUTE(#REF!,"\",REPT(" ",LEN(#REF!))),LEN(#REF!))),"")</f>
        <v/>
      </c>
    </row>
    <row r="588" spans="1:25" x14ac:dyDescent="0.25">
      <c r="A588">
        <v>587</v>
      </c>
      <c r="B588" t="s">
        <v>175</v>
      </c>
      <c r="C588" t="s">
        <v>306</v>
      </c>
      <c r="D588" s="10" t="s">
        <v>945</v>
      </c>
      <c r="E588" s="10"/>
      <c r="F588" t="str">
        <f t="shared" si="52"/>
        <v>Tematiseret linjeangivelse af spildevandsledninger</v>
      </c>
      <c r="H588" s="10" t="s">
        <v>885</v>
      </c>
      <c r="I588" t="s">
        <v>876</v>
      </c>
      <c r="J588" t="s">
        <v>807</v>
      </c>
      <c r="K588" t="s">
        <v>862</v>
      </c>
      <c r="M588" s="10" t="s">
        <v>302</v>
      </c>
      <c r="N588" t="str">
        <f t="shared" si="53"/>
        <v>Ekr53?</v>
      </c>
      <c r="O588" t="str">
        <f t="shared" si="54"/>
        <v>GIS</v>
      </c>
      <c r="Q588" s="2" t="str">
        <f t="shared" si="55"/>
        <v>Ekr53?</v>
      </c>
      <c r="R588" s="12" t="str">
        <f>IF(ISNUMBER(SEARCH("Datakilder_SQL",#REF!)),"Database",IF(ISNUMBER(SEARCH("WMS",U588)),"WMS",IF(ISNUMBER(SEARCH("WFS",U588)),"WFS","Grafisk fil")))</f>
        <v>Grafisk fil</v>
      </c>
      <c r="S58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8" t="str">
        <f>IF(ISNUMBER(SEARCH("]",#REF!)),TRIM(RIGHT(SUBSTITUTE(#REF!,".",REPT(" ",LEN(#REF!))),LEN(#REF!))),"")&amp;IF(ISNUMBER(SEARCH("ODBC",#REF!)),TRIM(#REF!)&amp;"?","")</f>
        <v/>
      </c>
      <c r="U588" s="1" t="str">
        <f>IF(ISNUMBER(SEARCH("WMS",#REF!)),RIGHT(#REF!,LEN(#REF!)-SEARCH(":",#REF!)),"")</f>
        <v/>
      </c>
      <c r="V588" t="str">
        <f>IF(ISNUMBER(SEARCH("WMS",#REF!)),TRIM(#REF!)&amp;"?","")</f>
        <v/>
      </c>
      <c r="W588" s="21" t="str">
        <f>IF(ISNUMBER(SEARCH("E:\",#REF!)),"\\s-gis01-v\gis1\", "")</f>
        <v/>
      </c>
      <c r="X588" s="2" t="str">
        <f>IF(ISNUMBER(SEARCH("E:\",#REF!)),LEFT(#REF!,SEARCH("@",SUBSTITUTE(#REF!,"\","@",LEN(#REF!)-LEN(SUBSTITUTE(#REF!,"\",""))))),"")</f>
        <v/>
      </c>
      <c r="Y588" s="14" t="str">
        <f>IF(ISNUMBER(SEARCH("E:\",#REF!)),TRIM(RIGHT(SUBSTITUTE(#REF!,"\",REPT(" ",LEN(#REF!))),LEN(#REF!))),"")</f>
        <v/>
      </c>
    </row>
    <row r="589" spans="1:25" x14ac:dyDescent="0.25">
      <c r="A589">
        <v>588</v>
      </c>
      <c r="B589" t="s">
        <v>175</v>
      </c>
      <c r="C589" t="s">
        <v>306</v>
      </c>
      <c r="D589" s="10" t="s">
        <v>945</v>
      </c>
      <c r="E589" s="10"/>
      <c r="F589" t="str">
        <f t="shared" si="52"/>
        <v>Tematiseret linjeangivelse af spildevandsledninger</v>
      </c>
      <c r="H589" s="10" t="s">
        <v>885</v>
      </c>
      <c r="I589" t="s">
        <v>876</v>
      </c>
      <c r="J589" t="s">
        <v>807</v>
      </c>
      <c r="K589" t="s">
        <v>862</v>
      </c>
      <c r="M589" s="10" t="s">
        <v>302</v>
      </c>
      <c r="N589" t="str">
        <f t="shared" si="53"/>
        <v>Ekr53?</v>
      </c>
      <c r="O589" t="str">
        <f t="shared" si="54"/>
        <v>GIS</v>
      </c>
      <c r="Q589" s="2" t="str">
        <f t="shared" si="55"/>
        <v>Ekr53?</v>
      </c>
      <c r="R589" s="12" t="str">
        <f>IF(ISNUMBER(SEARCH("Datakilder_SQL",#REF!)),"Database",IF(ISNUMBER(SEARCH("WMS",U589)),"WMS",IF(ISNUMBER(SEARCH("WFS",U589)),"WFS","Grafisk fil")))</f>
        <v>Grafisk fil</v>
      </c>
      <c r="S58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89" t="str">
        <f>IF(ISNUMBER(SEARCH("]",#REF!)),TRIM(RIGHT(SUBSTITUTE(#REF!,".",REPT(" ",LEN(#REF!))),LEN(#REF!))),"")&amp;IF(ISNUMBER(SEARCH("ODBC",#REF!)),TRIM(#REF!)&amp;"?","")</f>
        <v/>
      </c>
      <c r="U589" s="1" t="str">
        <f>IF(ISNUMBER(SEARCH("WMS",#REF!)),RIGHT(#REF!,LEN(#REF!)-SEARCH(":",#REF!)),"")</f>
        <v/>
      </c>
      <c r="V589" t="str">
        <f>IF(ISNUMBER(SEARCH("WMS",#REF!)),TRIM(#REF!)&amp;"?","")</f>
        <v/>
      </c>
      <c r="W589" s="21" t="str">
        <f>IF(ISNUMBER(SEARCH("E:\",#REF!)),"\\s-gis01-v\gis1\", "")</f>
        <v/>
      </c>
      <c r="X589" s="2" t="str">
        <f>IF(ISNUMBER(SEARCH("E:\",#REF!)),LEFT(#REF!,SEARCH("@",SUBSTITUTE(#REF!,"\","@",LEN(#REF!)-LEN(SUBSTITUTE(#REF!,"\",""))))),"")</f>
        <v/>
      </c>
      <c r="Y589" s="14" t="str">
        <f>IF(ISNUMBER(SEARCH("E:\",#REF!)),TRIM(RIGHT(SUBSTITUTE(#REF!,"\",REPT(" ",LEN(#REF!))),LEN(#REF!))),"")</f>
        <v/>
      </c>
    </row>
    <row r="590" spans="1:25" x14ac:dyDescent="0.25">
      <c r="A590">
        <v>589</v>
      </c>
      <c r="B590" t="s">
        <v>175</v>
      </c>
      <c r="C590" t="s">
        <v>306</v>
      </c>
      <c r="D590" s="10" t="s">
        <v>945</v>
      </c>
      <c r="E590" s="10"/>
      <c r="F590" t="str">
        <f t="shared" si="52"/>
        <v>Tematiseret linjeangivelse af spildevandsledninger</v>
      </c>
      <c r="H590" s="10" t="s">
        <v>885</v>
      </c>
      <c r="I590" t="s">
        <v>876</v>
      </c>
      <c r="J590" t="s">
        <v>807</v>
      </c>
      <c r="K590" t="s">
        <v>862</v>
      </c>
      <c r="M590" s="10" t="s">
        <v>302</v>
      </c>
      <c r="N590" t="str">
        <f t="shared" si="53"/>
        <v>Ekr53?</v>
      </c>
      <c r="O590" t="str">
        <f t="shared" si="54"/>
        <v>GIS</v>
      </c>
      <c r="Q590" s="2" t="str">
        <f t="shared" si="55"/>
        <v>Ekr53?</v>
      </c>
      <c r="R590" s="12" t="str">
        <f>IF(ISNUMBER(SEARCH("Datakilder_SQL",#REF!)),"Database",IF(ISNUMBER(SEARCH("WMS",U590)),"WMS",IF(ISNUMBER(SEARCH("WFS",U590)),"WFS","Grafisk fil")))</f>
        <v>Grafisk fil</v>
      </c>
      <c r="S59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0" t="str">
        <f>IF(ISNUMBER(SEARCH("]",#REF!)),TRIM(RIGHT(SUBSTITUTE(#REF!,".",REPT(" ",LEN(#REF!))),LEN(#REF!))),"")&amp;IF(ISNUMBER(SEARCH("ODBC",#REF!)),TRIM(#REF!)&amp;"?","")</f>
        <v/>
      </c>
      <c r="U590" s="1" t="str">
        <f>IF(ISNUMBER(SEARCH("WMS",#REF!)),RIGHT(#REF!,LEN(#REF!)-SEARCH(":",#REF!)),"")</f>
        <v/>
      </c>
      <c r="V590" t="str">
        <f>IF(ISNUMBER(SEARCH("WMS",#REF!)),TRIM(#REF!)&amp;"?","")</f>
        <v/>
      </c>
      <c r="W590" s="21" t="str">
        <f>IF(ISNUMBER(SEARCH("E:\",#REF!)),"\\s-gis01-v\gis1\", "")</f>
        <v/>
      </c>
      <c r="X590" s="2" t="str">
        <f>IF(ISNUMBER(SEARCH("E:\",#REF!)),LEFT(#REF!,SEARCH("@",SUBSTITUTE(#REF!,"\","@",LEN(#REF!)-LEN(SUBSTITUTE(#REF!,"\",""))))),"")</f>
        <v/>
      </c>
      <c r="Y590" s="14" t="str">
        <f>IF(ISNUMBER(SEARCH("E:\",#REF!)),TRIM(RIGHT(SUBSTITUTE(#REF!,"\",REPT(" ",LEN(#REF!))),LEN(#REF!))),"")</f>
        <v/>
      </c>
    </row>
    <row r="591" spans="1:25" x14ac:dyDescent="0.25">
      <c r="A591">
        <v>590</v>
      </c>
      <c r="B591" t="s">
        <v>175</v>
      </c>
      <c r="C591" t="s">
        <v>306</v>
      </c>
      <c r="D591" s="10" t="s">
        <v>945</v>
      </c>
      <c r="E591" s="10"/>
      <c r="F591" t="str">
        <f t="shared" si="52"/>
        <v>Tematiseret linjeangivelse af spildevandsledninger</v>
      </c>
      <c r="H591" s="10" t="s">
        <v>885</v>
      </c>
      <c r="I591" t="s">
        <v>876</v>
      </c>
      <c r="J591" t="s">
        <v>807</v>
      </c>
      <c r="K591" t="s">
        <v>862</v>
      </c>
      <c r="M591" s="10" t="s">
        <v>302</v>
      </c>
      <c r="N591" t="str">
        <f t="shared" si="53"/>
        <v>Ekr53?</v>
      </c>
      <c r="O591" t="str">
        <f t="shared" si="54"/>
        <v>GIS</v>
      </c>
      <c r="Q591" s="2" t="str">
        <f t="shared" si="55"/>
        <v>Ekr53?</v>
      </c>
      <c r="R591" s="12" t="str">
        <f>IF(ISNUMBER(SEARCH("Datakilder_SQL",#REF!)),"Database",IF(ISNUMBER(SEARCH("WMS",U591)),"WMS",IF(ISNUMBER(SEARCH("WFS",U591)),"WFS","Grafisk fil")))</f>
        <v>Grafisk fil</v>
      </c>
      <c r="S59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1" t="str">
        <f>IF(ISNUMBER(SEARCH("]",#REF!)),TRIM(RIGHT(SUBSTITUTE(#REF!,".",REPT(" ",LEN(#REF!))),LEN(#REF!))),"")&amp;IF(ISNUMBER(SEARCH("ODBC",#REF!)),TRIM(#REF!)&amp;"?","")</f>
        <v/>
      </c>
      <c r="U591" s="1" t="str">
        <f>IF(ISNUMBER(SEARCH("WMS",#REF!)),RIGHT(#REF!,LEN(#REF!)-SEARCH(":",#REF!)),"")</f>
        <v/>
      </c>
      <c r="V591" t="str">
        <f>IF(ISNUMBER(SEARCH("WMS",#REF!)),TRIM(#REF!)&amp;"?","")</f>
        <v/>
      </c>
      <c r="W591" s="21" t="str">
        <f>IF(ISNUMBER(SEARCH("E:\",#REF!)),"\\s-gis01-v\gis1\", "")</f>
        <v/>
      </c>
      <c r="X591" s="2" t="str">
        <f>IF(ISNUMBER(SEARCH("E:\",#REF!)),LEFT(#REF!,SEARCH("@",SUBSTITUTE(#REF!,"\","@",LEN(#REF!)-LEN(SUBSTITUTE(#REF!,"\",""))))),"")</f>
        <v/>
      </c>
      <c r="Y591" s="14" t="str">
        <f>IF(ISNUMBER(SEARCH("E:\",#REF!)),TRIM(RIGHT(SUBSTITUTE(#REF!,"\",REPT(" ",LEN(#REF!))),LEN(#REF!))),"")</f>
        <v/>
      </c>
    </row>
    <row r="592" spans="1:25" x14ac:dyDescent="0.25">
      <c r="A592">
        <v>591</v>
      </c>
      <c r="B592" t="s">
        <v>175</v>
      </c>
      <c r="C592" t="s">
        <v>306</v>
      </c>
      <c r="D592" s="10" t="s">
        <v>945</v>
      </c>
      <c r="E592" s="10"/>
      <c r="F592" t="str">
        <f t="shared" si="52"/>
        <v>Tematiseret linjeangivelse af spildevandsledninger</v>
      </c>
      <c r="H592" s="10" t="s">
        <v>885</v>
      </c>
      <c r="I592" t="s">
        <v>876</v>
      </c>
      <c r="J592" t="s">
        <v>807</v>
      </c>
      <c r="K592" t="s">
        <v>862</v>
      </c>
      <c r="M592" s="10" t="s">
        <v>302</v>
      </c>
      <c r="N592" t="str">
        <f t="shared" si="53"/>
        <v>Ekr53?</v>
      </c>
      <c r="O592" t="str">
        <f t="shared" si="54"/>
        <v>GIS</v>
      </c>
      <c r="Q592" s="2" t="str">
        <f t="shared" si="55"/>
        <v>Ekr53?</v>
      </c>
      <c r="R592" s="12" t="str">
        <f>IF(ISNUMBER(SEARCH("Datakilder_SQL",#REF!)),"Database",IF(ISNUMBER(SEARCH("WMS",U592)),"WMS",IF(ISNUMBER(SEARCH("WFS",U592)),"WFS","Grafisk fil")))</f>
        <v>Grafisk fil</v>
      </c>
      <c r="S59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2" t="str">
        <f>IF(ISNUMBER(SEARCH("]",#REF!)),TRIM(RIGHT(SUBSTITUTE(#REF!,".",REPT(" ",LEN(#REF!))),LEN(#REF!))),"")&amp;IF(ISNUMBER(SEARCH("ODBC",#REF!)),TRIM(#REF!)&amp;"?","")</f>
        <v/>
      </c>
      <c r="U592" s="1" t="str">
        <f>IF(ISNUMBER(SEARCH("WMS",#REF!)),RIGHT(#REF!,LEN(#REF!)-SEARCH(":",#REF!)),"")</f>
        <v/>
      </c>
      <c r="V592" t="str">
        <f>IF(ISNUMBER(SEARCH("WMS",#REF!)),TRIM(#REF!)&amp;"?","")</f>
        <v/>
      </c>
      <c r="W592" s="21" t="str">
        <f>IF(ISNUMBER(SEARCH("E:\",#REF!)),"\\s-gis01-v\gis1\", "")</f>
        <v/>
      </c>
      <c r="X592" s="2" t="str">
        <f>IF(ISNUMBER(SEARCH("E:\",#REF!)),LEFT(#REF!,SEARCH("@",SUBSTITUTE(#REF!,"\","@",LEN(#REF!)-LEN(SUBSTITUTE(#REF!,"\",""))))),"")</f>
        <v/>
      </c>
      <c r="Y592" s="14" t="str">
        <f>IF(ISNUMBER(SEARCH("E:\",#REF!)),TRIM(RIGHT(SUBSTITUTE(#REF!,"\",REPT(" ",LEN(#REF!))),LEN(#REF!))),"")</f>
        <v/>
      </c>
    </row>
    <row r="593" spans="1:25" x14ac:dyDescent="0.25">
      <c r="A593">
        <v>592</v>
      </c>
      <c r="B593" t="s">
        <v>175</v>
      </c>
      <c r="C593" t="s">
        <v>306</v>
      </c>
      <c r="D593" s="10" t="s">
        <v>945</v>
      </c>
      <c r="E593" s="10"/>
      <c r="F593" t="str">
        <f t="shared" si="52"/>
        <v>Tematiseret linjeangivelse af spildevandsledninger</v>
      </c>
      <c r="H593" s="10" t="s">
        <v>885</v>
      </c>
      <c r="I593" t="s">
        <v>876</v>
      </c>
      <c r="J593" t="s">
        <v>807</v>
      </c>
      <c r="K593" t="s">
        <v>862</v>
      </c>
      <c r="M593" s="10" t="s">
        <v>302</v>
      </c>
      <c r="N593" t="str">
        <f t="shared" si="53"/>
        <v>Ekr53?</v>
      </c>
      <c r="O593" t="str">
        <f t="shared" si="54"/>
        <v>GIS</v>
      </c>
      <c r="Q593" s="2" t="str">
        <f t="shared" si="55"/>
        <v>Ekr53?</v>
      </c>
      <c r="R593" s="12" t="str">
        <f>IF(ISNUMBER(SEARCH("Datakilder_SQL",#REF!)),"Database",IF(ISNUMBER(SEARCH("WMS",U593)),"WMS",IF(ISNUMBER(SEARCH("WFS",U593)),"WFS","Grafisk fil")))</f>
        <v>Grafisk fil</v>
      </c>
      <c r="S59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3" t="str">
        <f>IF(ISNUMBER(SEARCH("]",#REF!)),TRIM(RIGHT(SUBSTITUTE(#REF!,".",REPT(" ",LEN(#REF!))),LEN(#REF!))),"")&amp;IF(ISNUMBER(SEARCH("ODBC",#REF!)),TRIM(#REF!)&amp;"?","")</f>
        <v/>
      </c>
      <c r="U593" s="1" t="str">
        <f>IF(ISNUMBER(SEARCH("WMS",#REF!)),RIGHT(#REF!,LEN(#REF!)-SEARCH(":",#REF!)),"")</f>
        <v/>
      </c>
      <c r="V593" t="str">
        <f>IF(ISNUMBER(SEARCH("WMS",#REF!)),TRIM(#REF!)&amp;"?","")</f>
        <v/>
      </c>
      <c r="W593" s="21" t="str">
        <f>IF(ISNUMBER(SEARCH("E:\",#REF!)),"\\s-gis01-v\gis1\", "")</f>
        <v/>
      </c>
      <c r="X593" s="2" t="str">
        <f>IF(ISNUMBER(SEARCH("E:\",#REF!)),LEFT(#REF!,SEARCH("@",SUBSTITUTE(#REF!,"\","@",LEN(#REF!)-LEN(SUBSTITUTE(#REF!,"\",""))))),"")</f>
        <v/>
      </c>
      <c r="Y593" s="14" t="str">
        <f>IF(ISNUMBER(SEARCH("E:\",#REF!)),TRIM(RIGHT(SUBSTITUTE(#REF!,"\",REPT(" ",LEN(#REF!))),LEN(#REF!))),"")</f>
        <v/>
      </c>
    </row>
    <row r="594" spans="1:25" x14ac:dyDescent="0.25">
      <c r="A594">
        <v>593</v>
      </c>
      <c r="B594" t="s">
        <v>175</v>
      </c>
      <c r="C594" t="s">
        <v>306</v>
      </c>
      <c r="D594" s="10" t="s">
        <v>945</v>
      </c>
      <c r="E594" s="10"/>
      <c r="F594" t="str">
        <f t="shared" si="52"/>
        <v>Tematiseret linjeangivelse af spildevandsledninger</v>
      </c>
      <c r="H594" s="10" t="s">
        <v>885</v>
      </c>
      <c r="I594" t="s">
        <v>876</v>
      </c>
      <c r="J594" t="s">
        <v>807</v>
      </c>
      <c r="K594" t="s">
        <v>862</v>
      </c>
      <c r="M594" s="10" t="s">
        <v>302</v>
      </c>
      <c r="N594" t="str">
        <f t="shared" si="53"/>
        <v>Ekr53?</v>
      </c>
      <c r="O594" t="str">
        <f t="shared" si="54"/>
        <v>GIS</v>
      </c>
      <c r="Q594" s="2" t="str">
        <f t="shared" si="55"/>
        <v>Ekr53?</v>
      </c>
      <c r="R594" s="12" t="str">
        <f>IF(ISNUMBER(SEARCH("Datakilder_SQL",#REF!)),"Database",IF(ISNUMBER(SEARCH("WMS",U594)),"WMS",IF(ISNUMBER(SEARCH("WFS",U594)),"WFS","Grafisk fil")))</f>
        <v>Grafisk fil</v>
      </c>
      <c r="S59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4" t="str">
        <f>IF(ISNUMBER(SEARCH("]",#REF!)),TRIM(RIGHT(SUBSTITUTE(#REF!,".",REPT(" ",LEN(#REF!))),LEN(#REF!))),"")&amp;IF(ISNUMBER(SEARCH("ODBC",#REF!)),TRIM(#REF!)&amp;"?","")</f>
        <v/>
      </c>
      <c r="U594" s="1" t="str">
        <f>IF(ISNUMBER(SEARCH("WMS",#REF!)),RIGHT(#REF!,LEN(#REF!)-SEARCH(":",#REF!)),"")</f>
        <v/>
      </c>
      <c r="V594" t="str">
        <f>IF(ISNUMBER(SEARCH("WMS",#REF!)),TRIM(#REF!)&amp;"?","")</f>
        <v/>
      </c>
      <c r="W594" s="21" t="str">
        <f>IF(ISNUMBER(SEARCH("E:\",#REF!)),"\\s-gis01-v\gis1\", "")</f>
        <v/>
      </c>
      <c r="X594" s="2" t="str">
        <f>IF(ISNUMBER(SEARCH("E:\",#REF!)),LEFT(#REF!,SEARCH("@",SUBSTITUTE(#REF!,"\","@",LEN(#REF!)-LEN(SUBSTITUTE(#REF!,"\",""))))),"")</f>
        <v/>
      </c>
      <c r="Y594" s="14" t="str">
        <f>IF(ISNUMBER(SEARCH("E:\",#REF!)),TRIM(RIGHT(SUBSTITUTE(#REF!,"\",REPT(" ",LEN(#REF!))),LEN(#REF!))),"")</f>
        <v/>
      </c>
    </row>
    <row r="595" spans="1:25" x14ac:dyDescent="0.25">
      <c r="A595">
        <v>594</v>
      </c>
      <c r="B595" t="s">
        <v>175</v>
      </c>
      <c r="C595" t="s">
        <v>306</v>
      </c>
      <c r="D595" s="10" t="s">
        <v>945</v>
      </c>
      <c r="E595" s="10"/>
      <c r="F595" t="str">
        <f t="shared" si="52"/>
        <v>Tematiseret linjeangivelse af spildevandsledninger</v>
      </c>
      <c r="H595" s="10" t="s">
        <v>885</v>
      </c>
      <c r="I595" t="s">
        <v>876</v>
      </c>
      <c r="J595" t="s">
        <v>807</v>
      </c>
      <c r="K595" t="s">
        <v>862</v>
      </c>
      <c r="M595" s="10" t="s">
        <v>302</v>
      </c>
      <c r="N595" t="str">
        <f t="shared" si="53"/>
        <v>Ekr53?</v>
      </c>
      <c r="O595" t="str">
        <f t="shared" si="54"/>
        <v>GIS</v>
      </c>
      <c r="Q595" s="2" t="str">
        <f t="shared" si="55"/>
        <v>Ekr53?</v>
      </c>
      <c r="R595" s="12" t="str">
        <f>IF(ISNUMBER(SEARCH("Datakilder_SQL",#REF!)),"Database",IF(ISNUMBER(SEARCH("WMS",U595)),"WMS",IF(ISNUMBER(SEARCH("WFS",U595)),"WFS","Grafisk fil")))</f>
        <v>Grafisk fil</v>
      </c>
      <c r="S59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5" t="str">
        <f>IF(ISNUMBER(SEARCH("]",#REF!)),TRIM(RIGHT(SUBSTITUTE(#REF!,".",REPT(" ",LEN(#REF!))),LEN(#REF!))),"")&amp;IF(ISNUMBER(SEARCH("ODBC",#REF!)),TRIM(#REF!)&amp;"?","")</f>
        <v/>
      </c>
      <c r="U595" s="1" t="str">
        <f>IF(ISNUMBER(SEARCH("WMS",#REF!)),RIGHT(#REF!,LEN(#REF!)-SEARCH(":",#REF!)),"")</f>
        <v/>
      </c>
      <c r="V595" t="str">
        <f>IF(ISNUMBER(SEARCH("WMS",#REF!)),TRIM(#REF!)&amp;"?","")</f>
        <v/>
      </c>
      <c r="W595" s="21" t="str">
        <f>IF(ISNUMBER(SEARCH("E:\",#REF!)),"\\s-gis01-v\gis1\", "")</f>
        <v/>
      </c>
      <c r="X595" s="2" t="str">
        <f>IF(ISNUMBER(SEARCH("E:\",#REF!)),LEFT(#REF!,SEARCH("@",SUBSTITUTE(#REF!,"\","@",LEN(#REF!)-LEN(SUBSTITUTE(#REF!,"\",""))))),"")</f>
        <v/>
      </c>
      <c r="Y595" s="14" t="str">
        <f>IF(ISNUMBER(SEARCH("E:\",#REF!)),TRIM(RIGHT(SUBSTITUTE(#REF!,"\",REPT(" ",LEN(#REF!))),LEN(#REF!))),"")</f>
        <v/>
      </c>
    </row>
    <row r="596" spans="1:25" x14ac:dyDescent="0.25">
      <c r="A596">
        <v>595</v>
      </c>
      <c r="B596" t="s">
        <v>175</v>
      </c>
      <c r="C596" t="s">
        <v>306</v>
      </c>
      <c r="D596" s="10" t="s">
        <v>945</v>
      </c>
      <c r="E596" s="10"/>
      <c r="F596" t="str">
        <f t="shared" ref="F596:F612" si="56">$F$563</f>
        <v>Tematiseret linjeangivelse af spildevandsledninger</v>
      </c>
      <c r="H596" s="10" t="s">
        <v>885</v>
      </c>
      <c r="I596" t="s">
        <v>876</v>
      </c>
      <c r="J596" t="s">
        <v>807</v>
      </c>
      <c r="K596" t="s">
        <v>862</v>
      </c>
      <c r="M596" s="10" t="s">
        <v>302</v>
      </c>
      <c r="N596" t="str">
        <f t="shared" si="53"/>
        <v>Ekr53?</v>
      </c>
      <c r="O596" t="str">
        <f t="shared" si="54"/>
        <v>GIS</v>
      </c>
      <c r="Q596" s="2" t="str">
        <f t="shared" si="55"/>
        <v>Ekr53?</v>
      </c>
      <c r="R596" s="12" t="str">
        <f>IF(ISNUMBER(SEARCH("Datakilder_SQL",#REF!)),"Database",IF(ISNUMBER(SEARCH("WMS",U596)),"WMS",IF(ISNUMBER(SEARCH("WFS",U596)),"WFS","Grafisk fil")))</f>
        <v>Grafisk fil</v>
      </c>
      <c r="S59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6" t="str">
        <f>IF(ISNUMBER(SEARCH("]",#REF!)),TRIM(RIGHT(SUBSTITUTE(#REF!,".",REPT(" ",LEN(#REF!))),LEN(#REF!))),"")&amp;IF(ISNUMBER(SEARCH("ODBC",#REF!)),TRIM(#REF!)&amp;"?","")</f>
        <v/>
      </c>
      <c r="U596" s="1" t="str">
        <f>IF(ISNUMBER(SEARCH("WMS",#REF!)),RIGHT(#REF!,LEN(#REF!)-SEARCH(":",#REF!)),"")</f>
        <v/>
      </c>
      <c r="V596" t="str">
        <f>IF(ISNUMBER(SEARCH("WMS",#REF!)),TRIM(#REF!)&amp;"?","")</f>
        <v/>
      </c>
      <c r="W596" s="21" t="str">
        <f>IF(ISNUMBER(SEARCH("E:\",#REF!)),"\\s-gis01-v\gis1\", "")</f>
        <v/>
      </c>
      <c r="X596" s="2" t="str">
        <f>IF(ISNUMBER(SEARCH("E:\",#REF!)),LEFT(#REF!,SEARCH("@",SUBSTITUTE(#REF!,"\","@",LEN(#REF!)-LEN(SUBSTITUTE(#REF!,"\",""))))),"")</f>
        <v/>
      </c>
      <c r="Y596" s="14" t="str">
        <f>IF(ISNUMBER(SEARCH("E:\",#REF!)),TRIM(RIGHT(SUBSTITUTE(#REF!,"\",REPT(" ",LEN(#REF!))),LEN(#REF!))),"")</f>
        <v/>
      </c>
    </row>
    <row r="597" spans="1:25" x14ac:dyDescent="0.25">
      <c r="A597">
        <v>596</v>
      </c>
      <c r="B597" t="s">
        <v>175</v>
      </c>
      <c r="C597" t="s">
        <v>306</v>
      </c>
      <c r="D597" s="10" t="s">
        <v>945</v>
      </c>
      <c r="E597" s="10"/>
      <c r="F597" t="str">
        <f t="shared" si="56"/>
        <v>Tematiseret linjeangivelse af spildevandsledninger</v>
      </c>
      <c r="H597" s="10" t="s">
        <v>885</v>
      </c>
      <c r="I597" t="s">
        <v>876</v>
      </c>
      <c r="J597" t="s">
        <v>807</v>
      </c>
      <c r="K597" t="s">
        <v>862</v>
      </c>
      <c r="M597" s="10" t="s">
        <v>302</v>
      </c>
      <c r="N597" t="str">
        <f t="shared" si="53"/>
        <v>Ekr53?</v>
      </c>
      <c r="O597" t="str">
        <f t="shared" si="54"/>
        <v>GIS</v>
      </c>
      <c r="Q597" s="2" t="str">
        <f t="shared" si="55"/>
        <v>Ekr53?</v>
      </c>
      <c r="R597" s="12" t="str">
        <f>IF(ISNUMBER(SEARCH("Datakilder_SQL",#REF!)),"Database",IF(ISNUMBER(SEARCH("WMS",U597)),"WMS",IF(ISNUMBER(SEARCH("WFS",U597)),"WFS","Grafisk fil")))</f>
        <v>Grafisk fil</v>
      </c>
      <c r="S59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7" t="str">
        <f>IF(ISNUMBER(SEARCH("]",#REF!)),TRIM(RIGHT(SUBSTITUTE(#REF!,".",REPT(" ",LEN(#REF!))),LEN(#REF!))),"")&amp;IF(ISNUMBER(SEARCH("ODBC",#REF!)),TRIM(#REF!)&amp;"?","")</f>
        <v/>
      </c>
      <c r="U597" s="1" t="str">
        <f>IF(ISNUMBER(SEARCH("WMS",#REF!)),RIGHT(#REF!,LEN(#REF!)-SEARCH(":",#REF!)),"")</f>
        <v/>
      </c>
      <c r="V597" t="str">
        <f>IF(ISNUMBER(SEARCH("WMS",#REF!)),TRIM(#REF!)&amp;"?","")</f>
        <v/>
      </c>
      <c r="W597" s="21" t="str">
        <f>IF(ISNUMBER(SEARCH("E:\",#REF!)),"\\s-gis01-v\gis1\", "")</f>
        <v/>
      </c>
      <c r="X597" s="2" t="str">
        <f>IF(ISNUMBER(SEARCH("E:\",#REF!)),LEFT(#REF!,SEARCH("@",SUBSTITUTE(#REF!,"\","@",LEN(#REF!)-LEN(SUBSTITUTE(#REF!,"\",""))))),"")</f>
        <v/>
      </c>
      <c r="Y597" s="14" t="str">
        <f>IF(ISNUMBER(SEARCH("E:\",#REF!)),TRIM(RIGHT(SUBSTITUTE(#REF!,"\",REPT(" ",LEN(#REF!))),LEN(#REF!))),"")</f>
        <v/>
      </c>
    </row>
    <row r="598" spans="1:25" x14ac:dyDescent="0.25">
      <c r="A598">
        <v>597</v>
      </c>
      <c r="B598" t="s">
        <v>175</v>
      </c>
      <c r="C598" t="s">
        <v>306</v>
      </c>
      <c r="D598" s="10" t="s">
        <v>945</v>
      </c>
      <c r="E598" s="10"/>
      <c r="F598" t="str">
        <f t="shared" si="56"/>
        <v>Tematiseret linjeangivelse af spildevandsledninger</v>
      </c>
      <c r="H598" s="10" t="s">
        <v>885</v>
      </c>
      <c r="I598" t="s">
        <v>876</v>
      </c>
      <c r="J598" t="s">
        <v>807</v>
      </c>
      <c r="K598" t="s">
        <v>862</v>
      </c>
      <c r="M598" s="10" t="s">
        <v>302</v>
      </c>
      <c r="N598" t="str">
        <f t="shared" si="53"/>
        <v>Ekr53?</v>
      </c>
      <c r="O598" t="str">
        <f t="shared" si="54"/>
        <v>GIS</v>
      </c>
      <c r="Q598" s="2" t="str">
        <f t="shared" si="55"/>
        <v>Ekr53?</v>
      </c>
      <c r="R598" s="12" t="str">
        <f>IF(ISNUMBER(SEARCH("Datakilder_SQL",#REF!)),"Database",IF(ISNUMBER(SEARCH("WMS",U598)),"WMS",IF(ISNUMBER(SEARCH("WFS",U598)),"WFS","Grafisk fil")))</f>
        <v>Grafisk fil</v>
      </c>
      <c r="S59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8" t="str">
        <f>IF(ISNUMBER(SEARCH("]",#REF!)),TRIM(RIGHT(SUBSTITUTE(#REF!,".",REPT(" ",LEN(#REF!))),LEN(#REF!))),"")&amp;IF(ISNUMBER(SEARCH("ODBC",#REF!)),TRIM(#REF!)&amp;"?","")</f>
        <v/>
      </c>
      <c r="U598" s="1" t="str">
        <f>IF(ISNUMBER(SEARCH("WMS",#REF!)),RIGHT(#REF!,LEN(#REF!)-SEARCH(":",#REF!)),"")</f>
        <v/>
      </c>
      <c r="V598" t="str">
        <f>IF(ISNUMBER(SEARCH("WMS",#REF!)),TRIM(#REF!)&amp;"?","")</f>
        <v/>
      </c>
      <c r="W598" s="21" t="str">
        <f>IF(ISNUMBER(SEARCH("E:\",#REF!)),"\\s-gis01-v\gis1\", "")</f>
        <v/>
      </c>
      <c r="X598" s="2" t="str">
        <f>IF(ISNUMBER(SEARCH("E:\",#REF!)),LEFT(#REF!,SEARCH("@",SUBSTITUTE(#REF!,"\","@",LEN(#REF!)-LEN(SUBSTITUTE(#REF!,"\",""))))),"")</f>
        <v/>
      </c>
      <c r="Y598" s="14" t="str">
        <f>IF(ISNUMBER(SEARCH("E:\",#REF!)),TRIM(RIGHT(SUBSTITUTE(#REF!,"\",REPT(" ",LEN(#REF!))),LEN(#REF!))),"")</f>
        <v/>
      </c>
    </row>
    <row r="599" spans="1:25" x14ac:dyDescent="0.25">
      <c r="A599">
        <v>598</v>
      </c>
      <c r="B599" t="s">
        <v>175</v>
      </c>
      <c r="C599" t="s">
        <v>306</v>
      </c>
      <c r="D599" s="10" t="s">
        <v>945</v>
      </c>
      <c r="E599" s="10"/>
      <c r="F599" t="str">
        <f t="shared" si="56"/>
        <v>Tematiseret linjeangivelse af spildevandsledninger</v>
      </c>
      <c r="H599" s="10" t="s">
        <v>885</v>
      </c>
      <c r="I599" t="s">
        <v>876</v>
      </c>
      <c r="J599" t="s">
        <v>807</v>
      </c>
      <c r="K599" t="s">
        <v>862</v>
      </c>
      <c r="M599" s="10" t="s">
        <v>302</v>
      </c>
      <c r="N599" t="str">
        <f t="shared" si="53"/>
        <v>Ekr53?</v>
      </c>
      <c r="O599" t="str">
        <f t="shared" si="54"/>
        <v>GIS</v>
      </c>
      <c r="Q599" s="2" t="str">
        <f t="shared" si="55"/>
        <v>Ekr53?</v>
      </c>
      <c r="R599" s="12" t="str">
        <f>IF(ISNUMBER(SEARCH("Datakilder_SQL",#REF!)),"Database",IF(ISNUMBER(SEARCH("WMS",U599)),"WMS",IF(ISNUMBER(SEARCH("WFS",U599)),"WFS","Grafisk fil")))</f>
        <v>Grafisk fil</v>
      </c>
      <c r="S59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599" t="str">
        <f>IF(ISNUMBER(SEARCH("]",#REF!)),TRIM(RIGHT(SUBSTITUTE(#REF!,".",REPT(" ",LEN(#REF!))),LEN(#REF!))),"")&amp;IF(ISNUMBER(SEARCH("ODBC",#REF!)),TRIM(#REF!)&amp;"?","")</f>
        <v/>
      </c>
      <c r="U599" s="1" t="str">
        <f>IF(ISNUMBER(SEARCH("WMS",#REF!)),RIGHT(#REF!,LEN(#REF!)-SEARCH(":",#REF!)),"")</f>
        <v/>
      </c>
      <c r="V599" t="str">
        <f>IF(ISNUMBER(SEARCH("WMS",#REF!)),TRIM(#REF!)&amp;"?","")</f>
        <v/>
      </c>
      <c r="W599" s="21" t="str">
        <f>IF(ISNUMBER(SEARCH("E:\",#REF!)),"\\s-gis01-v\gis1\", "")</f>
        <v/>
      </c>
      <c r="X599" s="2" t="str">
        <f>IF(ISNUMBER(SEARCH("E:\",#REF!)),LEFT(#REF!,SEARCH("@",SUBSTITUTE(#REF!,"\","@",LEN(#REF!)-LEN(SUBSTITUTE(#REF!,"\",""))))),"")</f>
        <v/>
      </c>
      <c r="Y599" s="14" t="str">
        <f>IF(ISNUMBER(SEARCH("E:\",#REF!)),TRIM(RIGHT(SUBSTITUTE(#REF!,"\",REPT(" ",LEN(#REF!))),LEN(#REF!))),"")</f>
        <v/>
      </c>
    </row>
    <row r="600" spans="1:25" x14ac:dyDescent="0.25">
      <c r="A600">
        <v>599</v>
      </c>
      <c r="B600" t="s">
        <v>175</v>
      </c>
      <c r="C600" t="s">
        <v>306</v>
      </c>
      <c r="D600" s="10" t="s">
        <v>945</v>
      </c>
      <c r="E600" s="10"/>
      <c r="F600" t="str">
        <f t="shared" si="56"/>
        <v>Tematiseret linjeangivelse af spildevandsledninger</v>
      </c>
      <c r="H600" s="10" t="s">
        <v>885</v>
      </c>
      <c r="I600" t="s">
        <v>876</v>
      </c>
      <c r="J600" t="s">
        <v>807</v>
      </c>
      <c r="K600" t="s">
        <v>862</v>
      </c>
      <c r="M600" s="10" t="s">
        <v>302</v>
      </c>
      <c r="N600" t="str">
        <f t="shared" si="53"/>
        <v>Ekr53?</v>
      </c>
      <c r="O600" t="str">
        <f t="shared" si="54"/>
        <v>GIS</v>
      </c>
      <c r="Q600" s="2" t="str">
        <f t="shared" si="55"/>
        <v>Ekr53?</v>
      </c>
      <c r="R600" s="12" t="str">
        <f>IF(ISNUMBER(SEARCH("Datakilder_SQL",#REF!)),"Database",IF(ISNUMBER(SEARCH("WMS",U600)),"WMS",IF(ISNUMBER(SEARCH("WFS",U600)),"WFS","Grafisk fil")))</f>
        <v>Grafisk fil</v>
      </c>
      <c r="S60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0" t="str">
        <f>IF(ISNUMBER(SEARCH("]",#REF!)),TRIM(RIGHT(SUBSTITUTE(#REF!,".",REPT(" ",LEN(#REF!))),LEN(#REF!))),"")&amp;IF(ISNUMBER(SEARCH("ODBC",#REF!)),TRIM(#REF!)&amp;"?","")</f>
        <v/>
      </c>
      <c r="U600" s="1" t="str">
        <f>IF(ISNUMBER(SEARCH("WMS",#REF!)),RIGHT(#REF!,LEN(#REF!)-SEARCH(":",#REF!)),"")</f>
        <v/>
      </c>
      <c r="V600" t="str">
        <f>IF(ISNUMBER(SEARCH("WMS",#REF!)),TRIM(#REF!)&amp;"?","")</f>
        <v/>
      </c>
      <c r="W600" s="21" t="str">
        <f>IF(ISNUMBER(SEARCH("E:\",#REF!)),"\\s-gis01-v\gis1\", "")</f>
        <v/>
      </c>
      <c r="X600" s="2" t="str">
        <f>IF(ISNUMBER(SEARCH("E:\",#REF!)),LEFT(#REF!,SEARCH("@",SUBSTITUTE(#REF!,"\","@",LEN(#REF!)-LEN(SUBSTITUTE(#REF!,"\",""))))),"")</f>
        <v/>
      </c>
      <c r="Y600" s="14" t="str">
        <f>IF(ISNUMBER(SEARCH("E:\",#REF!)),TRIM(RIGHT(SUBSTITUTE(#REF!,"\",REPT(" ",LEN(#REF!))),LEN(#REF!))),"")</f>
        <v/>
      </c>
    </row>
    <row r="601" spans="1:25" x14ac:dyDescent="0.25">
      <c r="A601">
        <v>600</v>
      </c>
      <c r="B601" t="s">
        <v>175</v>
      </c>
      <c r="C601" t="s">
        <v>306</v>
      </c>
      <c r="D601" s="10" t="s">
        <v>945</v>
      </c>
      <c r="E601" s="10"/>
      <c r="F601" t="str">
        <f t="shared" si="56"/>
        <v>Tematiseret linjeangivelse af spildevandsledninger</v>
      </c>
      <c r="H601" s="10" t="s">
        <v>885</v>
      </c>
      <c r="I601" t="s">
        <v>876</v>
      </c>
      <c r="J601" t="s">
        <v>807</v>
      </c>
      <c r="K601" t="s">
        <v>862</v>
      </c>
      <c r="M601" s="10" t="s">
        <v>302</v>
      </c>
      <c r="N601" t="str">
        <f t="shared" si="53"/>
        <v>Ekr53?</v>
      </c>
      <c r="O601" t="str">
        <f t="shared" si="54"/>
        <v>GIS</v>
      </c>
      <c r="Q601" s="2" t="str">
        <f t="shared" si="55"/>
        <v>Ekr53?</v>
      </c>
      <c r="R601" s="12" t="str">
        <f>IF(ISNUMBER(SEARCH("Datakilder_SQL",#REF!)),"Database",IF(ISNUMBER(SEARCH("WMS",U601)),"WMS",IF(ISNUMBER(SEARCH("WFS",U601)),"WFS","Grafisk fil")))</f>
        <v>Grafisk fil</v>
      </c>
      <c r="S60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1" t="str">
        <f>IF(ISNUMBER(SEARCH("]",#REF!)),TRIM(RIGHT(SUBSTITUTE(#REF!,".",REPT(" ",LEN(#REF!))),LEN(#REF!))),"")&amp;IF(ISNUMBER(SEARCH("ODBC",#REF!)),TRIM(#REF!)&amp;"?","")</f>
        <v/>
      </c>
      <c r="U601" s="1" t="str">
        <f>IF(ISNUMBER(SEARCH("WMS",#REF!)),RIGHT(#REF!,LEN(#REF!)-SEARCH(":",#REF!)),"")</f>
        <v/>
      </c>
      <c r="V601" t="str">
        <f>IF(ISNUMBER(SEARCH("WMS",#REF!)),TRIM(#REF!)&amp;"?","")</f>
        <v/>
      </c>
      <c r="W601" s="21" t="str">
        <f>IF(ISNUMBER(SEARCH("E:\",#REF!)),"\\s-gis01-v\gis1\", "")</f>
        <v/>
      </c>
      <c r="X601" s="2" t="str">
        <f>IF(ISNUMBER(SEARCH("E:\",#REF!)),LEFT(#REF!,SEARCH("@",SUBSTITUTE(#REF!,"\","@",LEN(#REF!)-LEN(SUBSTITUTE(#REF!,"\",""))))),"")</f>
        <v/>
      </c>
      <c r="Y601" s="14" t="str">
        <f>IF(ISNUMBER(SEARCH("E:\",#REF!)),TRIM(RIGHT(SUBSTITUTE(#REF!,"\",REPT(" ",LEN(#REF!))),LEN(#REF!))),"")</f>
        <v/>
      </c>
    </row>
    <row r="602" spans="1:25" x14ac:dyDescent="0.25">
      <c r="A602">
        <v>601</v>
      </c>
      <c r="B602" t="s">
        <v>175</v>
      </c>
      <c r="C602" t="s">
        <v>306</v>
      </c>
      <c r="D602" s="10" t="s">
        <v>945</v>
      </c>
      <c r="E602" s="10"/>
      <c r="F602" t="str">
        <f t="shared" si="56"/>
        <v>Tematiseret linjeangivelse af spildevandsledninger</v>
      </c>
      <c r="H602" s="10" t="s">
        <v>885</v>
      </c>
      <c r="I602" t="s">
        <v>876</v>
      </c>
      <c r="J602" t="s">
        <v>807</v>
      </c>
      <c r="K602" t="s">
        <v>862</v>
      </c>
      <c r="M602" s="10" t="s">
        <v>302</v>
      </c>
      <c r="N602" t="str">
        <f t="shared" si="53"/>
        <v>Ekr53?</v>
      </c>
      <c r="O602" t="str">
        <f t="shared" si="54"/>
        <v>GIS</v>
      </c>
      <c r="Q602" s="2" t="str">
        <f t="shared" si="55"/>
        <v>Ekr53?</v>
      </c>
      <c r="R602" s="12" t="str">
        <f>IF(ISNUMBER(SEARCH("Datakilder_SQL",#REF!)),"Database",IF(ISNUMBER(SEARCH("WMS",U602)),"WMS",IF(ISNUMBER(SEARCH("WFS",U602)),"WFS","Grafisk fil")))</f>
        <v>Grafisk fil</v>
      </c>
      <c r="S60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2" t="str">
        <f>IF(ISNUMBER(SEARCH("]",#REF!)),TRIM(RIGHT(SUBSTITUTE(#REF!,".",REPT(" ",LEN(#REF!))),LEN(#REF!))),"")&amp;IF(ISNUMBER(SEARCH("ODBC",#REF!)),TRIM(#REF!)&amp;"?","")</f>
        <v/>
      </c>
      <c r="U602" s="1" t="str">
        <f>IF(ISNUMBER(SEARCH("WMS",#REF!)),RIGHT(#REF!,LEN(#REF!)-SEARCH(":",#REF!)),"")</f>
        <v/>
      </c>
      <c r="V602" t="str">
        <f>IF(ISNUMBER(SEARCH("WMS",#REF!)),TRIM(#REF!)&amp;"?","")</f>
        <v/>
      </c>
      <c r="W602" s="21" t="str">
        <f>IF(ISNUMBER(SEARCH("E:\",#REF!)),"\\s-gis01-v\gis1\", "")</f>
        <v/>
      </c>
      <c r="X602" s="2" t="str">
        <f>IF(ISNUMBER(SEARCH("E:\",#REF!)),LEFT(#REF!,SEARCH("@",SUBSTITUTE(#REF!,"\","@",LEN(#REF!)-LEN(SUBSTITUTE(#REF!,"\",""))))),"")</f>
        <v/>
      </c>
      <c r="Y602" s="14" t="str">
        <f>IF(ISNUMBER(SEARCH("E:\",#REF!)),TRIM(RIGHT(SUBSTITUTE(#REF!,"\",REPT(" ",LEN(#REF!))),LEN(#REF!))),"")</f>
        <v/>
      </c>
    </row>
    <row r="603" spans="1:25" x14ac:dyDescent="0.25">
      <c r="A603">
        <v>602</v>
      </c>
      <c r="B603" t="s">
        <v>175</v>
      </c>
      <c r="C603" t="s">
        <v>306</v>
      </c>
      <c r="D603" s="10" t="s">
        <v>945</v>
      </c>
      <c r="E603" s="10"/>
      <c r="F603" t="str">
        <f t="shared" si="56"/>
        <v>Tematiseret linjeangivelse af spildevandsledninger</v>
      </c>
      <c r="H603" s="10" t="s">
        <v>885</v>
      </c>
      <c r="I603" t="s">
        <v>876</v>
      </c>
      <c r="J603" t="s">
        <v>807</v>
      </c>
      <c r="K603" t="s">
        <v>862</v>
      </c>
      <c r="M603" s="10" t="s">
        <v>302</v>
      </c>
      <c r="N603" t="str">
        <f t="shared" si="53"/>
        <v>Ekr53?</v>
      </c>
      <c r="O603" t="str">
        <f t="shared" si="54"/>
        <v>GIS</v>
      </c>
      <c r="Q603" s="2" t="str">
        <f t="shared" si="55"/>
        <v>Ekr53?</v>
      </c>
      <c r="R603" s="12" t="str">
        <f>IF(ISNUMBER(SEARCH("Datakilder_SQL",#REF!)),"Database",IF(ISNUMBER(SEARCH("WMS",U603)),"WMS",IF(ISNUMBER(SEARCH("WFS",U603)),"WFS","Grafisk fil")))</f>
        <v>Grafisk fil</v>
      </c>
      <c r="S60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3" t="str">
        <f>IF(ISNUMBER(SEARCH("]",#REF!)),TRIM(RIGHT(SUBSTITUTE(#REF!,".",REPT(" ",LEN(#REF!))),LEN(#REF!))),"")&amp;IF(ISNUMBER(SEARCH("ODBC",#REF!)),TRIM(#REF!)&amp;"?","")</f>
        <v/>
      </c>
      <c r="U603" s="1" t="str">
        <f>IF(ISNUMBER(SEARCH("WMS",#REF!)),RIGHT(#REF!,LEN(#REF!)-SEARCH(":",#REF!)),"")</f>
        <v/>
      </c>
      <c r="V603" t="str">
        <f>IF(ISNUMBER(SEARCH("WMS",#REF!)),TRIM(#REF!)&amp;"?","")</f>
        <v/>
      </c>
      <c r="W603" s="21" t="str">
        <f>IF(ISNUMBER(SEARCH("E:\",#REF!)),"\\s-gis01-v\gis1\", "")</f>
        <v/>
      </c>
      <c r="X603" s="2" t="str">
        <f>IF(ISNUMBER(SEARCH("E:\",#REF!)),LEFT(#REF!,SEARCH("@",SUBSTITUTE(#REF!,"\","@",LEN(#REF!)-LEN(SUBSTITUTE(#REF!,"\",""))))),"")</f>
        <v/>
      </c>
      <c r="Y603" s="14" t="str">
        <f>IF(ISNUMBER(SEARCH("E:\",#REF!)),TRIM(RIGHT(SUBSTITUTE(#REF!,"\",REPT(" ",LEN(#REF!))),LEN(#REF!))),"")</f>
        <v/>
      </c>
    </row>
    <row r="604" spans="1:25" x14ac:dyDescent="0.25">
      <c r="A604">
        <v>603</v>
      </c>
      <c r="B604" t="s">
        <v>175</v>
      </c>
      <c r="C604" t="s">
        <v>306</v>
      </c>
      <c r="D604" s="10" t="s">
        <v>945</v>
      </c>
      <c r="E604" s="10"/>
      <c r="F604" t="str">
        <f t="shared" si="56"/>
        <v>Tematiseret linjeangivelse af spildevandsledninger</v>
      </c>
      <c r="H604" s="10" t="s">
        <v>885</v>
      </c>
      <c r="I604" t="s">
        <v>876</v>
      </c>
      <c r="J604" t="s">
        <v>807</v>
      </c>
      <c r="K604" t="s">
        <v>862</v>
      </c>
      <c r="M604" s="10" t="s">
        <v>302</v>
      </c>
      <c r="N604" t="str">
        <f t="shared" si="53"/>
        <v>Ekr53?</v>
      </c>
      <c r="O604" t="str">
        <f t="shared" si="54"/>
        <v>GIS</v>
      </c>
      <c r="Q604" s="2" t="str">
        <f t="shared" si="55"/>
        <v>Ekr53?</v>
      </c>
      <c r="R604" s="12" t="str">
        <f>IF(ISNUMBER(SEARCH("Datakilder_SQL",#REF!)),"Database",IF(ISNUMBER(SEARCH("WMS",U604)),"WMS",IF(ISNUMBER(SEARCH("WFS",U604)),"WFS","Grafisk fil")))</f>
        <v>Grafisk fil</v>
      </c>
      <c r="S60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4" t="str">
        <f>IF(ISNUMBER(SEARCH("]",#REF!)),TRIM(RIGHT(SUBSTITUTE(#REF!,".",REPT(" ",LEN(#REF!))),LEN(#REF!))),"")&amp;IF(ISNUMBER(SEARCH("ODBC",#REF!)),TRIM(#REF!)&amp;"?","")</f>
        <v/>
      </c>
      <c r="U604" s="1" t="str">
        <f>IF(ISNUMBER(SEARCH("WMS",#REF!)),RIGHT(#REF!,LEN(#REF!)-SEARCH(":",#REF!)),"")</f>
        <v/>
      </c>
      <c r="V604" t="str">
        <f>IF(ISNUMBER(SEARCH("WMS",#REF!)),TRIM(#REF!)&amp;"?","")</f>
        <v/>
      </c>
      <c r="W604" s="21" t="str">
        <f>IF(ISNUMBER(SEARCH("E:\",#REF!)),"\\s-gis01-v\gis1\", "")</f>
        <v/>
      </c>
      <c r="X604" s="2" t="str">
        <f>IF(ISNUMBER(SEARCH("E:\",#REF!)),LEFT(#REF!,SEARCH("@",SUBSTITUTE(#REF!,"\","@",LEN(#REF!)-LEN(SUBSTITUTE(#REF!,"\",""))))),"")</f>
        <v/>
      </c>
      <c r="Y604" s="14" t="str">
        <f>IF(ISNUMBER(SEARCH("E:\",#REF!)),TRIM(RIGHT(SUBSTITUTE(#REF!,"\",REPT(" ",LEN(#REF!))),LEN(#REF!))),"")</f>
        <v/>
      </c>
    </row>
    <row r="605" spans="1:25" x14ac:dyDescent="0.25">
      <c r="A605">
        <v>604</v>
      </c>
      <c r="B605" t="s">
        <v>175</v>
      </c>
      <c r="C605" t="s">
        <v>306</v>
      </c>
      <c r="D605" s="10" t="s">
        <v>945</v>
      </c>
      <c r="E605" s="10"/>
      <c r="F605" t="str">
        <f t="shared" si="56"/>
        <v>Tematiseret linjeangivelse af spildevandsledninger</v>
      </c>
      <c r="H605" s="10" t="s">
        <v>885</v>
      </c>
      <c r="I605" t="s">
        <v>876</v>
      </c>
      <c r="J605" t="s">
        <v>807</v>
      </c>
      <c r="K605" t="s">
        <v>862</v>
      </c>
      <c r="M605" s="10" t="s">
        <v>302</v>
      </c>
      <c r="N605" t="str">
        <f t="shared" si="53"/>
        <v>Ekr53?</v>
      </c>
      <c r="O605" t="str">
        <f t="shared" si="54"/>
        <v>GIS</v>
      </c>
      <c r="Q605" s="2" t="str">
        <f t="shared" si="55"/>
        <v>Ekr53?</v>
      </c>
      <c r="R605" s="12" t="str">
        <f>IF(ISNUMBER(SEARCH("Datakilder_SQL",#REF!)),"Database",IF(ISNUMBER(SEARCH("WMS",U605)),"WMS",IF(ISNUMBER(SEARCH("WFS",U605)),"WFS","Grafisk fil")))</f>
        <v>Grafisk fil</v>
      </c>
      <c r="S60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5" t="str">
        <f>IF(ISNUMBER(SEARCH("]",#REF!)),TRIM(RIGHT(SUBSTITUTE(#REF!,".",REPT(" ",LEN(#REF!))),LEN(#REF!))),"")&amp;IF(ISNUMBER(SEARCH("ODBC",#REF!)),TRIM(#REF!)&amp;"?","")</f>
        <v/>
      </c>
      <c r="U605" s="1" t="str">
        <f>IF(ISNUMBER(SEARCH("WMS",#REF!)),RIGHT(#REF!,LEN(#REF!)-SEARCH(":",#REF!)),"")</f>
        <v/>
      </c>
      <c r="V605" t="str">
        <f>IF(ISNUMBER(SEARCH("WMS",#REF!)),TRIM(#REF!)&amp;"?","")</f>
        <v/>
      </c>
      <c r="W605" s="21" t="str">
        <f>IF(ISNUMBER(SEARCH("E:\",#REF!)),"\\s-gis01-v\gis1\", "")</f>
        <v/>
      </c>
      <c r="X605" s="2" t="str">
        <f>IF(ISNUMBER(SEARCH("E:\",#REF!)),LEFT(#REF!,SEARCH("@",SUBSTITUTE(#REF!,"\","@",LEN(#REF!)-LEN(SUBSTITUTE(#REF!,"\",""))))),"")</f>
        <v/>
      </c>
      <c r="Y605" s="14" t="str">
        <f>IF(ISNUMBER(SEARCH("E:\",#REF!)),TRIM(RIGHT(SUBSTITUTE(#REF!,"\",REPT(" ",LEN(#REF!))),LEN(#REF!))),"")</f>
        <v/>
      </c>
    </row>
    <row r="606" spans="1:25" x14ac:dyDescent="0.25">
      <c r="A606">
        <v>605</v>
      </c>
      <c r="B606" t="s">
        <v>175</v>
      </c>
      <c r="C606" t="s">
        <v>306</v>
      </c>
      <c r="D606" s="10" t="s">
        <v>945</v>
      </c>
      <c r="E606" s="10"/>
      <c r="F606" t="str">
        <f t="shared" si="56"/>
        <v>Tematiseret linjeangivelse af spildevandsledninger</v>
      </c>
      <c r="H606" s="10" t="s">
        <v>885</v>
      </c>
      <c r="I606" t="s">
        <v>876</v>
      </c>
      <c r="J606" t="s">
        <v>807</v>
      </c>
      <c r="K606" t="s">
        <v>862</v>
      </c>
      <c r="M606" s="10" t="s">
        <v>302</v>
      </c>
      <c r="N606" t="str">
        <f t="shared" si="53"/>
        <v>Ekr53?</v>
      </c>
      <c r="O606" t="str">
        <f t="shared" si="54"/>
        <v>GIS</v>
      </c>
      <c r="Q606" s="2" t="str">
        <f t="shared" si="55"/>
        <v>Ekr53?</v>
      </c>
      <c r="R606" s="12" t="str">
        <f>IF(ISNUMBER(SEARCH("Datakilder_SQL",#REF!)),"Database",IF(ISNUMBER(SEARCH("WMS",U606)),"WMS",IF(ISNUMBER(SEARCH("WFS",U606)),"WFS","Grafisk fil")))</f>
        <v>Grafisk fil</v>
      </c>
      <c r="S60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6" t="str">
        <f>IF(ISNUMBER(SEARCH("]",#REF!)),TRIM(RIGHT(SUBSTITUTE(#REF!,".",REPT(" ",LEN(#REF!))),LEN(#REF!))),"")&amp;IF(ISNUMBER(SEARCH("ODBC",#REF!)),TRIM(#REF!)&amp;"?","")</f>
        <v/>
      </c>
      <c r="U606" s="1" t="str">
        <f>IF(ISNUMBER(SEARCH("WMS",#REF!)),RIGHT(#REF!,LEN(#REF!)-SEARCH(":",#REF!)),"")</f>
        <v/>
      </c>
      <c r="V606" t="str">
        <f>IF(ISNUMBER(SEARCH("WMS",#REF!)),TRIM(#REF!)&amp;"?","")</f>
        <v/>
      </c>
      <c r="W606" s="21" t="str">
        <f>IF(ISNUMBER(SEARCH("E:\",#REF!)),"\\s-gis01-v\gis1\", "")</f>
        <v/>
      </c>
      <c r="X606" s="2" t="str">
        <f>IF(ISNUMBER(SEARCH("E:\",#REF!)),LEFT(#REF!,SEARCH("@",SUBSTITUTE(#REF!,"\","@",LEN(#REF!)-LEN(SUBSTITUTE(#REF!,"\",""))))),"")</f>
        <v/>
      </c>
      <c r="Y606" s="14" t="str">
        <f>IF(ISNUMBER(SEARCH("E:\",#REF!)),TRIM(RIGHT(SUBSTITUTE(#REF!,"\",REPT(" ",LEN(#REF!))),LEN(#REF!))),"")</f>
        <v/>
      </c>
    </row>
    <row r="607" spans="1:25" x14ac:dyDescent="0.25">
      <c r="A607">
        <v>606</v>
      </c>
      <c r="B607" t="s">
        <v>175</v>
      </c>
      <c r="C607" t="s">
        <v>306</v>
      </c>
      <c r="D607" s="10" t="s">
        <v>945</v>
      </c>
      <c r="E607" s="10"/>
      <c r="F607" t="str">
        <f t="shared" si="56"/>
        <v>Tematiseret linjeangivelse af spildevandsledninger</v>
      </c>
      <c r="H607" s="10" t="s">
        <v>885</v>
      </c>
      <c r="I607" t="s">
        <v>876</v>
      </c>
      <c r="J607" t="s">
        <v>807</v>
      </c>
      <c r="K607" t="s">
        <v>862</v>
      </c>
      <c r="M607" s="10" t="s">
        <v>302</v>
      </c>
      <c r="N607" t="str">
        <f t="shared" si="53"/>
        <v>Ekr53?</v>
      </c>
      <c r="O607" t="str">
        <f t="shared" si="54"/>
        <v>GIS</v>
      </c>
      <c r="Q607" s="2" t="str">
        <f t="shared" si="55"/>
        <v>Ekr53?</v>
      </c>
      <c r="R607" s="12" t="str">
        <f>IF(ISNUMBER(SEARCH("Datakilder_SQL",#REF!)),"Database",IF(ISNUMBER(SEARCH("WMS",U607)),"WMS",IF(ISNUMBER(SEARCH("WFS",U607)),"WFS","Grafisk fil")))</f>
        <v>Grafisk fil</v>
      </c>
      <c r="S60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7" t="str">
        <f>IF(ISNUMBER(SEARCH("]",#REF!)),TRIM(RIGHT(SUBSTITUTE(#REF!,".",REPT(" ",LEN(#REF!))),LEN(#REF!))),"")&amp;IF(ISNUMBER(SEARCH("ODBC",#REF!)),TRIM(#REF!)&amp;"?","")</f>
        <v/>
      </c>
      <c r="U607" s="1" t="str">
        <f>IF(ISNUMBER(SEARCH("WMS",#REF!)),RIGHT(#REF!,LEN(#REF!)-SEARCH(":",#REF!)),"")</f>
        <v/>
      </c>
      <c r="V607" t="str">
        <f>IF(ISNUMBER(SEARCH("WMS",#REF!)),TRIM(#REF!)&amp;"?","")</f>
        <v/>
      </c>
      <c r="W607" s="21" t="str">
        <f>IF(ISNUMBER(SEARCH("E:\",#REF!)),"\\s-gis01-v\gis1\", "")</f>
        <v/>
      </c>
      <c r="X607" s="2" t="str">
        <f>IF(ISNUMBER(SEARCH("E:\",#REF!)),LEFT(#REF!,SEARCH("@",SUBSTITUTE(#REF!,"\","@",LEN(#REF!)-LEN(SUBSTITUTE(#REF!,"\",""))))),"")</f>
        <v/>
      </c>
      <c r="Y607" s="14" t="str">
        <f>IF(ISNUMBER(SEARCH("E:\",#REF!)),TRIM(RIGHT(SUBSTITUTE(#REF!,"\",REPT(" ",LEN(#REF!))),LEN(#REF!))),"")</f>
        <v/>
      </c>
    </row>
    <row r="608" spans="1:25" x14ac:dyDescent="0.25">
      <c r="A608">
        <v>607</v>
      </c>
      <c r="B608" t="s">
        <v>175</v>
      </c>
      <c r="C608" t="s">
        <v>306</v>
      </c>
      <c r="D608" s="10" t="s">
        <v>945</v>
      </c>
      <c r="E608" s="10"/>
      <c r="F608" t="str">
        <f t="shared" si="56"/>
        <v>Tematiseret linjeangivelse af spildevandsledninger</v>
      </c>
      <c r="H608" s="10" t="s">
        <v>885</v>
      </c>
      <c r="I608" t="s">
        <v>876</v>
      </c>
      <c r="J608" t="s">
        <v>807</v>
      </c>
      <c r="K608" t="s">
        <v>862</v>
      </c>
      <c r="M608" s="10" t="s">
        <v>302</v>
      </c>
      <c r="N608" t="str">
        <f t="shared" si="53"/>
        <v>Ekr53?</v>
      </c>
      <c r="O608" t="str">
        <f t="shared" si="54"/>
        <v>GIS</v>
      </c>
      <c r="Q608" s="2" t="str">
        <f t="shared" si="55"/>
        <v>Ekr53?</v>
      </c>
      <c r="R608" s="12" t="str">
        <f>IF(ISNUMBER(SEARCH("Datakilder_SQL",#REF!)),"Database",IF(ISNUMBER(SEARCH("WMS",U608)),"WMS",IF(ISNUMBER(SEARCH("WFS",U608)),"WFS","Grafisk fil")))</f>
        <v>Grafisk fil</v>
      </c>
      <c r="S60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8" t="str">
        <f>IF(ISNUMBER(SEARCH("]",#REF!)),TRIM(RIGHT(SUBSTITUTE(#REF!,".",REPT(" ",LEN(#REF!))),LEN(#REF!))),"")&amp;IF(ISNUMBER(SEARCH("ODBC",#REF!)),TRIM(#REF!)&amp;"?","")</f>
        <v/>
      </c>
      <c r="U608" s="1" t="str">
        <f>IF(ISNUMBER(SEARCH("WMS",#REF!)),RIGHT(#REF!,LEN(#REF!)-SEARCH(":",#REF!)),"")</f>
        <v/>
      </c>
      <c r="V608" t="str">
        <f>IF(ISNUMBER(SEARCH("WMS",#REF!)),TRIM(#REF!)&amp;"?","")</f>
        <v/>
      </c>
      <c r="W608" s="21" t="str">
        <f>IF(ISNUMBER(SEARCH("E:\",#REF!)),"\\s-gis01-v\gis1\", "")</f>
        <v/>
      </c>
      <c r="X608" s="2" t="str">
        <f>IF(ISNUMBER(SEARCH("E:\",#REF!)),LEFT(#REF!,SEARCH("@",SUBSTITUTE(#REF!,"\","@",LEN(#REF!)-LEN(SUBSTITUTE(#REF!,"\",""))))),"")</f>
        <v/>
      </c>
      <c r="Y608" s="14" t="str">
        <f>IF(ISNUMBER(SEARCH("E:\",#REF!)),TRIM(RIGHT(SUBSTITUTE(#REF!,"\",REPT(" ",LEN(#REF!))),LEN(#REF!))),"")</f>
        <v/>
      </c>
    </row>
    <row r="609" spans="1:25" x14ac:dyDescent="0.25">
      <c r="A609">
        <v>608</v>
      </c>
      <c r="B609" t="s">
        <v>175</v>
      </c>
      <c r="C609" t="s">
        <v>306</v>
      </c>
      <c r="D609" s="10" t="s">
        <v>945</v>
      </c>
      <c r="E609" s="10"/>
      <c r="F609" t="str">
        <f t="shared" si="56"/>
        <v>Tematiseret linjeangivelse af spildevandsledninger</v>
      </c>
      <c r="H609" s="10" t="s">
        <v>885</v>
      </c>
      <c r="I609" t="s">
        <v>876</v>
      </c>
      <c r="J609" t="s">
        <v>807</v>
      </c>
      <c r="K609" t="s">
        <v>862</v>
      </c>
      <c r="M609" s="10" t="s">
        <v>302</v>
      </c>
      <c r="N609" t="str">
        <f t="shared" si="53"/>
        <v>Ekr53?</v>
      </c>
      <c r="O609" t="str">
        <f t="shared" si="54"/>
        <v>GIS</v>
      </c>
      <c r="Q609" s="2" t="str">
        <f t="shared" si="55"/>
        <v>Ekr53?</v>
      </c>
      <c r="R609" s="12" t="str">
        <f>IF(ISNUMBER(SEARCH("Datakilder_SQL",#REF!)),"Database",IF(ISNUMBER(SEARCH("WMS",U609)),"WMS",IF(ISNUMBER(SEARCH("WFS",U609)),"WFS","Grafisk fil")))</f>
        <v>Grafisk fil</v>
      </c>
      <c r="S60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09" t="str">
        <f>IF(ISNUMBER(SEARCH("]",#REF!)),TRIM(RIGHT(SUBSTITUTE(#REF!,".",REPT(" ",LEN(#REF!))),LEN(#REF!))),"")&amp;IF(ISNUMBER(SEARCH("ODBC",#REF!)),TRIM(#REF!)&amp;"?","")</f>
        <v/>
      </c>
      <c r="U609" s="1" t="str">
        <f>IF(ISNUMBER(SEARCH("WMS",#REF!)),RIGHT(#REF!,LEN(#REF!)-SEARCH(":",#REF!)),"")</f>
        <v/>
      </c>
      <c r="V609" t="str">
        <f>IF(ISNUMBER(SEARCH("WMS",#REF!)),TRIM(#REF!)&amp;"?","")</f>
        <v/>
      </c>
      <c r="W609" s="21" t="str">
        <f>IF(ISNUMBER(SEARCH("E:\",#REF!)),"\\s-gis01-v\gis1\", "")</f>
        <v/>
      </c>
      <c r="X609" s="2" t="str">
        <f>IF(ISNUMBER(SEARCH("E:\",#REF!)),LEFT(#REF!,SEARCH("@",SUBSTITUTE(#REF!,"\","@",LEN(#REF!)-LEN(SUBSTITUTE(#REF!,"\",""))))),"")</f>
        <v/>
      </c>
      <c r="Y609" s="14" t="str">
        <f>IF(ISNUMBER(SEARCH("E:\",#REF!)),TRIM(RIGHT(SUBSTITUTE(#REF!,"\",REPT(" ",LEN(#REF!))),LEN(#REF!))),"")</f>
        <v/>
      </c>
    </row>
    <row r="610" spans="1:25" x14ac:dyDescent="0.25">
      <c r="A610">
        <v>609</v>
      </c>
      <c r="B610" t="s">
        <v>175</v>
      </c>
      <c r="C610" t="s">
        <v>306</v>
      </c>
      <c r="D610" s="10" t="s">
        <v>945</v>
      </c>
      <c r="E610" s="10"/>
      <c r="F610" t="str">
        <f t="shared" si="56"/>
        <v>Tematiseret linjeangivelse af spildevandsledninger</v>
      </c>
      <c r="H610" s="10" t="s">
        <v>885</v>
      </c>
      <c r="I610" t="s">
        <v>876</v>
      </c>
      <c r="J610" t="s">
        <v>807</v>
      </c>
      <c r="K610" t="s">
        <v>862</v>
      </c>
      <c r="M610" s="10" t="s">
        <v>302</v>
      </c>
      <c r="N610" t="str">
        <f t="shared" si="53"/>
        <v>Ekr53?</v>
      </c>
      <c r="O610" t="str">
        <f t="shared" si="54"/>
        <v>GIS</v>
      </c>
      <c r="Q610" s="2" t="str">
        <f t="shared" si="55"/>
        <v>Ekr53?</v>
      </c>
      <c r="R610" s="12" t="str">
        <f>IF(ISNUMBER(SEARCH("Datakilder_SQL",#REF!)),"Database",IF(ISNUMBER(SEARCH("WMS",U610)),"WMS",IF(ISNUMBER(SEARCH("WFS",U610)),"WFS","Grafisk fil")))</f>
        <v>Grafisk fil</v>
      </c>
      <c r="S61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0" t="str">
        <f>IF(ISNUMBER(SEARCH("]",#REF!)),TRIM(RIGHT(SUBSTITUTE(#REF!,".",REPT(" ",LEN(#REF!))),LEN(#REF!))),"")&amp;IF(ISNUMBER(SEARCH("ODBC",#REF!)),TRIM(#REF!)&amp;"?","")</f>
        <v/>
      </c>
      <c r="U610" s="1" t="str">
        <f>IF(ISNUMBER(SEARCH("WMS",#REF!)),RIGHT(#REF!,LEN(#REF!)-SEARCH(":",#REF!)),"")</f>
        <v/>
      </c>
      <c r="V610" t="str">
        <f>IF(ISNUMBER(SEARCH("WMS",#REF!)),TRIM(#REF!)&amp;"?","")</f>
        <v/>
      </c>
      <c r="W610" s="21" t="str">
        <f>IF(ISNUMBER(SEARCH("E:\",#REF!)),"\\s-gis01-v\gis1\", "")</f>
        <v/>
      </c>
      <c r="X610" s="2" t="str">
        <f>IF(ISNUMBER(SEARCH("E:\",#REF!)),LEFT(#REF!,SEARCH("@",SUBSTITUTE(#REF!,"\","@",LEN(#REF!)-LEN(SUBSTITUTE(#REF!,"\",""))))),"")</f>
        <v/>
      </c>
      <c r="Y610" s="14" t="str">
        <f>IF(ISNUMBER(SEARCH("E:\",#REF!)),TRIM(RIGHT(SUBSTITUTE(#REF!,"\",REPT(" ",LEN(#REF!))),LEN(#REF!))),"")</f>
        <v/>
      </c>
    </row>
    <row r="611" spans="1:25" x14ac:dyDescent="0.25">
      <c r="A611">
        <v>610</v>
      </c>
      <c r="B611" t="s">
        <v>175</v>
      </c>
      <c r="C611" t="s">
        <v>306</v>
      </c>
      <c r="D611" s="10" t="s">
        <v>945</v>
      </c>
      <c r="E611" s="10"/>
      <c r="F611" t="str">
        <f t="shared" si="56"/>
        <v>Tematiseret linjeangivelse af spildevandsledninger</v>
      </c>
      <c r="H611" s="10" t="s">
        <v>885</v>
      </c>
      <c r="I611" t="s">
        <v>876</v>
      </c>
      <c r="J611" t="s">
        <v>807</v>
      </c>
      <c r="K611" t="s">
        <v>862</v>
      </c>
      <c r="M611" s="10" t="s">
        <v>302</v>
      </c>
      <c r="N611" t="str">
        <f t="shared" si="53"/>
        <v>Ekr53?</v>
      </c>
      <c r="O611" t="str">
        <f t="shared" si="54"/>
        <v>GIS</v>
      </c>
      <c r="Q611" s="2" t="str">
        <f t="shared" si="55"/>
        <v>Ekr53?</v>
      </c>
      <c r="R611" s="12" t="str">
        <f>IF(ISNUMBER(SEARCH("Datakilder_SQL",#REF!)),"Database",IF(ISNUMBER(SEARCH("WMS",U611)),"WMS",IF(ISNUMBER(SEARCH("WFS",U611)),"WFS","Grafisk fil")))</f>
        <v>Grafisk fil</v>
      </c>
      <c r="S61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1" t="str">
        <f>IF(ISNUMBER(SEARCH("]",#REF!)),TRIM(RIGHT(SUBSTITUTE(#REF!,".",REPT(" ",LEN(#REF!))),LEN(#REF!))),"")&amp;IF(ISNUMBER(SEARCH("ODBC",#REF!)),TRIM(#REF!)&amp;"?","")</f>
        <v/>
      </c>
      <c r="U611" s="1" t="str">
        <f>IF(ISNUMBER(SEARCH("WMS",#REF!)),RIGHT(#REF!,LEN(#REF!)-SEARCH(":",#REF!)),"")</f>
        <v/>
      </c>
      <c r="V611" t="str">
        <f>IF(ISNUMBER(SEARCH("WMS",#REF!)),TRIM(#REF!)&amp;"?","")</f>
        <v/>
      </c>
      <c r="W611" s="21" t="str">
        <f>IF(ISNUMBER(SEARCH("E:\",#REF!)),"\\s-gis01-v\gis1\", "")</f>
        <v/>
      </c>
      <c r="X611" s="2" t="str">
        <f>IF(ISNUMBER(SEARCH("E:\",#REF!)),LEFT(#REF!,SEARCH("@",SUBSTITUTE(#REF!,"\","@",LEN(#REF!)-LEN(SUBSTITUTE(#REF!,"\",""))))),"")</f>
        <v/>
      </c>
      <c r="Y611" s="14" t="str">
        <f>IF(ISNUMBER(SEARCH("E:\",#REF!)),TRIM(RIGHT(SUBSTITUTE(#REF!,"\",REPT(" ",LEN(#REF!))),LEN(#REF!))),"")</f>
        <v/>
      </c>
    </row>
    <row r="612" spans="1:25" x14ac:dyDescent="0.25">
      <c r="A612">
        <v>611</v>
      </c>
      <c r="B612" t="s">
        <v>175</v>
      </c>
      <c r="C612" t="s">
        <v>306</v>
      </c>
      <c r="D612" s="10" t="s">
        <v>945</v>
      </c>
      <c r="E612" s="10"/>
      <c r="F612" t="str">
        <f t="shared" si="56"/>
        <v>Tematiseret linjeangivelse af spildevandsledninger</v>
      </c>
      <c r="H612" s="10" t="s">
        <v>885</v>
      </c>
      <c r="I612" t="s">
        <v>876</v>
      </c>
      <c r="J612" t="s">
        <v>807</v>
      </c>
      <c r="K612" t="s">
        <v>862</v>
      </c>
      <c r="M612" s="10" t="s">
        <v>302</v>
      </c>
      <c r="N612" t="str">
        <f t="shared" si="53"/>
        <v>Ekr53?</v>
      </c>
      <c r="O612" t="str">
        <f t="shared" si="54"/>
        <v>GIS</v>
      </c>
      <c r="Q612" s="2" t="str">
        <f t="shared" si="55"/>
        <v>Ekr53?</v>
      </c>
      <c r="R612" s="12" t="str">
        <f>IF(ISNUMBER(SEARCH("Datakilder_SQL",#REF!)),"Database",IF(ISNUMBER(SEARCH("WMS",U612)),"WMS",IF(ISNUMBER(SEARCH("WFS",U612)),"WFS","Grafisk fil")))</f>
        <v>Grafisk fil</v>
      </c>
      <c r="S61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2" t="str">
        <f>IF(ISNUMBER(SEARCH("]",#REF!)),TRIM(RIGHT(SUBSTITUTE(#REF!,".",REPT(" ",LEN(#REF!))),LEN(#REF!))),"")&amp;IF(ISNUMBER(SEARCH("ODBC",#REF!)),TRIM(#REF!)&amp;"?","")</f>
        <v/>
      </c>
      <c r="U612" s="1" t="str">
        <f>IF(ISNUMBER(SEARCH("WMS",#REF!)),RIGHT(#REF!,LEN(#REF!)-SEARCH(":",#REF!)),"")</f>
        <v/>
      </c>
      <c r="V612" t="str">
        <f>IF(ISNUMBER(SEARCH("WMS",#REF!)),TRIM(#REF!)&amp;"?","")</f>
        <v/>
      </c>
      <c r="W612" s="21" t="str">
        <f>IF(ISNUMBER(SEARCH("E:\",#REF!)),"\\s-gis01-v\gis1\", "")</f>
        <v/>
      </c>
      <c r="X612" s="2" t="str">
        <f>IF(ISNUMBER(SEARCH("E:\",#REF!)),LEFT(#REF!,SEARCH("@",SUBSTITUTE(#REF!,"\","@",LEN(#REF!)-LEN(SUBSTITUTE(#REF!,"\",""))))),"")</f>
        <v/>
      </c>
      <c r="Y612" s="14" t="str">
        <f>IF(ISNUMBER(SEARCH("E:\",#REF!)),TRIM(RIGHT(SUBSTITUTE(#REF!,"\",REPT(" ",LEN(#REF!))),LEN(#REF!))),"")</f>
        <v/>
      </c>
    </row>
    <row r="613" spans="1:25" x14ac:dyDescent="0.25">
      <c r="A613">
        <v>612</v>
      </c>
      <c r="B613" t="s">
        <v>176</v>
      </c>
      <c r="C613" t="s">
        <v>885</v>
      </c>
      <c r="D613" s="10" t="s">
        <v>945</v>
      </c>
      <c r="E613" s="10" t="s">
        <v>984</v>
      </c>
      <c r="F613" t="s">
        <v>565</v>
      </c>
      <c r="H613" s="10" t="s">
        <v>885</v>
      </c>
      <c r="I613" t="s">
        <v>876</v>
      </c>
      <c r="J613" t="s">
        <v>808</v>
      </c>
      <c r="M613" s="10" t="s">
        <v>302</v>
      </c>
      <c r="N613" t="str">
        <f t="shared" si="53"/>
        <v>Ekr53?</v>
      </c>
      <c r="O613" t="str">
        <f t="shared" si="54"/>
        <v>GIS</v>
      </c>
      <c r="Q613" s="2" t="str">
        <f t="shared" si="55"/>
        <v>Ekr53?</v>
      </c>
      <c r="R613" s="12" t="str">
        <f>IF(ISNUMBER(SEARCH("Datakilder_SQL",#REF!)),"Database",IF(ISNUMBER(SEARCH("WMS",U613)),"WMS",IF(ISNUMBER(SEARCH("WFS",U613)),"WFS","Grafisk fil")))</f>
        <v>Grafisk fil</v>
      </c>
      <c r="S61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3" t="str">
        <f>IF(ISNUMBER(SEARCH("]",#REF!)),TRIM(RIGHT(SUBSTITUTE(#REF!,".",REPT(" ",LEN(#REF!))),LEN(#REF!))),"")&amp;IF(ISNUMBER(SEARCH("ODBC",#REF!)),TRIM(#REF!)&amp;"?","")</f>
        <v/>
      </c>
      <c r="U613" s="1" t="str">
        <f>IF(ISNUMBER(SEARCH("WMS",#REF!)),RIGHT(#REF!,LEN(#REF!)-SEARCH(":",#REF!)),"")</f>
        <v/>
      </c>
      <c r="V613" t="str">
        <f>IF(ISNUMBER(SEARCH("WMS",#REF!)),TRIM(#REF!)&amp;"?","")</f>
        <v/>
      </c>
      <c r="W613" s="21" t="str">
        <f>IF(ISNUMBER(SEARCH("E:\",#REF!)),"\\s-gis01-v\gis1\", "")</f>
        <v/>
      </c>
      <c r="X613" s="2" t="str">
        <f>IF(ISNUMBER(SEARCH("E:\",#REF!)),LEFT(#REF!,SEARCH("@",SUBSTITUTE(#REF!,"\","@",LEN(#REF!)-LEN(SUBSTITUTE(#REF!,"\",""))))),"")</f>
        <v/>
      </c>
      <c r="Y613" s="14" t="str">
        <f>IF(ISNUMBER(SEARCH("E:\",#REF!)),TRIM(RIGHT(SUBSTITUTE(#REF!,"\",REPT(" ",LEN(#REF!))),LEN(#REF!))),"")</f>
        <v/>
      </c>
    </row>
    <row r="614" spans="1:25" x14ac:dyDescent="0.25">
      <c r="A614">
        <v>613</v>
      </c>
      <c r="B614" t="s">
        <v>287</v>
      </c>
      <c r="C614" t="s">
        <v>885</v>
      </c>
      <c r="D614" s="10" t="s">
        <v>945</v>
      </c>
      <c r="E614" s="10" t="s">
        <v>989</v>
      </c>
      <c r="F614" t="s">
        <v>566</v>
      </c>
      <c r="H614" s="10" t="s">
        <v>885</v>
      </c>
      <c r="I614" t="s">
        <v>877</v>
      </c>
      <c r="J614" t="s">
        <v>809</v>
      </c>
      <c r="K614" t="s">
        <v>837</v>
      </c>
      <c r="N614" s="2"/>
      <c r="O614" t="s">
        <v>1041</v>
      </c>
      <c r="Q614" s="2" t="s">
        <v>1042</v>
      </c>
      <c r="R614" s="12" t="str">
        <f>IF(ISNUMBER(SEARCH("Datakilder_SQL",#REF!)),"Database",IF(ISNUMBER(SEARCH("WMS",U614)),"WMS",IF(ISNUMBER(SEARCH("WFS",U614)),"WFS","Grafisk fil")))</f>
        <v>Grafisk fil</v>
      </c>
      <c r="S61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4" t="str">
        <f>IF(ISNUMBER(SEARCH("]",#REF!)),TRIM(RIGHT(SUBSTITUTE(#REF!,".",REPT(" ",LEN(#REF!))),LEN(#REF!))),"")&amp;IF(ISNUMBER(SEARCH("ODBC",#REF!)),TRIM(#REF!)&amp;"?","")</f>
        <v/>
      </c>
      <c r="U614" s="1" t="str">
        <f>IF(ISNUMBER(SEARCH("WMS",#REF!)),RIGHT(#REF!,LEN(#REF!)-SEARCH(":",#REF!)),"")</f>
        <v/>
      </c>
      <c r="V614" t="str">
        <f>IF(ISNUMBER(SEARCH("WMS",#REF!)),TRIM(#REF!)&amp;"?","")</f>
        <v/>
      </c>
      <c r="W614" s="21" t="str">
        <f>IF(ISNUMBER(SEARCH("E:\",#REF!)),"\\s-gis01-v\gis1\", "")</f>
        <v/>
      </c>
      <c r="X614" s="2" t="str">
        <f>IF(ISNUMBER(SEARCH("E:\",#REF!)),LEFT(#REF!,SEARCH("@",SUBSTITUTE(#REF!,"\","@",LEN(#REF!)-LEN(SUBSTITUTE(#REF!,"\",""))))),"")</f>
        <v/>
      </c>
      <c r="Y614" s="14" t="str">
        <f>IF(ISNUMBER(SEARCH("E:\",#REF!)),TRIM(RIGHT(SUBSTITUTE(#REF!,"\",REPT(" ",LEN(#REF!))),LEN(#REF!))),"")</f>
        <v/>
      </c>
    </row>
    <row r="615" spans="1:25" x14ac:dyDescent="0.25">
      <c r="A615">
        <v>614</v>
      </c>
      <c r="B615" t="s">
        <v>287</v>
      </c>
      <c r="C615" t="s">
        <v>885</v>
      </c>
      <c r="D615" s="10" t="s">
        <v>945</v>
      </c>
      <c r="E615" s="10" t="s">
        <v>989</v>
      </c>
      <c r="F615" t="s">
        <v>566</v>
      </c>
      <c r="H615" s="10" t="s">
        <v>885</v>
      </c>
      <c r="I615" t="s">
        <v>877</v>
      </c>
      <c r="J615" t="s">
        <v>809</v>
      </c>
      <c r="K615" t="s">
        <v>837</v>
      </c>
      <c r="N615" s="2"/>
      <c r="O615" t="s">
        <v>1041</v>
      </c>
      <c r="Q615" s="2" t="s">
        <v>1042</v>
      </c>
      <c r="R615" s="12" t="str">
        <f>IF(ISNUMBER(SEARCH("Datakilder_SQL",#REF!)),"Database",IF(ISNUMBER(SEARCH("WMS",U615)),"WMS",IF(ISNUMBER(SEARCH("WFS",U615)),"WFS","Grafisk fil")))</f>
        <v>Grafisk fil</v>
      </c>
      <c r="S61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5" t="str">
        <f>IF(ISNUMBER(SEARCH("]",#REF!)),TRIM(RIGHT(SUBSTITUTE(#REF!,".",REPT(" ",LEN(#REF!))),LEN(#REF!))),"")&amp;IF(ISNUMBER(SEARCH("ODBC",#REF!)),TRIM(#REF!)&amp;"?","")</f>
        <v/>
      </c>
      <c r="U615" s="1" t="str">
        <f>IF(ISNUMBER(SEARCH("WMS",#REF!)),RIGHT(#REF!,LEN(#REF!)-SEARCH(":",#REF!)),"")</f>
        <v/>
      </c>
      <c r="V615" t="str">
        <f>IF(ISNUMBER(SEARCH("WMS",#REF!)),TRIM(#REF!)&amp;"?","")</f>
        <v/>
      </c>
      <c r="W615" s="21" t="str">
        <f>IF(ISNUMBER(SEARCH("E:\",#REF!)),"\\s-gis01-v\gis1\", "")</f>
        <v/>
      </c>
      <c r="X615" s="2" t="str">
        <f>IF(ISNUMBER(SEARCH("E:\",#REF!)),LEFT(#REF!,SEARCH("@",SUBSTITUTE(#REF!,"\","@",LEN(#REF!)-LEN(SUBSTITUTE(#REF!,"\",""))))),"")</f>
        <v/>
      </c>
      <c r="Y615" s="14" t="str">
        <f>IF(ISNUMBER(SEARCH("E:\",#REF!)),TRIM(RIGHT(SUBSTITUTE(#REF!,"\",REPT(" ",LEN(#REF!))),LEN(#REF!))),"")</f>
        <v/>
      </c>
    </row>
    <row r="616" spans="1:25" x14ac:dyDescent="0.25">
      <c r="A616">
        <v>615</v>
      </c>
      <c r="B616" t="s">
        <v>287</v>
      </c>
      <c r="C616" t="s">
        <v>885</v>
      </c>
      <c r="D616" s="10" t="s">
        <v>945</v>
      </c>
      <c r="E616" s="10" t="s">
        <v>989</v>
      </c>
      <c r="F616" t="s">
        <v>566</v>
      </c>
      <c r="H616" s="10" t="s">
        <v>885</v>
      </c>
      <c r="I616" t="s">
        <v>877</v>
      </c>
      <c r="J616" t="s">
        <v>809</v>
      </c>
      <c r="K616" t="s">
        <v>837</v>
      </c>
      <c r="N616" s="2"/>
      <c r="O616" t="s">
        <v>1041</v>
      </c>
      <c r="Q616" s="2" t="s">
        <v>1042</v>
      </c>
      <c r="R616" s="12" t="str">
        <f>IF(ISNUMBER(SEARCH("Datakilder_SQL",#REF!)),"Database",IF(ISNUMBER(SEARCH("WMS",U616)),"WMS",IF(ISNUMBER(SEARCH("WFS",U616)),"WFS","Grafisk fil")))</f>
        <v>Grafisk fil</v>
      </c>
      <c r="S61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6" t="str">
        <f>IF(ISNUMBER(SEARCH("]",#REF!)),TRIM(RIGHT(SUBSTITUTE(#REF!,".",REPT(" ",LEN(#REF!))),LEN(#REF!))),"")&amp;IF(ISNUMBER(SEARCH("ODBC",#REF!)),TRIM(#REF!)&amp;"?","")</f>
        <v/>
      </c>
      <c r="U616" s="1" t="str">
        <f>IF(ISNUMBER(SEARCH("WMS",#REF!)),RIGHT(#REF!,LEN(#REF!)-SEARCH(":",#REF!)),"")</f>
        <v/>
      </c>
      <c r="V616" t="str">
        <f>IF(ISNUMBER(SEARCH("WMS",#REF!)),TRIM(#REF!)&amp;"?","")</f>
        <v/>
      </c>
      <c r="W616" s="21" t="str">
        <f>IF(ISNUMBER(SEARCH("E:\",#REF!)),"\\s-gis01-v\gis1\", "")</f>
        <v/>
      </c>
      <c r="X616" s="2" t="str">
        <f>IF(ISNUMBER(SEARCH("E:\",#REF!)),LEFT(#REF!,SEARCH("@",SUBSTITUTE(#REF!,"\","@",LEN(#REF!)-LEN(SUBSTITUTE(#REF!,"\",""))))),"")</f>
        <v/>
      </c>
      <c r="Y616" s="14" t="str">
        <f>IF(ISNUMBER(SEARCH("E:\",#REF!)),TRIM(RIGHT(SUBSTITUTE(#REF!,"\",REPT(" ",LEN(#REF!))),LEN(#REF!))),"")</f>
        <v/>
      </c>
    </row>
    <row r="617" spans="1:25" x14ac:dyDescent="0.25">
      <c r="A617">
        <v>616</v>
      </c>
      <c r="B617" t="s">
        <v>287</v>
      </c>
      <c r="C617" t="s">
        <v>885</v>
      </c>
      <c r="D617" s="10" t="s">
        <v>945</v>
      </c>
      <c r="E617" s="10" t="s">
        <v>989</v>
      </c>
      <c r="F617" t="s">
        <v>566</v>
      </c>
      <c r="H617" s="10" t="s">
        <v>885</v>
      </c>
      <c r="I617" t="s">
        <v>877</v>
      </c>
      <c r="J617" t="s">
        <v>809</v>
      </c>
      <c r="K617" t="s">
        <v>837</v>
      </c>
      <c r="N617" s="2"/>
      <c r="O617" t="s">
        <v>1041</v>
      </c>
      <c r="Q617" s="2" t="s">
        <v>1042</v>
      </c>
      <c r="R617" s="12" t="str">
        <f>IF(ISNUMBER(SEARCH("Datakilder_SQL",#REF!)),"Database",IF(ISNUMBER(SEARCH("WMS",U617)),"WMS",IF(ISNUMBER(SEARCH("WFS",U617)),"WFS","Grafisk fil")))</f>
        <v>Grafisk fil</v>
      </c>
      <c r="S61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7" t="str">
        <f>IF(ISNUMBER(SEARCH("]",#REF!)),TRIM(RIGHT(SUBSTITUTE(#REF!,".",REPT(" ",LEN(#REF!))),LEN(#REF!))),"")&amp;IF(ISNUMBER(SEARCH("ODBC",#REF!)),TRIM(#REF!)&amp;"?","")</f>
        <v/>
      </c>
      <c r="U617" s="1" t="str">
        <f>IF(ISNUMBER(SEARCH("WMS",#REF!)),RIGHT(#REF!,LEN(#REF!)-SEARCH(":",#REF!)),"")</f>
        <v/>
      </c>
      <c r="V617" t="str">
        <f>IF(ISNUMBER(SEARCH("WMS",#REF!)),TRIM(#REF!)&amp;"?","")</f>
        <v/>
      </c>
      <c r="W617" s="21" t="str">
        <f>IF(ISNUMBER(SEARCH("E:\",#REF!)),"\\s-gis01-v\gis1\", "")</f>
        <v/>
      </c>
      <c r="X617" s="2" t="str">
        <f>IF(ISNUMBER(SEARCH("E:\",#REF!)),LEFT(#REF!,SEARCH("@",SUBSTITUTE(#REF!,"\","@",LEN(#REF!)-LEN(SUBSTITUTE(#REF!,"\",""))))),"")</f>
        <v/>
      </c>
      <c r="Y617" s="14" t="str">
        <f>IF(ISNUMBER(SEARCH("E:\",#REF!)),TRIM(RIGHT(SUBSTITUTE(#REF!,"\",REPT(" ",LEN(#REF!))),LEN(#REF!))),"")</f>
        <v/>
      </c>
    </row>
    <row r="618" spans="1:25" x14ac:dyDescent="0.25">
      <c r="A618">
        <v>617</v>
      </c>
      <c r="B618" t="s">
        <v>213</v>
      </c>
      <c r="C618" t="s">
        <v>306</v>
      </c>
      <c r="D618" s="10" t="s">
        <v>945</v>
      </c>
      <c r="E618" s="10" t="s">
        <v>991</v>
      </c>
      <c r="F618" t="s">
        <v>990</v>
      </c>
      <c r="H618" s="10" t="s">
        <v>885</v>
      </c>
      <c r="I618" t="s">
        <v>877</v>
      </c>
      <c r="J618" t="s">
        <v>810</v>
      </c>
      <c r="K618" t="s">
        <v>837</v>
      </c>
      <c r="N618" t="str">
        <f t="shared" ref="N618:N624" si="57">Q618</f>
        <v>Ekr53?</v>
      </c>
      <c r="O618" t="str">
        <f t="shared" ref="O618:O624" si="58">IF(P618&lt;&gt;"",P618,IF(I618="","",IF(I618="HK","",IF(I618="HK?","","GIS"))))</f>
        <v>GIS</v>
      </c>
      <c r="Q618" s="2" t="str">
        <f t="shared" si="55"/>
        <v>Ekr53?</v>
      </c>
      <c r="R618" s="12" t="str">
        <f>IF(ISNUMBER(SEARCH("Datakilder_SQL",#REF!)),"Database",IF(ISNUMBER(SEARCH("WMS",U618)),"WMS",IF(ISNUMBER(SEARCH("WFS",U618)),"WFS","Grafisk fil")))</f>
        <v>Grafisk fil</v>
      </c>
      <c r="S61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8" t="str">
        <f>IF(ISNUMBER(SEARCH("]",#REF!)),TRIM(RIGHT(SUBSTITUTE(#REF!,".",REPT(" ",LEN(#REF!))),LEN(#REF!))),"")&amp;IF(ISNUMBER(SEARCH("ODBC",#REF!)),TRIM(#REF!)&amp;"?","")</f>
        <v/>
      </c>
      <c r="U618" s="1" t="str">
        <f>IF(ISNUMBER(SEARCH("WMS",#REF!)),RIGHT(#REF!,LEN(#REF!)-SEARCH(":",#REF!)),"")</f>
        <v/>
      </c>
      <c r="V618" t="str">
        <f>IF(ISNUMBER(SEARCH("WMS",#REF!)),TRIM(#REF!)&amp;"?","")</f>
        <v/>
      </c>
      <c r="W618" s="21" t="str">
        <f>IF(ISNUMBER(SEARCH("E:\",#REF!)),"\\s-gis01-v\gis1\", "")</f>
        <v/>
      </c>
      <c r="X618" s="2" t="str">
        <f>IF(ISNUMBER(SEARCH("E:\",#REF!)),LEFT(#REF!,SEARCH("@",SUBSTITUTE(#REF!,"\","@",LEN(#REF!)-LEN(SUBSTITUTE(#REF!,"\",""))))),"")</f>
        <v/>
      </c>
      <c r="Y618" s="14" t="str">
        <f>IF(ISNUMBER(SEARCH("E:\",#REF!)),TRIM(RIGHT(SUBSTITUTE(#REF!,"\",REPT(" ",LEN(#REF!))),LEN(#REF!))),"")</f>
        <v/>
      </c>
    </row>
    <row r="619" spans="1:25" x14ac:dyDescent="0.25">
      <c r="A619">
        <v>618</v>
      </c>
      <c r="B619" t="s">
        <v>213</v>
      </c>
      <c r="C619" t="s">
        <v>306</v>
      </c>
      <c r="D619" s="10" t="s">
        <v>945</v>
      </c>
      <c r="E619" s="10" t="s">
        <v>991</v>
      </c>
      <c r="F619" t="s">
        <v>990</v>
      </c>
      <c r="H619" s="10" t="s">
        <v>885</v>
      </c>
      <c r="I619" t="s">
        <v>877</v>
      </c>
      <c r="J619" t="s">
        <v>810</v>
      </c>
      <c r="K619" t="s">
        <v>837</v>
      </c>
      <c r="N619" t="str">
        <f t="shared" si="57"/>
        <v>Ekr53?</v>
      </c>
      <c r="O619" t="str">
        <f t="shared" si="58"/>
        <v>GIS</v>
      </c>
      <c r="Q619" s="2" t="str">
        <f t="shared" si="55"/>
        <v>Ekr53?</v>
      </c>
      <c r="R619" s="12" t="str">
        <f>IF(ISNUMBER(SEARCH("Datakilder_SQL",#REF!)),"Database",IF(ISNUMBER(SEARCH("WMS",U619)),"WMS",IF(ISNUMBER(SEARCH("WFS",U619)),"WFS","Grafisk fil")))</f>
        <v>Grafisk fil</v>
      </c>
      <c r="S61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19" t="str">
        <f>IF(ISNUMBER(SEARCH("]",#REF!)),TRIM(RIGHT(SUBSTITUTE(#REF!,".",REPT(" ",LEN(#REF!))),LEN(#REF!))),"")&amp;IF(ISNUMBER(SEARCH("ODBC",#REF!)),TRIM(#REF!)&amp;"?","")</f>
        <v/>
      </c>
      <c r="U619" s="1" t="str">
        <f>IF(ISNUMBER(SEARCH("WMS",#REF!)),RIGHT(#REF!,LEN(#REF!)-SEARCH(":",#REF!)),"")</f>
        <v/>
      </c>
      <c r="V619" t="str">
        <f>IF(ISNUMBER(SEARCH("WMS",#REF!)),TRIM(#REF!)&amp;"?","")</f>
        <v/>
      </c>
      <c r="W619" s="21" t="str">
        <f>IF(ISNUMBER(SEARCH("E:\",#REF!)),"\\s-gis01-v\gis1\", "")</f>
        <v/>
      </c>
      <c r="X619" s="2" t="str">
        <f>IF(ISNUMBER(SEARCH("E:\",#REF!)),LEFT(#REF!,SEARCH("@",SUBSTITUTE(#REF!,"\","@",LEN(#REF!)-LEN(SUBSTITUTE(#REF!,"\",""))))),"")</f>
        <v/>
      </c>
      <c r="Y619" s="14" t="str">
        <f>IF(ISNUMBER(SEARCH("E:\",#REF!)),TRIM(RIGHT(SUBSTITUTE(#REF!,"\",REPT(" ",LEN(#REF!))),LEN(#REF!))),"")</f>
        <v/>
      </c>
    </row>
    <row r="620" spans="1:25" x14ac:dyDescent="0.25">
      <c r="A620">
        <v>619</v>
      </c>
      <c r="B620" t="s">
        <v>213</v>
      </c>
      <c r="C620" t="s">
        <v>306</v>
      </c>
      <c r="D620" s="10" t="s">
        <v>945</v>
      </c>
      <c r="E620" s="10" t="s">
        <v>991</v>
      </c>
      <c r="F620" t="s">
        <v>990</v>
      </c>
      <c r="H620" s="10" t="s">
        <v>885</v>
      </c>
      <c r="I620" t="s">
        <v>877</v>
      </c>
      <c r="J620" t="s">
        <v>810</v>
      </c>
      <c r="K620" t="s">
        <v>837</v>
      </c>
      <c r="N620" t="str">
        <f t="shared" si="57"/>
        <v>Ekr53?</v>
      </c>
      <c r="O620" t="str">
        <f t="shared" si="58"/>
        <v>GIS</v>
      </c>
      <c r="Q620" s="2" t="str">
        <f t="shared" si="55"/>
        <v>Ekr53?</v>
      </c>
      <c r="R620" s="12" t="str">
        <f>IF(ISNUMBER(SEARCH("Datakilder_SQL",#REF!)),"Database",IF(ISNUMBER(SEARCH("WMS",U620)),"WMS",IF(ISNUMBER(SEARCH("WFS",U620)),"WFS","Grafisk fil")))</f>
        <v>Grafisk fil</v>
      </c>
      <c r="S620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0" t="str">
        <f>IF(ISNUMBER(SEARCH("]",#REF!)),TRIM(RIGHT(SUBSTITUTE(#REF!,".",REPT(" ",LEN(#REF!))),LEN(#REF!))),"")&amp;IF(ISNUMBER(SEARCH("ODBC",#REF!)),TRIM(#REF!)&amp;"?","")</f>
        <v/>
      </c>
      <c r="U620" s="1" t="str">
        <f>IF(ISNUMBER(SEARCH("WMS",#REF!)),RIGHT(#REF!,LEN(#REF!)-SEARCH(":",#REF!)),"")</f>
        <v/>
      </c>
      <c r="V620" t="str">
        <f>IF(ISNUMBER(SEARCH("WMS",#REF!)),TRIM(#REF!)&amp;"?","")</f>
        <v/>
      </c>
      <c r="W620" s="21" t="str">
        <f>IF(ISNUMBER(SEARCH("E:\",#REF!)),"\\s-gis01-v\gis1\", "")</f>
        <v/>
      </c>
      <c r="X620" s="2" t="str">
        <f>IF(ISNUMBER(SEARCH("E:\",#REF!)),LEFT(#REF!,SEARCH("@",SUBSTITUTE(#REF!,"\","@",LEN(#REF!)-LEN(SUBSTITUTE(#REF!,"\",""))))),"")</f>
        <v/>
      </c>
      <c r="Y620" s="14" t="str">
        <f>IF(ISNUMBER(SEARCH("E:\",#REF!)),TRIM(RIGHT(SUBSTITUTE(#REF!,"\",REPT(" ",LEN(#REF!))),LEN(#REF!))),"")</f>
        <v/>
      </c>
    </row>
    <row r="621" spans="1:25" x14ac:dyDescent="0.25">
      <c r="A621">
        <v>620</v>
      </c>
      <c r="B621" t="s">
        <v>213</v>
      </c>
      <c r="C621" t="s">
        <v>306</v>
      </c>
      <c r="D621" s="10" t="s">
        <v>945</v>
      </c>
      <c r="E621" s="10" t="s">
        <v>991</v>
      </c>
      <c r="F621" t="s">
        <v>990</v>
      </c>
      <c r="H621" s="10" t="s">
        <v>885</v>
      </c>
      <c r="I621" t="s">
        <v>877</v>
      </c>
      <c r="J621" t="s">
        <v>810</v>
      </c>
      <c r="K621" t="s">
        <v>837</v>
      </c>
      <c r="N621" t="str">
        <f t="shared" si="57"/>
        <v>Ekr53?</v>
      </c>
      <c r="O621" t="str">
        <f t="shared" si="58"/>
        <v>GIS</v>
      </c>
      <c r="Q621" s="2" t="str">
        <f t="shared" si="55"/>
        <v>Ekr53?</v>
      </c>
      <c r="R621" s="12" t="str">
        <f>IF(ISNUMBER(SEARCH("Datakilder_SQL",#REF!)),"Database",IF(ISNUMBER(SEARCH("WMS",U621)),"WMS",IF(ISNUMBER(SEARCH("WFS",U621)),"WFS","Grafisk fil")))</f>
        <v>Grafisk fil</v>
      </c>
      <c r="S621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1" t="str">
        <f>IF(ISNUMBER(SEARCH("]",#REF!)),TRIM(RIGHT(SUBSTITUTE(#REF!,".",REPT(" ",LEN(#REF!))),LEN(#REF!))),"")&amp;IF(ISNUMBER(SEARCH("ODBC",#REF!)),TRIM(#REF!)&amp;"?","")</f>
        <v/>
      </c>
      <c r="U621" s="1" t="str">
        <f>IF(ISNUMBER(SEARCH("WMS",#REF!)),RIGHT(#REF!,LEN(#REF!)-SEARCH(":",#REF!)),"")</f>
        <v/>
      </c>
      <c r="V621" t="str">
        <f>IF(ISNUMBER(SEARCH("WMS",#REF!)),TRIM(#REF!)&amp;"?","")</f>
        <v/>
      </c>
      <c r="W621" s="21" t="str">
        <f>IF(ISNUMBER(SEARCH("E:\",#REF!)),"\\s-gis01-v\gis1\", "")</f>
        <v/>
      </c>
      <c r="X621" s="2" t="str">
        <f>IF(ISNUMBER(SEARCH("E:\",#REF!)),LEFT(#REF!,SEARCH("@",SUBSTITUTE(#REF!,"\","@",LEN(#REF!)-LEN(SUBSTITUTE(#REF!,"\",""))))),"")</f>
        <v/>
      </c>
      <c r="Y621" s="14" t="str">
        <f>IF(ISNUMBER(SEARCH("E:\",#REF!)),TRIM(RIGHT(SUBSTITUTE(#REF!,"\",REPT(" ",LEN(#REF!))),LEN(#REF!))),"")</f>
        <v/>
      </c>
    </row>
    <row r="622" spans="1:25" x14ac:dyDescent="0.25">
      <c r="A622">
        <v>621</v>
      </c>
      <c r="B622" t="s">
        <v>213</v>
      </c>
      <c r="C622" t="s">
        <v>306</v>
      </c>
      <c r="D622" s="10" t="s">
        <v>945</v>
      </c>
      <c r="E622" s="10" t="s">
        <v>991</v>
      </c>
      <c r="F622" t="s">
        <v>990</v>
      </c>
      <c r="H622" s="10" t="s">
        <v>885</v>
      </c>
      <c r="I622" t="s">
        <v>877</v>
      </c>
      <c r="J622" t="s">
        <v>810</v>
      </c>
      <c r="K622" t="s">
        <v>837</v>
      </c>
      <c r="N622" t="str">
        <f t="shared" si="57"/>
        <v>Ekr53?</v>
      </c>
      <c r="O622" t="str">
        <f t="shared" si="58"/>
        <v>GIS</v>
      </c>
      <c r="Q622" s="2" t="str">
        <f t="shared" si="55"/>
        <v>Ekr53?</v>
      </c>
      <c r="R622" s="12" t="str">
        <f>IF(ISNUMBER(SEARCH("Datakilder_SQL",#REF!)),"Database",IF(ISNUMBER(SEARCH("WMS",U622)),"WMS",IF(ISNUMBER(SEARCH("WFS",U622)),"WFS","Grafisk fil")))</f>
        <v>Grafisk fil</v>
      </c>
      <c r="S622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2" t="str">
        <f>IF(ISNUMBER(SEARCH("]",#REF!)),TRIM(RIGHT(SUBSTITUTE(#REF!,".",REPT(" ",LEN(#REF!))),LEN(#REF!))),"")&amp;IF(ISNUMBER(SEARCH("ODBC",#REF!)),TRIM(#REF!)&amp;"?","")</f>
        <v/>
      </c>
      <c r="U622" s="1" t="str">
        <f>IF(ISNUMBER(SEARCH("WMS",#REF!)),RIGHT(#REF!,LEN(#REF!)-SEARCH(":",#REF!)),"")</f>
        <v/>
      </c>
      <c r="V622" t="str">
        <f>IF(ISNUMBER(SEARCH("WMS",#REF!)),TRIM(#REF!)&amp;"?","")</f>
        <v/>
      </c>
      <c r="W622" s="21" t="str">
        <f>IF(ISNUMBER(SEARCH("E:\",#REF!)),"\\s-gis01-v\gis1\", "")</f>
        <v/>
      </c>
      <c r="X622" s="2" t="str">
        <f>IF(ISNUMBER(SEARCH("E:\",#REF!)),LEFT(#REF!,SEARCH("@",SUBSTITUTE(#REF!,"\","@",LEN(#REF!)-LEN(SUBSTITUTE(#REF!,"\",""))))),"")</f>
        <v/>
      </c>
      <c r="Y622" s="14" t="str">
        <f>IF(ISNUMBER(SEARCH("E:\",#REF!)),TRIM(RIGHT(SUBSTITUTE(#REF!,"\",REPT(" ",LEN(#REF!))),LEN(#REF!))),"")</f>
        <v/>
      </c>
    </row>
    <row r="623" spans="1:25" x14ac:dyDescent="0.25">
      <c r="A623">
        <v>622</v>
      </c>
      <c r="B623" t="s">
        <v>213</v>
      </c>
      <c r="C623" t="s">
        <v>306</v>
      </c>
      <c r="D623" s="10" t="s">
        <v>945</v>
      </c>
      <c r="E623" s="10" t="s">
        <v>991</v>
      </c>
      <c r="F623" t="s">
        <v>990</v>
      </c>
      <c r="H623" s="10" t="s">
        <v>885</v>
      </c>
      <c r="I623" t="s">
        <v>877</v>
      </c>
      <c r="J623" t="s">
        <v>810</v>
      </c>
      <c r="K623" t="s">
        <v>837</v>
      </c>
      <c r="N623" t="str">
        <f t="shared" si="57"/>
        <v>Ekr53?</v>
      </c>
      <c r="O623" t="str">
        <f t="shared" si="58"/>
        <v>GIS</v>
      </c>
      <c r="Q623" s="2" t="str">
        <f t="shared" si="55"/>
        <v>Ekr53?</v>
      </c>
      <c r="R623" s="12" t="str">
        <f>IF(ISNUMBER(SEARCH("Datakilder_SQL",#REF!)),"Database",IF(ISNUMBER(SEARCH("WMS",U623)),"WMS",IF(ISNUMBER(SEARCH("WFS",U623)),"WFS","Grafisk fil")))</f>
        <v>Grafisk fil</v>
      </c>
      <c r="S623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3" t="str">
        <f>IF(ISNUMBER(SEARCH("]",#REF!)),TRIM(RIGHT(SUBSTITUTE(#REF!,".",REPT(" ",LEN(#REF!))),LEN(#REF!))),"")&amp;IF(ISNUMBER(SEARCH("ODBC",#REF!)),TRIM(#REF!)&amp;"?","")</f>
        <v/>
      </c>
      <c r="U623" s="1" t="str">
        <f>IF(ISNUMBER(SEARCH("WMS",#REF!)),RIGHT(#REF!,LEN(#REF!)-SEARCH(":",#REF!)),"")</f>
        <v/>
      </c>
      <c r="V623" t="str">
        <f>IF(ISNUMBER(SEARCH("WMS",#REF!)),TRIM(#REF!)&amp;"?","")</f>
        <v/>
      </c>
      <c r="W623" s="21" t="str">
        <f>IF(ISNUMBER(SEARCH("E:\",#REF!)),"\\s-gis01-v\gis1\", "")</f>
        <v/>
      </c>
      <c r="X623" s="2" t="str">
        <f>IF(ISNUMBER(SEARCH("E:\",#REF!)),LEFT(#REF!,SEARCH("@",SUBSTITUTE(#REF!,"\","@",LEN(#REF!)-LEN(SUBSTITUTE(#REF!,"\",""))))),"")</f>
        <v/>
      </c>
      <c r="Y623" s="14" t="str">
        <f>IF(ISNUMBER(SEARCH("E:\",#REF!)),TRIM(RIGHT(SUBSTITUTE(#REF!,"\",REPT(" ",LEN(#REF!))),LEN(#REF!))),"")</f>
        <v/>
      </c>
    </row>
    <row r="624" spans="1:25" x14ac:dyDescent="0.25">
      <c r="A624">
        <v>623</v>
      </c>
      <c r="B624" t="s">
        <v>213</v>
      </c>
      <c r="C624" t="s">
        <v>306</v>
      </c>
      <c r="D624" s="10" t="s">
        <v>945</v>
      </c>
      <c r="E624" s="10" t="s">
        <v>991</v>
      </c>
      <c r="F624" t="s">
        <v>990</v>
      </c>
      <c r="H624" s="10" t="s">
        <v>885</v>
      </c>
      <c r="I624" t="s">
        <v>877</v>
      </c>
      <c r="J624" t="s">
        <v>810</v>
      </c>
      <c r="K624" t="s">
        <v>837</v>
      </c>
      <c r="N624" t="str">
        <f t="shared" si="57"/>
        <v>Ekr53?</v>
      </c>
      <c r="O624" t="str">
        <f t="shared" si="58"/>
        <v>GIS</v>
      </c>
      <c r="Q624" s="2" t="str">
        <f t="shared" si="55"/>
        <v>Ekr53?</v>
      </c>
      <c r="R624" s="12" t="str">
        <f>IF(ISNUMBER(SEARCH("Datakilder_SQL",#REF!)),"Database",IF(ISNUMBER(SEARCH("WMS",U624)),"WMS",IF(ISNUMBER(SEARCH("WFS",U624)),"WFS","Grafisk fil")))</f>
        <v>Grafisk fil</v>
      </c>
      <c r="S624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4" t="str">
        <f>IF(ISNUMBER(SEARCH("]",#REF!)),TRIM(RIGHT(SUBSTITUTE(#REF!,".",REPT(" ",LEN(#REF!))),LEN(#REF!))),"")&amp;IF(ISNUMBER(SEARCH("ODBC",#REF!)),TRIM(#REF!)&amp;"?","")</f>
        <v/>
      </c>
      <c r="U624" s="1" t="str">
        <f>IF(ISNUMBER(SEARCH("WMS",#REF!)),RIGHT(#REF!,LEN(#REF!)-SEARCH(":",#REF!)),"")</f>
        <v/>
      </c>
      <c r="V624" t="str">
        <f>IF(ISNUMBER(SEARCH("WMS",#REF!)),TRIM(#REF!)&amp;"?","")</f>
        <v/>
      </c>
      <c r="W624" s="21" t="str">
        <f>IF(ISNUMBER(SEARCH("E:\",#REF!)),"\\s-gis01-v\gis1\", "")</f>
        <v/>
      </c>
      <c r="X624" s="2" t="str">
        <f>IF(ISNUMBER(SEARCH("E:\",#REF!)),LEFT(#REF!,SEARCH("@",SUBSTITUTE(#REF!,"\","@",LEN(#REF!)-LEN(SUBSTITUTE(#REF!,"\",""))))),"")</f>
        <v/>
      </c>
      <c r="Y624" s="14" t="str">
        <f>IF(ISNUMBER(SEARCH("E:\",#REF!)),TRIM(RIGHT(SUBSTITUTE(#REF!,"\",REPT(" ",LEN(#REF!))),LEN(#REF!))),"")</f>
        <v/>
      </c>
    </row>
    <row r="625" spans="1:27" x14ac:dyDescent="0.25">
      <c r="A625">
        <v>624</v>
      </c>
      <c r="B625" s="34" t="s">
        <v>177</v>
      </c>
      <c r="C625" t="s">
        <v>885</v>
      </c>
      <c r="D625" s="10" t="s">
        <v>945</v>
      </c>
      <c r="E625" s="10" t="s">
        <v>992</v>
      </c>
      <c r="F625" t="s">
        <v>567</v>
      </c>
      <c r="H625" s="10" t="s">
        <v>885</v>
      </c>
      <c r="I625" t="s">
        <v>310</v>
      </c>
      <c r="J625" t="s">
        <v>811</v>
      </c>
      <c r="O625" t="s">
        <v>884</v>
      </c>
      <c r="Q625" s="2" t="str">
        <f t="shared" si="55"/>
        <v/>
      </c>
      <c r="R625" s="12" t="str">
        <f>IF(ISNUMBER(SEARCH("Datakilder_SQL",#REF!)),"Database",IF(ISNUMBER(SEARCH("WMS",U625)),"WMS",IF(ISNUMBER(SEARCH("WFS",U625)),"WFS","Grafisk fil")))</f>
        <v>Grafisk fil</v>
      </c>
      <c r="S625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5" t="str">
        <f>IF(ISNUMBER(SEARCH("]",#REF!)),TRIM(RIGHT(SUBSTITUTE(#REF!,".",REPT(" ",LEN(#REF!))),LEN(#REF!))),"")&amp;IF(ISNUMBER(SEARCH("ODBC",#REF!)),TRIM(#REF!)&amp;"?","")</f>
        <v/>
      </c>
      <c r="U625" s="1" t="str">
        <f>IF(ISNUMBER(SEARCH("WMS",#REF!)),RIGHT(#REF!,LEN(#REF!)-SEARCH(":",#REF!)),"")</f>
        <v/>
      </c>
      <c r="V625" t="str">
        <f>IF(ISNUMBER(SEARCH("WMS",#REF!)),TRIM(#REF!)&amp;"?","")</f>
        <v/>
      </c>
      <c r="W625" s="21" t="str">
        <f>IF(ISNUMBER(SEARCH("E:\",#REF!)),"\\s-gis01-v\gis1\", "")</f>
        <v/>
      </c>
      <c r="X625" s="2" t="str">
        <f>IF(ISNUMBER(SEARCH("E:\",#REF!)),LEFT(#REF!,SEARCH("@",SUBSTITUTE(#REF!,"\","@",LEN(#REF!)-LEN(SUBSTITUTE(#REF!,"\",""))))),"")</f>
        <v/>
      </c>
      <c r="Y625" s="14" t="str">
        <f>IF(ISNUMBER(SEARCH("E:\",#REF!)),TRIM(RIGHT(SUBSTITUTE(#REF!,"\",REPT(" ",LEN(#REF!))),LEN(#REF!))),"")</f>
        <v/>
      </c>
    </row>
    <row r="626" spans="1:27" x14ac:dyDescent="0.25">
      <c r="A626">
        <v>625</v>
      </c>
      <c r="B626" s="34" t="s">
        <v>177</v>
      </c>
      <c r="C626" t="s">
        <v>885</v>
      </c>
      <c r="D626" s="10" t="s">
        <v>945</v>
      </c>
      <c r="E626" s="10" t="s">
        <v>992</v>
      </c>
      <c r="F626" t="s">
        <v>567</v>
      </c>
      <c r="H626" s="10" t="s">
        <v>885</v>
      </c>
      <c r="I626" t="s">
        <v>310</v>
      </c>
      <c r="J626" t="s">
        <v>811</v>
      </c>
      <c r="O626" t="s">
        <v>884</v>
      </c>
      <c r="Q626" s="2" t="str">
        <f t="shared" si="55"/>
        <v/>
      </c>
      <c r="R626" s="12" t="str">
        <f>IF(ISNUMBER(SEARCH("Datakilder_SQL",#REF!)),"Database",IF(ISNUMBER(SEARCH("WMS",U626)),"WMS",IF(ISNUMBER(SEARCH("WFS",U626)),"WFS","Grafisk fil")))</f>
        <v>Grafisk fil</v>
      </c>
      <c r="S626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6" t="str">
        <f>IF(ISNUMBER(SEARCH("]",#REF!)),TRIM(RIGHT(SUBSTITUTE(#REF!,".",REPT(" ",LEN(#REF!))),LEN(#REF!))),"")&amp;IF(ISNUMBER(SEARCH("ODBC",#REF!)),TRIM(#REF!)&amp;"?","")</f>
        <v/>
      </c>
      <c r="U626" s="1" t="str">
        <f>IF(ISNUMBER(SEARCH("WMS",#REF!)),RIGHT(#REF!,LEN(#REF!)-SEARCH(":",#REF!)),"")</f>
        <v/>
      </c>
      <c r="V626" t="str">
        <f>IF(ISNUMBER(SEARCH("WMS",#REF!)),TRIM(#REF!)&amp;"?","")</f>
        <v/>
      </c>
      <c r="W626" s="21" t="str">
        <f>IF(ISNUMBER(SEARCH("E:\",#REF!)),"\\s-gis01-v\gis1\", "")</f>
        <v/>
      </c>
      <c r="X626" s="2" t="str">
        <f>IF(ISNUMBER(SEARCH("E:\",#REF!)),LEFT(#REF!,SEARCH("@",SUBSTITUTE(#REF!,"\","@",LEN(#REF!)-LEN(SUBSTITUTE(#REF!,"\",""))))),"")</f>
        <v/>
      </c>
      <c r="Y626" s="14" t="str">
        <f>IF(ISNUMBER(SEARCH("E:\",#REF!)),TRIM(RIGHT(SUBSTITUTE(#REF!,"\",REPT(" ",LEN(#REF!))),LEN(#REF!))),"")</f>
        <v/>
      </c>
    </row>
    <row r="627" spans="1:27" x14ac:dyDescent="0.25">
      <c r="A627">
        <v>626</v>
      </c>
      <c r="B627" s="34" t="s">
        <v>177</v>
      </c>
      <c r="C627" t="s">
        <v>885</v>
      </c>
      <c r="D627" s="10" t="s">
        <v>945</v>
      </c>
      <c r="E627" s="10" t="s">
        <v>992</v>
      </c>
      <c r="F627" t="s">
        <v>567</v>
      </c>
      <c r="H627" s="10" t="s">
        <v>885</v>
      </c>
      <c r="I627" t="s">
        <v>310</v>
      </c>
      <c r="J627" t="s">
        <v>811</v>
      </c>
      <c r="O627" t="s">
        <v>884</v>
      </c>
      <c r="Q627" s="2" t="str">
        <f t="shared" si="55"/>
        <v/>
      </c>
      <c r="R627" s="12" t="str">
        <f>IF(ISNUMBER(SEARCH("Datakilder_SQL",#REF!)),"Database",IF(ISNUMBER(SEARCH("WMS",U627)),"WMS",IF(ISNUMBER(SEARCH("WFS",U627)),"WFS","Grafisk fil")))</f>
        <v>Grafisk fil</v>
      </c>
      <c r="S627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7" t="str">
        <f>IF(ISNUMBER(SEARCH("]",#REF!)),TRIM(RIGHT(SUBSTITUTE(#REF!,".",REPT(" ",LEN(#REF!))),LEN(#REF!))),"")&amp;IF(ISNUMBER(SEARCH("ODBC",#REF!)),TRIM(#REF!)&amp;"?","")</f>
        <v/>
      </c>
      <c r="U627" s="1" t="str">
        <f>IF(ISNUMBER(SEARCH("WMS",#REF!)),RIGHT(#REF!,LEN(#REF!)-SEARCH(":",#REF!)),"")</f>
        <v/>
      </c>
      <c r="V627" t="str">
        <f>IF(ISNUMBER(SEARCH("WMS",#REF!)),TRIM(#REF!)&amp;"?","")</f>
        <v/>
      </c>
      <c r="W627" s="21" t="str">
        <f>IF(ISNUMBER(SEARCH("E:\",#REF!)),"\\s-gis01-v\gis1\", "")</f>
        <v/>
      </c>
      <c r="X627" s="2" t="str">
        <f>IF(ISNUMBER(SEARCH("E:\",#REF!)),LEFT(#REF!,SEARCH("@",SUBSTITUTE(#REF!,"\","@",LEN(#REF!)-LEN(SUBSTITUTE(#REF!,"\",""))))),"")</f>
        <v/>
      </c>
      <c r="Y627" s="14" t="str">
        <f>IF(ISNUMBER(SEARCH("E:\",#REF!)),TRIM(RIGHT(SUBSTITUTE(#REF!,"\",REPT(" ",LEN(#REF!))),LEN(#REF!))),"")</f>
        <v/>
      </c>
    </row>
    <row r="628" spans="1:27" x14ac:dyDescent="0.25">
      <c r="A628">
        <v>627</v>
      </c>
      <c r="B628" s="34" t="s">
        <v>177</v>
      </c>
      <c r="C628" t="s">
        <v>885</v>
      </c>
      <c r="D628" s="10" t="s">
        <v>945</v>
      </c>
      <c r="E628" s="10" t="s">
        <v>992</v>
      </c>
      <c r="F628" t="s">
        <v>567</v>
      </c>
      <c r="H628" s="10" t="s">
        <v>885</v>
      </c>
      <c r="I628" t="s">
        <v>310</v>
      </c>
      <c r="J628" t="s">
        <v>811</v>
      </c>
      <c r="O628" t="s">
        <v>884</v>
      </c>
      <c r="Q628" s="2" t="str">
        <f t="shared" si="55"/>
        <v/>
      </c>
      <c r="R628" s="12" t="str">
        <f>IF(ISNUMBER(SEARCH("Datakilder_SQL",#REF!)),"Database",IF(ISNUMBER(SEARCH("WMS",U628)),"WMS",IF(ISNUMBER(SEARCH("WFS",U628)),"WFS","Grafisk fil")))</f>
        <v>Grafisk fil</v>
      </c>
      <c r="S628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8" t="str">
        <f>IF(ISNUMBER(SEARCH("]",#REF!)),TRIM(RIGHT(SUBSTITUTE(#REF!,".",REPT(" ",LEN(#REF!))),LEN(#REF!))),"")&amp;IF(ISNUMBER(SEARCH("ODBC",#REF!)),TRIM(#REF!)&amp;"?","")</f>
        <v/>
      </c>
      <c r="U628" s="1" t="str">
        <f>IF(ISNUMBER(SEARCH("WMS",#REF!)),RIGHT(#REF!,LEN(#REF!)-SEARCH(":",#REF!)),"")</f>
        <v/>
      </c>
      <c r="V628" t="str">
        <f>IF(ISNUMBER(SEARCH("WMS",#REF!)),TRIM(#REF!)&amp;"?","")</f>
        <v/>
      </c>
      <c r="W628" s="21" t="str">
        <f>IF(ISNUMBER(SEARCH("E:\",#REF!)),"\\s-gis01-v\gis1\", "")</f>
        <v/>
      </c>
      <c r="X628" s="2" t="str">
        <f>IF(ISNUMBER(SEARCH("E:\",#REF!)),LEFT(#REF!,SEARCH("@",SUBSTITUTE(#REF!,"\","@",LEN(#REF!)-LEN(SUBSTITUTE(#REF!,"\",""))))),"")</f>
        <v/>
      </c>
      <c r="Y628" s="14" t="str">
        <f>IF(ISNUMBER(SEARCH("E:\",#REF!)),TRIM(RIGHT(SUBSTITUTE(#REF!,"\",REPT(" ",LEN(#REF!))),LEN(#REF!))),"")</f>
        <v/>
      </c>
    </row>
    <row r="629" spans="1:27" x14ac:dyDescent="0.25">
      <c r="A629">
        <v>628</v>
      </c>
      <c r="B629" t="s">
        <v>178</v>
      </c>
      <c r="C629" t="s">
        <v>885</v>
      </c>
      <c r="D629" s="10" t="s">
        <v>945</v>
      </c>
      <c r="E629" s="10" t="s">
        <v>993</v>
      </c>
      <c r="F629" t="s">
        <v>568</v>
      </c>
      <c r="H629" s="10" t="s">
        <v>885</v>
      </c>
      <c r="I629" t="s">
        <v>310</v>
      </c>
      <c r="J629" t="s">
        <v>812</v>
      </c>
      <c r="M629" s="10" t="s">
        <v>887</v>
      </c>
      <c r="O629" t="s">
        <v>884</v>
      </c>
      <c r="Q629" s="2" t="str">
        <f t="shared" si="55"/>
        <v/>
      </c>
      <c r="R629" s="12" t="str">
        <f>IF(ISNUMBER(SEARCH("Datakilder_SQL",#REF!)),"Database",IF(ISNUMBER(SEARCH("WMS",U629)),"WMS",IF(ISNUMBER(SEARCH("WFS",U629)),"WFS","Grafisk fil")))</f>
        <v>Grafisk fil</v>
      </c>
      <c r="S629" s="1" t="str">
        <f>IF(ISNUMBER(SEARCH("]",#REF!)),TRIM(LEFT(#REF!,SEARCH("@",SUBSTITUTE(#REF!,".","@",LEN(#REF!)-LEN(SUBSTITUTE(#REF!,".",""))))-1)),IF(ISNUMBER(SEARCH("ODBC",#REF!)),IF(ISNUMBER(SEARCH("Server",#REF!)),"Server=10.209.16.21;Database=gisSQL","????"),""))</f>
        <v/>
      </c>
      <c r="T629" t="str">
        <f>IF(ISNUMBER(SEARCH("]",#REF!)),TRIM(RIGHT(SUBSTITUTE(#REF!,".",REPT(" ",LEN(#REF!))),LEN(#REF!))),"")&amp;IF(ISNUMBER(SEARCH("ODBC",#REF!)),TRIM(#REF!)&amp;"?","")</f>
        <v/>
      </c>
      <c r="U629" s="1" t="str">
        <f>IF(ISNUMBER(SEARCH("WMS",#REF!)),RIGHT(#REF!,LEN(#REF!)-SEARCH(":",#REF!)),"")</f>
        <v/>
      </c>
      <c r="V629" t="str">
        <f>IF(ISNUMBER(SEARCH("WMS",#REF!)),TRIM(#REF!)&amp;"?","")</f>
        <v/>
      </c>
      <c r="W629" s="21" t="str">
        <f>IF(ISNUMBER(SEARCH("E:\",#REF!)),"\\s-gis01-v\gis1\", "")</f>
        <v/>
      </c>
      <c r="X629" s="2" t="str">
        <f>IF(ISNUMBER(SEARCH("E:\",#REF!)),LEFT(#REF!,SEARCH("@",SUBSTITUTE(#REF!,"\","@",LEN(#REF!)-LEN(SUBSTITUTE(#REF!,"\",""))))),"")</f>
        <v/>
      </c>
      <c r="Y629" s="14" t="str">
        <f>IF(ISNUMBER(SEARCH("E:\",#REF!)),TRIM(RIGHT(SUBSTITUTE(#REF!,"\",REPT(" ",LEN(#REF!))),LEN(#REF!))),"")</f>
        <v/>
      </c>
    </row>
    <row r="631" spans="1:27" s="17" customFormat="1" x14ac:dyDescent="0.25">
      <c r="L631" s="18"/>
      <c r="Q631" s="19"/>
      <c r="R631" s="18"/>
      <c r="S631" s="18"/>
      <c r="U631" s="18"/>
      <c r="W631" s="18"/>
      <c r="X631" s="19"/>
      <c r="Y631" s="19"/>
      <c r="Z631" s="18"/>
      <c r="AA631" s="20"/>
    </row>
    <row r="632" spans="1:27" s="17" customFormat="1" x14ac:dyDescent="0.25">
      <c r="L632" s="18"/>
      <c r="Q632" s="19"/>
      <c r="R632" s="18"/>
      <c r="S632" s="18"/>
      <c r="U632" s="18"/>
      <c r="W632" s="18"/>
      <c r="X632" s="19"/>
      <c r="Y632" s="19"/>
      <c r="Z632" s="18"/>
      <c r="AA632" s="20"/>
    </row>
    <row r="633" spans="1:27" s="30" customFormat="1" x14ac:dyDescent="0.25">
      <c r="L633" s="12"/>
      <c r="Q633" s="10"/>
      <c r="R633" s="12"/>
      <c r="S633" s="12"/>
      <c r="U633" s="12"/>
      <c r="W633" s="12"/>
      <c r="X633" s="10"/>
      <c r="Y633" s="10"/>
      <c r="Z633" s="12"/>
      <c r="AA633" s="31"/>
    </row>
    <row r="634" spans="1:27" s="30" customFormat="1" x14ac:dyDescent="0.25">
      <c r="L634" s="12"/>
      <c r="Q634" s="10"/>
      <c r="R634" s="12"/>
      <c r="S634" s="12"/>
      <c r="U634" s="12"/>
      <c r="W634" s="12"/>
      <c r="X634" s="10"/>
      <c r="Y634" s="10"/>
      <c r="Z634" s="12"/>
      <c r="AA634" s="31"/>
    </row>
    <row r="635" spans="1:27" s="30" customFormat="1" x14ac:dyDescent="0.25">
      <c r="L635" s="12"/>
      <c r="Q635" s="10"/>
      <c r="R635" s="12"/>
      <c r="S635" s="12"/>
      <c r="U635" s="12"/>
      <c r="W635" s="12"/>
      <c r="X635" s="10"/>
      <c r="Y635" s="10"/>
      <c r="Z635" s="12"/>
      <c r="AA635" s="31"/>
    </row>
    <row r="636" spans="1:27" s="30" customFormat="1" x14ac:dyDescent="0.25">
      <c r="L636" s="12"/>
      <c r="Q636" s="10"/>
      <c r="R636" s="12"/>
      <c r="S636" s="12"/>
      <c r="U636" s="12"/>
      <c r="W636" s="12"/>
      <c r="X636" s="10"/>
      <c r="Y636" s="10"/>
      <c r="Z636" s="12"/>
      <c r="AA636" s="31"/>
    </row>
    <row r="637" spans="1:27" s="30" customFormat="1" x14ac:dyDescent="0.25">
      <c r="L637" s="12"/>
      <c r="Q637" s="10"/>
      <c r="R637" s="12"/>
      <c r="S637" s="12"/>
      <c r="U637" s="12"/>
      <c r="W637" s="12"/>
      <c r="X637" s="10"/>
      <c r="Y637" s="10"/>
      <c r="Z637" s="12"/>
      <c r="AA637" s="31"/>
    </row>
    <row r="638" spans="1:27" s="30" customFormat="1" x14ac:dyDescent="0.25">
      <c r="L638" s="12"/>
      <c r="Q638" s="10"/>
      <c r="R638" s="12"/>
      <c r="S638" s="12"/>
      <c r="U638" s="12"/>
      <c r="W638" s="12"/>
      <c r="X638" s="10"/>
      <c r="Y638" s="10"/>
      <c r="Z638" s="12"/>
      <c r="AA638" s="31"/>
    </row>
    <row r="639" spans="1:27" s="30" customFormat="1" x14ac:dyDescent="0.25">
      <c r="L639" s="12"/>
      <c r="Q639" s="10"/>
      <c r="R639" s="12"/>
      <c r="S639" s="12"/>
      <c r="U639" s="12"/>
      <c r="W639" s="12"/>
      <c r="X639" s="10"/>
      <c r="Y639" s="10"/>
      <c r="Z639" s="12"/>
      <c r="AA639" s="31"/>
    </row>
    <row r="640" spans="1:27" s="30" customFormat="1" x14ac:dyDescent="0.25">
      <c r="L640" s="12"/>
      <c r="Q640" s="10"/>
      <c r="R640" s="12"/>
      <c r="S640" s="12"/>
      <c r="U640" s="12"/>
      <c r="W640" s="12"/>
      <c r="X640" s="10"/>
      <c r="Y640" s="10"/>
      <c r="Z640" s="12"/>
      <c r="AA640" s="31"/>
    </row>
    <row r="641" spans="12:27" s="30" customFormat="1" x14ac:dyDescent="0.25">
      <c r="L641" s="12"/>
      <c r="Q641" s="10"/>
      <c r="R641" s="12"/>
      <c r="S641" s="12"/>
      <c r="U641" s="12"/>
      <c r="W641" s="12"/>
      <c r="X641" s="10"/>
      <c r="Y641" s="10"/>
      <c r="Z641" s="12"/>
      <c r="AA641" s="31"/>
    </row>
    <row r="642" spans="12:27" s="30" customFormat="1" x14ac:dyDescent="0.25">
      <c r="L642" s="12"/>
      <c r="Q642" s="10"/>
      <c r="R642" s="12"/>
      <c r="S642" s="12"/>
      <c r="U642" s="12"/>
      <c r="W642" s="12"/>
      <c r="X642" s="10"/>
      <c r="Y642" s="10"/>
      <c r="Z642" s="12"/>
      <c r="AA642" s="31"/>
    </row>
    <row r="643" spans="12:27" s="30" customFormat="1" x14ac:dyDescent="0.25">
      <c r="L643" s="12"/>
      <c r="Q643" s="10"/>
      <c r="R643" s="12"/>
      <c r="S643" s="12"/>
      <c r="U643" s="12"/>
      <c r="W643" s="12"/>
      <c r="X643" s="10"/>
      <c r="Y643" s="10"/>
      <c r="Z643" s="12"/>
      <c r="AA643" s="31"/>
    </row>
    <row r="644" spans="12:27" s="30" customFormat="1" x14ac:dyDescent="0.25">
      <c r="L644" s="12"/>
      <c r="Q644" s="10"/>
      <c r="R644" s="12"/>
      <c r="S644" s="12"/>
      <c r="U644" s="12"/>
      <c r="W644" s="12"/>
      <c r="X644" s="10"/>
      <c r="Y644" s="10"/>
      <c r="Z644" s="12"/>
      <c r="AA644" s="31"/>
    </row>
    <row r="645" spans="12:27" s="30" customFormat="1" x14ac:dyDescent="0.25">
      <c r="L645" s="12"/>
      <c r="Q645" s="10"/>
      <c r="R645" s="12"/>
      <c r="S645" s="12"/>
      <c r="U645" s="12"/>
      <c r="W645" s="12"/>
      <c r="X645" s="10"/>
      <c r="Y645" s="10"/>
      <c r="Z645" s="12"/>
      <c r="AA645" s="31"/>
    </row>
    <row r="646" spans="12:27" s="30" customFormat="1" x14ac:dyDescent="0.25">
      <c r="L646" s="12"/>
      <c r="Q646" s="10"/>
      <c r="R646" s="12"/>
      <c r="S646" s="12"/>
      <c r="U646" s="12"/>
      <c r="W646" s="12"/>
      <c r="X646" s="10"/>
      <c r="Y646" s="10"/>
      <c r="Z646" s="12"/>
      <c r="AA646" s="31"/>
    </row>
    <row r="647" spans="12:27" s="30" customFormat="1" x14ac:dyDescent="0.25">
      <c r="L647" s="12"/>
      <c r="Q647" s="10"/>
      <c r="R647" s="12"/>
      <c r="S647" s="12"/>
      <c r="U647" s="12"/>
      <c r="W647" s="12"/>
      <c r="X647" s="10"/>
      <c r="Y647" s="10"/>
      <c r="Z647" s="12"/>
      <c r="AA647" s="31"/>
    </row>
    <row r="648" spans="12:27" s="30" customFormat="1" x14ac:dyDescent="0.25">
      <c r="L648" s="12"/>
      <c r="Q648" s="10"/>
      <c r="R648" s="12"/>
      <c r="S648" s="12"/>
      <c r="U648" s="12"/>
      <c r="W648" s="12"/>
      <c r="X648" s="10"/>
      <c r="Y648" s="10"/>
      <c r="Z648" s="12"/>
      <c r="AA648" s="31"/>
    </row>
    <row r="649" spans="12:27" s="30" customFormat="1" x14ac:dyDescent="0.25">
      <c r="L649" s="12"/>
      <c r="Q649" s="10"/>
      <c r="R649" s="12"/>
      <c r="S649" s="12"/>
      <c r="U649" s="12"/>
      <c r="W649" s="12"/>
      <c r="X649" s="10"/>
      <c r="Y649" s="10"/>
      <c r="Z649" s="12"/>
      <c r="AA649" s="31"/>
    </row>
    <row r="650" spans="12:27" s="30" customFormat="1" x14ac:dyDescent="0.25">
      <c r="L650" s="12"/>
      <c r="Q650" s="10"/>
      <c r="R650" s="12"/>
      <c r="S650" s="12"/>
      <c r="U650" s="12"/>
      <c r="W650" s="12"/>
      <c r="X650" s="10"/>
      <c r="Y650" s="10"/>
      <c r="Z650" s="12"/>
      <c r="AA650" s="31"/>
    </row>
    <row r="651" spans="12:27" s="30" customFormat="1" x14ac:dyDescent="0.25">
      <c r="L651" s="12"/>
      <c r="Q651" s="10"/>
      <c r="R651" s="12"/>
      <c r="S651" s="12"/>
      <c r="U651" s="12"/>
      <c r="W651" s="12"/>
      <c r="X651" s="10"/>
      <c r="Y651" s="10"/>
      <c r="Z651" s="12"/>
      <c r="AA651" s="31"/>
    </row>
    <row r="652" spans="12:27" s="30" customFormat="1" x14ac:dyDescent="0.25">
      <c r="L652" s="12"/>
      <c r="Q652" s="10"/>
      <c r="R652" s="12"/>
      <c r="S652" s="12"/>
      <c r="U652" s="12"/>
      <c r="W652" s="12"/>
      <c r="X652" s="10"/>
      <c r="Y652" s="10"/>
      <c r="Z652" s="12"/>
      <c r="AA652" s="31"/>
    </row>
    <row r="653" spans="12:27" s="30" customFormat="1" x14ac:dyDescent="0.25">
      <c r="L653" s="12"/>
      <c r="Q653" s="10"/>
      <c r="R653" s="12"/>
      <c r="S653" s="12"/>
      <c r="U653" s="12"/>
      <c r="W653" s="12"/>
      <c r="X653" s="10"/>
      <c r="Y653" s="10"/>
      <c r="Z653" s="12"/>
      <c r="AA653" s="31"/>
    </row>
    <row r="654" spans="12:27" s="30" customFormat="1" x14ac:dyDescent="0.25">
      <c r="L654" s="12"/>
      <c r="Q654" s="10"/>
      <c r="R654" s="12"/>
      <c r="S654" s="12"/>
      <c r="U654" s="12"/>
      <c r="W654" s="12"/>
      <c r="X654" s="10"/>
      <c r="Y654" s="10"/>
      <c r="Z654" s="12"/>
      <c r="AA654" s="31"/>
    </row>
    <row r="655" spans="12:27" s="30" customFormat="1" x14ac:dyDescent="0.25">
      <c r="L655" s="12"/>
      <c r="Q655" s="10"/>
      <c r="R655" s="12"/>
      <c r="S655" s="12"/>
      <c r="U655" s="12"/>
      <c r="W655" s="12"/>
      <c r="X655" s="10"/>
      <c r="Y655" s="10"/>
      <c r="Z655" s="12"/>
      <c r="AA655" s="31"/>
    </row>
    <row r="656" spans="12:27" s="30" customFormat="1" x14ac:dyDescent="0.25">
      <c r="L656" s="12"/>
      <c r="Q656" s="10"/>
      <c r="R656" s="12"/>
      <c r="S656" s="12"/>
      <c r="U656" s="12"/>
      <c r="W656" s="12"/>
      <c r="X656" s="10"/>
      <c r="Y656" s="10"/>
      <c r="Z656" s="12"/>
      <c r="AA656" s="31"/>
    </row>
    <row r="657" spans="12:27" s="30" customFormat="1" x14ac:dyDescent="0.25">
      <c r="L657" s="12"/>
      <c r="Q657" s="10"/>
      <c r="R657" s="12"/>
      <c r="S657" s="12"/>
      <c r="U657" s="12"/>
      <c r="W657" s="12"/>
      <c r="X657" s="10"/>
      <c r="Y657" s="10"/>
      <c r="Z657" s="12"/>
      <c r="AA657" s="31"/>
    </row>
    <row r="658" spans="12:27" s="30" customFormat="1" x14ac:dyDescent="0.25">
      <c r="L658" s="12"/>
      <c r="Q658" s="10"/>
      <c r="R658" s="12"/>
      <c r="S658" s="12"/>
      <c r="U658" s="12"/>
      <c r="W658" s="12"/>
      <c r="X658" s="10"/>
      <c r="Y658" s="10"/>
      <c r="Z658" s="12"/>
      <c r="AA658" s="31"/>
    </row>
    <row r="659" spans="12:27" s="30" customFormat="1" x14ac:dyDescent="0.25">
      <c r="L659" s="12"/>
      <c r="Q659" s="10"/>
      <c r="R659" s="12"/>
      <c r="S659" s="12"/>
      <c r="U659" s="12"/>
      <c r="W659" s="12"/>
      <c r="X659" s="10"/>
      <c r="Y659" s="10"/>
      <c r="Z659" s="12"/>
      <c r="AA659" s="31"/>
    </row>
    <row r="660" spans="12:27" s="30" customFormat="1" x14ac:dyDescent="0.25">
      <c r="L660" s="12"/>
      <c r="Q660" s="10"/>
      <c r="R660" s="12"/>
      <c r="S660" s="12"/>
      <c r="U660" s="12"/>
      <c r="W660" s="12"/>
      <c r="X660" s="10"/>
      <c r="Y660" s="10"/>
      <c r="Z660" s="12"/>
      <c r="AA660" s="31"/>
    </row>
    <row r="661" spans="12:27" s="30" customFormat="1" x14ac:dyDescent="0.25">
      <c r="L661" s="12"/>
      <c r="Q661" s="10"/>
      <c r="R661" s="12"/>
      <c r="S661" s="12"/>
      <c r="U661" s="12"/>
      <c r="W661" s="12"/>
      <c r="X661" s="10"/>
      <c r="Y661" s="10"/>
      <c r="Z661" s="12"/>
      <c r="AA661" s="31"/>
    </row>
    <row r="662" spans="12:27" s="30" customFormat="1" x14ac:dyDescent="0.25">
      <c r="L662" s="12"/>
      <c r="Q662" s="10"/>
      <c r="R662" s="12"/>
      <c r="S662" s="12"/>
      <c r="U662" s="12"/>
      <c r="W662" s="12"/>
      <c r="X662" s="10"/>
      <c r="Y662" s="10"/>
      <c r="Z662" s="12"/>
      <c r="AA662" s="31"/>
    </row>
    <row r="663" spans="12:27" s="30" customFormat="1" x14ac:dyDescent="0.25">
      <c r="L663" s="12"/>
      <c r="Q663" s="10"/>
      <c r="R663" s="12"/>
      <c r="S663" s="12"/>
      <c r="U663" s="12"/>
      <c r="W663" s="12"/>
      <c r="X663" s="10"/>
      <c r="Y663" s="10"/>
      <c r="Z663" s="12"/>
      <c r="AA663" s="31"/>
    </row>
    <row r="664" spans="12:27" s="30" customFormat="1" x14ac:dyDescent="0.25">
      <c r="L664" s="12"/>
      <c r="Q664" s="10"/>
      <c r="R664" s="12"/>
      <c r="S664" s="12"/>
      <c r="U664" s="12"/>
      <c r="W664" s="12"/>
      <c r="X664" s="10"/>
      <c r="Y664" s="10"/>
      <c r="Z664" s="12"/>
      <c r="AA664" s="31"/>
    </row>
    <row r="665" spans="12:27" s="30" customFormat="1" x14ac:dyDescent="0.25">
      <c r="L665" s="12"/>
      <c r="Q665" s="10"/>
      <c r="R665" s="12"/>
      <c r="S665" s="12"/>
      <c r="U665" s="12"/>
      <c r="W665" s="12"/>
      <c r="X665" s="10"/>
      <c r="Y665" s="10"/>
      <c r="Z665" s="12"/>
      <c r="AA665" s="31"/>
    </row>
    <row r="666" spans="12:27" s="30" customFormat="1" x14ac:dyDescent="0.25">
      <c r="L666" s="12"/>
      <c r="Q666" s="10"/>
      <c r="R666" s="12"/>
      <c r="S666" s="12"/>
      <c r="U666" s="12"/>
      <c r="W666" s="12"/>
      <c r="X666" s="10"/>
      <c r="Y666" s="10"/>
      <c r="Z666" s="12"/>
      <c r="AA666" s="31"/>
    </row>
  </sheetData>
  <autoFilter ref="A1:AA629"/>
  <sortState ref="A3:AD630">
    <sortCondition ref="A3:A630"/>
  </sortState>
  <conditionalFormatting sqref="H67:I67 K67:N67 J67:J68 H36:N66 T667:T1048576 H63:H485 O399:O485 O320 F1:F373 N487:N629 O487:O493 H487:H629 T487:T629 O154:O191 O206:O316 O322:O364 O498:O629 Q487:Q629 O3:O68 N8:N485 H1:O35 S1:T485 P1:Q485">
    <cfRule type="endsWith" dxfId="127" priority="142" operator="endsWith" text="?">
      <formula>RIGHT(F1,LEN("?"))="?"</formula>
    </cfRule>
  </conditionalFormatting>
  <conditionalFormatting sqref="S667:S1048576 S487:S629">
    <cfRule type="endsWith" dxfId="126" priority="141" operator="endsWith" text="?">
      <formula>RIGHT(S487,LEN("?"))="?"</formula>
    </cfRule>
  </conditionalFormatting>
  <conditionalFormatting sqref="V667:V1048576 V487:V629 V294:V485 V1:V290">
    <cfRule type="endsWith" dxfId="125" priority="140" operator="endsWith" text="?">
      <formula>RIGHT(V1,LEN("?"))="?"</formula>
    </cfRule>
  </conditionalFormatting>
  <conditionalFormatting sqref="F374:F382 F390:F485 H68 K68:N68 H667:O1048576 Q667:Q1048576 F667:F1048576 F487:F629 H291:I293 K291:N291 L292:N293 Q68:Q485 Q487:Q629 H487:N629 H294:N485 H69:N290">
    <cfRule type="endsWith" dxfId="124" priority="139" operator="endsWith" text="?">
      <formula>RIGHT(F68,LEN("?"))="?"</formula>
    </cfRule>
  </conditionalFormatting>
  <conditionalFormatting sqref="F383">
    <cfRule type="endsWith" dxfId="123" priority="138" operator="endsWith" text="?">
      <formula>RIGHT(F383,LEN("?"))="?"</formula>
    </cfRule>
  </conditionalFormatting>
  <conditionalFormatting sqref="F384">
    <cfRule type="endsWith" dxfId="122" priority="137" operator="endsWith" text="?">
      <formula>RIGHT(F384,LEN("?"))="?"</formula>
    </cfRule>
  </conditionalFormatting>
  <conditionalFormatting sqref="F389">
    <cfRule type="endsWith" dxfId="121" priority="130" operator="endsWith" text="?">
      <formula>RIGHT(F389,LEN("?"))="?"</formula>
    </cfRule>
  </conditionalFormatting>
  <conditionalFormatting sqref="F385">
    <cfRule type="endsWith" dxfId="120" priority="135" operator="endsWith" text="?">
      <formula>RIGHT(F385,LEN("?"))="?"</formula>
    </cfRule>
  </conditionalFormatting>
  <conditionalFormatting sqref="F386">
    <cfRule type="endsWith" dxfId="119" priority="134" operator="endsWith" text="?">
      <formula>RIGHT(F386,LEN("?"))="?"</formula>
    </cfRule>
  </conditionalFormatting>
  <conditionalFormatting sqref="F387">
    <cfRule type="endsWith" dxfId="118" priority="133" operator="endsWith" text="?">
      <formula>RIGHT(F387,LEN("?"))="?"</formula>
    </cfRule>
  </conditionalFormatting>
  <conditionalFormatting sqref="F388">
    <cfRule type="endsWith" dxfId="117" priority="132" operator="endsWith" text="?">
      <formula>RIGHT(F388,LEN("?"))="?"</formula>
    </cfRule>
  </conditionalFormatting>
  <conditionalFormatting sqref="I68">
    <cfRule type="endsWith" dxfId="116" priority="129" operator="endsWith" text="?">
      <formula>RIGHT(I68,LEN("?"))="?"</formula>
    </cfRule>
  </conditionalFormatting>
  <conditionalFormatting sqref="Q667:R1048576 L667:O1048576 I667:I1048576 B667:F1048576 L399:O485 L494:N497 L320:O320 L317:N319 L487:O493 B73:B111 D73:F111 D481:F485 D486:Y486 B481:C486 B487:F629 L69:N153 L192:N205 L154:O191 L321:N321 L498:O629 Q487:R629 I487:I629 L365:N398 L322:O364 N315:N319 L206:O316 C73 C81:C160 B1:F72 B112:F480 Q1:R485 I1:I485 L1:O68">
    <cfRule type="containsBlanks" dxfId="115" priority="144">
      <formula>LEN(TRIM(B1))=0</formula>
    </cfRule>
  </conditionalFormatting>
  <conditionalFormatting sqref="P667:P1048576 P487:P629">
    <cfRule type="endsWith" dxfId="114" priority="127" operator="endsWith" text="?">
      <formula>RIGHT(P487,LEN("?"))="?"</formula>
    </cfRule>
  </conditionalFormatting>
  <conditionalFormatting sqref="O383:O389">
    <cfRule type="endsWith" dxfId="113" priority="126" operator="endsWith" text="?">
      <formula>RIGHT(O383,LEN("?"))="?"</formula>
    </cfRule>
  </conditionalFormatting>
  <conditionalFormatting sqref="O390:O397">
    <cfRule type="endsWith" dxfId="112" priority="125" operator="endsWith" text="?">
      <formula>RIGHT(O390,LEN("?"))="?"</formula>
    </cfRule>
  </conditionalFormatting>
  <conditionalFormatting sqref="O494:O497">
    <cfRule type="endsWith" dxfId="111" priority="124" operator="endsWith" text="?">
      <formula>RIGHT(O494,LEN("?"))="?"</formula>
    </cfRule>
  </conditionalFormatting>
  <conditionalFormatting sqref="O192:O205">
    <cfRule type="endsWith" dxfId="110" priority="120" operator="endsWith" text="?">
      <formula>RIGHT(O192,LEN("?"))="?"</formula>
    </cfRule>
  </conditionalFormatting>
  <conditionalFormatting sqref="O69:O72">
    <cfRule type="endsWith" dxfId="109" priority="116" operator="endsWith" text="?">
      <formula>RIGHT(O69,LEN("?"))="?"</formula>
    </cfRule>
  </conditionalFormatting>
  <conditionalFormatting sqref="O83:O98">
    <cfRule type="endsWith" dxfId="108" priority="115" operator="endsWith" text="?">
      <formula>RIGHT(O83,LEN("?"))="?"</formula>
    </cfRule>
  </conditionalFormatting>
  <conditionalFormatting sqref="O136:O137">
    <cfRule type="endsWith" dxfId="107" priority="114" operator="endsWith" text="?">
      <formula>RIGHT(O136,LEN("?"))="?"</formula>
    </cfRule>
  </conditionalFormatting>
  <conditionalFormatting sqref="J293">
    <cfRule type="containsBlanks" dxfId="106" priority="113">
      <formula>LEN(TRIM(J293))=0</formula>
    </cfRule>
  </conditionalFormatting>
  <conditionalFormatting sqref="J292">
    <cfRule type="containsBlanks" dxfId="105" priority="112">
      <formula>LEN(TRIM(J292))=0</formula>
    </cfRule>
  </conditionalFormatting>
  <conditionalFormatting sqref="J291">
    <cfRule type="containsBlanks" dxfId="104" priority="111">
      <formula>LEN(TRIM(J291))=0</formula>
    </cfRule>
  </conditionalFormatting>
  <conditionalFormatting sqref="K292">
    <cfRule type="containsBlanks" dxfId="103" priority="110">
      <formula>LEN(TRIM(K292))=0</formula>
    </cfRule>
  </conditionalFormatting>
  <conditionalFormatting sqref="K293">
    <cfRule type="containsBlanks" dxfId="102" priority="109">
      <formula>LEN(TRIM(K293))=0</formula>
    </cfRule>
  </conditionalFormatting>
  <conditionalFormatting sqref="V293">
    <cfRule type="containsBlanks" dxfId="101" priority="108">
      <formula>LEN(TRIM(V293))=0</formula>
    </cfRule>
  </conditionalFormatting>
  <conditionalFormatting sqref="V292">
    <cfRule type="containsBlanks" dxfId="100" priority="107">
      <formula>LEN(TRIM(V292))=0</formula>
    </cfRule>
  </conditionalFormatting>
  <conditionalFormatting sqref="V291">
    <cfRule type="containsBlanks" dxfId="99" priority="106">
      <formula>LEN(TRIM(V291))=0</formula>
    </cfRule>
  </conditionalFormatting>
  <conditionalFormatting sqref="O73">
    <cfRule type="endsWith" dxfId="98" priority="105" operator="endsWith" text="?">
      <formula>RIGHT(O73,LEN("?"))="?"</formula>
    </cfRule>
  </conditionalFormatting>
  <conditionalFormatting sqref="O74">
    <cfRule type="endsWith" dxfId="97" priority="104" operator="endsWith" text="?">
      <formula>RIGHT(O74,LEN("?"))="?"</formula>
    </cfRule>
  </conditionalFormatting>
  <conditionalFormatting sqref="O75">
    <cfRule type="endsWith" dxfId="96" priority="103" operator="endsWith" text="?">
      <formula>RIGHT(O75,LEN("?"))="?"</formula>
    </cfRule>
  </conditionalFormatting>
  <conditionalFormatting sqref="O76">
    <cfRule type="endsWith" dxfId="95" priority="102" operator="endsWith" text="?">
      <formula>RIGHT(O76,LEN("?"))="?"</formula>
    </cfRule>
  </conditionalFormatting>
  <conditionalFormatting sqref="O77">
    <cfRule type="endsWith" dxfId="94" priority="101" operator="endsWith" text="?">
      <formula>RIGHT(O77,LEN("?"))="?"</formula>
    </cfRule>
  </conditionalFormatting>
  <conditionalFormatting sqref="O78">
    <cfRule type="endsWith" dxfId="93" priority="100" operator="endsWith" text="?">
      <formula>RIGHT(O78,LEN("?"))="?"</formula>
    </cfRule>
  </conditionalFormatting>
  <conditionalFormatting sqref="O79">
    <cfRule type="endsWith" dxfId="92" priority="99" operator="endsWith" text="?">
      <formula>RIGHT(O79,LEN("?"))="?"</formula>
    </cfRule>
  </conditionalFormatting>
  <conditionalFormatting sqref="O80">
    <cfRule type="endsWith" dxfId="91" priority="98" operator="endsWith" text="?">
      <formula>RIGHT(O80,LEN("?"))="?"</formula>
    </cfRule>
  </conditionalFormatting>
  <conditionalFormatting sqref="O81">
    <cfRule type="endsWith" dxfId="90" priority="97" operator="endsWith" text="?">
      <formula>RIGHT(O81,LEN("?"))="?"</formula>
    </cfRule>
  </conditionalFormatting>
  <conditionalFormatting sqref="O82">
    <cfRule type="endsWith" dxfId="89" priority="96" operator="endsWith" text="?">
      <formula>RIGHT(O82,LEN("?"))="?"</formula>
    </cfRule>
  </conditionalFormatting>
  <conditionalFormatting sqref="O99">
    <cfRule type="endsWith" dxfId="88" priority="95" operator="endsWith" text="?">
      <formula>RIGHT(O99,LEN("?"))="?"</formula>
    </cfRule>
  </conditionalFormatting>
  <conditionalFormatting sqref="O100">
    <cfRule type="endsWith" dxfId="87" priority="94" operator="endsWith" text="?">
      <formula>RIGHT(O100,LEN("?"))="?"</formula>
    </cfRule>
  </conditionalFormatting>
  <conditionalFormatting sqref="O101">
    <cfRule type="endsWith" dxfId="86" priority="93" operator="endsWith" text="?">
      <formula>RIGHT(O101,LEN("?"))="?"</formula>
    </cfRule>
  </conditionalFormatting>
  <conditionalFormatting sqref="O102">
    <cfRule type="endsWith" dxfId="85" priority="92" operator="endsWith" text="?">
      <formula>RIGHT(O102,LEN("?"))="?"</formula>
    </cfRule>
  </conditionalFormatting>
  <conditionalFormatting sqref="O103">
    <cfRule type="endsWith" dxfId="84" priority="91" operator="endsWith" text="?">
      <formula>RIGHT(O103,LEN("?"))="?"</formula>
    </cfRule>
  </conditionalFormatting>
  <conditionalFormatting sqref="O104">
    <cfRule type="endsWith" dxfId="83" priority="90" operator="endsWith" text="?">
      <formula>RIGHT(O104,LEN("?"))="?"</formula>
    </cfRule>
  </conditionalFormatting>
  <conditionalFormatting sqref="O105">
    <cfRule type="endsWith" dxfId="82" priority="89" operator="endsWith" text="?">
      <formula>RIGHT(O105,LEN("?"))="?"</formula>
    </cfRule>
  </conditionalFormatting>
  <conditionalFormatting sqref="O106">
    <cfRule type="endsWith" dxfId="81" priority="88" operator="endsWith" text="?">
      <formula>RIGHT(O106,LEN("?"))="?"</formula>
    </cfRule>
  </conditionalFormatting>
  <conditionalFormatting sqref="O107">
    <cfRule type="endsWith" dxfId="80" priority="87" operator="endsWith" text="?">
      <formula>RIGHT(O107,LEN("?"))="?"</formula>
    </cfRule>
  </conditionalFormatting>
  <conditionalFormatting sqref="O108">
    <cfRule type="endsWith" dxfId="79" priority="86" operator="endsWith" text="?">
      <formula>RIGHT(O108,LEN("?"))="?"</formula>
    </cfRule>
  </conditionalFormatting>
  <conditionalFormatting sqref="O109">
    <cfRule type="endsWith" dxfId="78" priority="85" operator="endsWith" text="?">
      <formula>RIGHT(O109,LEN("?"))="?"</formula>
    </cfRule>
  </conditionalFormatting>
  <conditionalFormatting sqref="O110">
    <cfRule type="endsWith" dxfId="77" priority="84" operator="endsWith" text="?">
      <formula>RIGHT(O110,LEN("?"))="?"</formula>
    </cfRule>
  </conditionalFormatting>
  <conditionalFormatting sqref="O111">
    <cfRule type="endsWith" dxfId="76" priority="83" operator="endsWith" text="?">
      <formula>RIGHT(O111,LEN("?"))="?"</formula>
    </cfRule>
  </conditionalFormatting>
  <conditionalFormatting sqref="O112">
    <cfRule type="endsWith" dxfId="75" priority="82" operator="endsWith" text="?">
      <formula>RIGHT(O112,LEN("?"))="?"</formula>
    </cfRule>
  </conditionalFormatting>
  <conditionalFormatting sqref="O113">
    <cfRule type="endsWith" dxfId="74" priority="81" operator="endsWith" text="?">
      <formula>RIGHT(O113,LEN("?"))="?"</formula>
    </cfRule>
  </conditionalFormatting>
  <conditionalFormatting sqref="O114">
    <cfRule type="endsWith" dxfId="73" priority="80" operator="endsWith" text="?">
      <formula>RIGHT(O114,LEN("?"))="?"</formula>
    </cfRule>
  </conditionalFormatting>
  <conditionalFormatting sqref="O115">
    <cfRule type="endsWith" dxfId="72" priority="79" operator="endsWith" text="?">
      <formula>RIGHT(O115,LEN("?"))="?"</formula>
    </cfRule>
  </conditionalFormatting>
  <conditionalFormatting sqref="O116">
    <cfRule type="endsWith" dxfId="71" priority="78" operator="endsWith" text="?">
      <formula>RIGHT(O116,LEN("?"))="?"</formula>
    </cfRule>
  </conditionalFormatting>
  <conditionalFormatting sqref="O117">
    <cfRule type="endsWith" dxfId="70" priority="77" operator="endsWith" text="?">
      <formula>RIGHT(O117,LEN("?"))="?"</formula>
    </cfRule>
  </conditionalFormatting>
  <conditionalFormatting sqref="O118">
    <cfRule type="endsWith" dxfId="69" priority="76" operator="endsWith" text="?">
      <formula>RIGHT(O118,LEN("?"))="?"</formula>
    </cfRule>
  </conditionalFormatting>
  <conditionalFormatting sqref="O119">
    <cfRule type="endsWith" dxfId="68" priority="75" operator="endsWith" text="?">
      <formula>RIGHT(O119,LEN("?"))="?"</formula>
    </cfRule>
  </conditionalFormatting>
  <conditionalFormatting sqref="O120">
    <cfRule type="endsWith" dxfId="67" priority="74" operator="endsWith" text="?">
      <formula>RIGHT(O120,LEN("?"))="?"</formula>
    </cfRule>
  </conditionalFormatting>
  <conditionalFormatting sqref="O121">
    <cfRule type="endsWith" dxfId="66" priority="73" operator="endsWith" text="?">
      <formula>RIGHT(O121,LEN("?"))="?"</formula>
    </cfRule>
  </conditionalFormatting>
  <conditionalFormatting sqref="O122">
    <cfRule type="endsWith" dxfId="65" priority="72" operator="endsWith" text="?">
      <formula>RIGHT(O122,LEN("?"))="?"</formula>
    </cfRule>
  </conditionalFormatting>
  <conditionalFormatting sqref="O123">
    <cfRule type="endsWith" dxfId="64" priority="71" operator="endsWith" text="?">
      <formula>RIGHT(O123,LEN("?"))="?"</formula>
    </cfRule>
  </conditionalFormatting>
  <conditionalFormatting sqref="O124">
    <cfRule type="endsWith" dxfId="63" priority="70" operator="endsWith" text="?">
      <formula>RIGHT(O124,LEN("?"))="?"</formula>
    </cfRule>
  </conditionalFormatting>
  <conditionalFormatting sqref="O125">
    <cfRule type="endsWith" dxfId="62" priority="69" operator="endsWith" text="?">
      <formula>RIGHT(O125,LEN("?"))="?"</formula>
    </cfRule>
  </conditionalFormatting>
  <conditionalFormatting sqref="O126">
    <cfRule type="endsWith" dxfId="61" priority="68" operator="endsWith" text="?">
      <formula>RIGHT(O126,LEN("?"))="?"</formula>
    </cfRule>
  </conditionalFormatting>
  <conditionalFormatting sqref="O127">
    <cfRule type="endsWith" dxfId="60" priority="67" operator="endsWith" text="?">
      <formula>RIGHT(O127,LEN("?"))="?"</formula>
    </cfRule>
  </conditionalFormatting>
  <conditionalFormatting sqref="O128">
    <cfRule type="endsWith" dxfId="59" priority="66" operator="endsWith" text="?">
      <formula>RIGHT(O128,LEN("?"))="?"</formula>
    </cfRule>
  </conditionalFormatting>
  <conditionalFormatting sqref="O129">
    <cfRule type="endsWith" dxfId="58" priority="65" operator="endsWith" text="?">
      <formula>RIGHT(O129,LEN("?"))="?"</formula>
    </cfRule>
  </conditionalFormatting>
  <conditionalFormatting sqref="O130">
    <cfRule type="endsWith" dxfId="57" priority="64" operator="endsWith" text="?">
      <formula>RIGHT(O130,LEN("?"))="?"</formula>
    </cfRule>
  </conditionalFormatting>
  <conditionalFormatting sqref="O131">
    <cfRule type="endsWith" dxfId="56" priority="63" operator="endsWith" text="?">
      <formula>RIGHT(O131,LEN("?"))="?"</formula>
    </cfRule>
  </conditionalFormatting>
  <conditionalFormatting sqref="O132">
    <cfRule type="endsWith" dxfId="55" priority="62" operator="endsWith" text="?">
      <formula>RIGHT(O132,LEN("?"))="?"</formula>
    </cfRule>
  </conditionalFormatting>
  <conditionalFormatting sqref="O133">
    <cfRule type="endsWith" dxfId="54" priority="61" operator="endsWith" text="?">
      <formula>RIGHT(O133,LEN("?"))="?"</formula>
    </cfRule>
  </conditionalFormatting>
  <conditionalFormatting sqref="O134">
    <cfRule type="endsWith" dxfId="53" priority="60" operator="endsWith" text="?">
      <formula>RIGHT(O134,LEN("?"))="?"</formula>
    </cfRule>
  </conditionalFormatting>
  <conditionalFormatting sqref="O135">
    <cfRule type="endsWith" dxfId="52" priority="59" operator="endsWith" text="?">
      <formula>RIGHT(O135,LEN("?"))="?"</formula>
    </cfRule>
  </conditionalFormatting>
  <conditionalFormatting sqref="O153">
    <cfRule type="endsWith" dxfId="51" priority="58" operator="endsWith" text="?">
      <formula>RIGHT(O153,LEN("?"))="?"</formula>
    </cfRule>
  </conditionalFormatting>
  <conditionalFormatting sqref="O152">
    <cfRule type="endsWith" dxfId="50" priority="57" operator="endsWith" text="?">
      <formula>RIGHT(O152,LEN("?"))="?"</formula>
    </cfRule>
  </conditionalFormatting>
  <conditionalFormatting sqref="O151">
    <cfRule type="endsWith" dxfId="49" priority="56" operator="endsWith" text="?">
      <formula>RIGHT(O151,LEN("?"))="?"</formula>
    </cfRule>
  </conditionalFormatting>
  <conditionalFormatting sqref="O150">
    <cfRule type="endsWith" dxfId="48" priority="55" operator="endsWith" text="?">
      <formula>RIGHT(O150,LEN("?"))="?"</formula>
    </cfRule>
  </conditionalFormatting>
  <conditionalFormatting sqref="O149">
    <cfRule type="endsWith" dxfId="47" priority="54" operator="endsWith" text="?">
      <formula>RIGHT(O149,LEN("?"))="?"</formula>
    </cfRule>
  </conditionalFormatting>
  <conditionalFormatting sqref="O148">
    <cfRule type="endsWith" dxfId="46" priority="53" operator="endsWith" text="?">
      <formula>RIGHT(O148,LEN("?"))="?"</formula>
    </cfRule>
  </conditionalFormatting>
  <conditionalFormatting sqref="O147">
    <cfRule type="endsWith" dxfId="45" priority="52" operator="endsWith" text="?">
      <formula>RIGHT(O147,LEN("?"))="?"</formula>
    </cfRule>
  </conditionalFormatting>
  <conditionalFormatting sqref="O146">
    <cfRule type="endsWith" dxfId="44" priority="51" operator="endsWith" text="?">
      <formula>RIGHT(O146,LEN("?"))="?"</formula>
    </cfRule>
  </conditionalFormatting>
  <conditionalFormatting sqref="O145">
    <cfRule type="endsWith" dxfId="43" priority="50" operator="endsWith" text="?">
      <formula>RIGHT(O145,LEN("?"))="?"</formula>
    </cfRule>
  </conditionalFormatting>
  <conditionalFormatting sqref="O144">
    <cfRule type="endsWith" dxfId="42" priority="49" operator="endsWith" text="?">
      <formula>RIGHT(O144,LEN("?"))="?"</formula>
    </cfRule>
  </conditionalFormatting>
  <conditionalFormatting sqref="O143">
    <cfRule type="endsWith" dxfId="41" priority="48" operator="endsWith" text="?">
      <formula>RIGHT(O143,LEN("?"))="?"</formula>
    </cfRule>
  </conditionalFormatting>
  <conditionalFormatting sqref="O142">
    <cfRule type="endsWith" dxfId="40" priority="47" operator="endsWith" text="?">
      <formula>RIGHT(O142,LEN("?"))="?"</formula>
    </cfRule>
  </conditionalFormatting>
  <conditionalFormatting sqref="O141">
    <cfRule type="endsWith" dxfId="39" priority="46" operator="endsWith" text="?">
      <formula>RIGHT(O141,LEN("?"))="?"</formula>
    </cfRule>
  </conditionalFormatting>
  <conditionalFormatting sqref="O140">
    <cfRule type="endsWith" dxfId="38" priority="45" operator="endsWith" text="?">
      <formula>RIGHT(O140,LEN("?"))="?"</formula>
    </cfRule>
  </conditionalFormatting>
  <conditionalFormatting sqref="O139">
    <cfRule type="endsWith" dxfId="37" priority="44" operator="endsWith" text="?">
      <formula>RIGHT(O139,LEN("?"))="?"</formula>
    </cfRule>
  </conditionalFormatting>
  <conditionalFormatting sqref="O138">
    <cfRule type="endsWith" dxfId="36" priority="43" operator="endsWith" text="?">
      <formula>RIGHT(O138,LEN("?"))="?"</formula>
    </cfRule>
  </conditionalFormatting>
  <conditionalFormatting sqref="N47">
    <cfRule type="endsWith" dxfId="35" priority="42" operator="endsWith" text="?">
      <formula>RIGHT(N47,LEN("?"))="?"</formula>
    </cfRule>
  </conditionalFormatting>
  <conditionalFormatting sqref="N48">
    <cfRule type="endsWith" dxfId="34" priority="41" operator="endsWith" text="?">
      <formula>RIGHT(N48,LEN("?"))="?"</formula>
    </cfRule>
  </conditionalFormatting>
  <conditionalFormatting sqref="N48">
    <cfRule type="endsWith" dxfId="33" priority="40" operator="endsWith" text="?">
      <formula>RIGHT(N48,LEN("?"))="?"</formula>
    </cfRule>
  </conditionalFormatting>
  <conditionalFormatting sqref="N66">
    <cfRule type="endsWith" dxfId="32" priority="39" operator="endsWith" text="?">
      <formula>RIGHT(N66,LEN("?"))="?"</formula>
    </cfRule>
  </conditionalFormatting>
  <conditionalFormatting sqref="N66">
    <cfRule type="endsWith" dxfId="31" priority="38" operator="endsWith" text="?">
      <formula>RIGHT(N66,LEN("?"))="?"</formula>
    </cfRule>
  </conditionalFormatting>
  <conditionalFormatting sqref="N67">
    <cfRule type="endsWith" dxfId="30" priority="37" operator="endsWith" text="?">
      <formula>RIGHT(N67,LEN("?"))="?"</formula>
    </cfRule>
  </conditionalFormatting>
  <conditionalFormatting sqref="N67">
    <cfRule type="endsWith" dxfId="29" priority="36" operator="endsWith" text="?">
      <formula>RIGHT(N67,LEN("?"))="?"</formula>
    </cfRule>
  </conditionalFormatting>
  <conditionalFormatting sqref="N68">
    <cfRule type="endsWith" dxfId="28" priority="35" operator="endsWith" text="?">
      <formula>RIGHT(N68,LEN("?"))="?"</formula>
    </cfRule>
  </conditionalFormatting>
  <conditionalFormatting sqref="N68">
    <cfRule type="endsWith" dxfId="27" priority="34" operator="endsWith" text="?">
      <formula>RIGHT(N68,LEN("?"))="?"</formula>
    </cfRule>
  </conditionalFormatting>
  <conditionalFormatting sqref="O291:O293">
    <cfRule type="endsWith" dxfId="26" priority="33" operator="endsWith" text="?">
      <formula>RIGHT(O291,LEN("?"))="?"</formula>
    </cfRule>
  </conditionalFormatting>
  <conditionalFormatting sqref="O365">
    <cfRule type="endsWith" dxfId="25" priority="32" operator="endsWith" text="?">
      <formula>RIGHT(O365,LEN("?"))="?"</formula>
    </cfRule>
  </conditionalFormatting>
  <conditionalFormatting sqref="O366">
    <cfRule type="endsWith" dxfId="24" priority="31" operator="endsWith" text="?">
      <formula>RIGHT(O366,LEN("?"))="?"</formula>
    </cfRule>
  </conditionalFormatting>
  <conditionalFormatting sqref="O367">
    <cfRule type="endsWith" dxfId="23" priority="30" operator="endsWith" text="?">
      <formula>RIGHT(O367,LEN("?"))="?"</formula>
    </cfRule>
  </conditionalFormatting>
  <conditionalFormatting sqref="O368">
    <cfRule type="endsWith" dxfId="22" priority="29" operator="endsWith" text="?">
      <formula>RIGHT(O368,LEN("?"))="?"</formula>
    </cfRule>
  </conditionalFormatting>
  <conditionalFormatting sqref="O369">
    <cfRule type="endsWith" dxfId="21" priority="28" operator="endsWith" text="?">
      <formula>RIGHT(O369,LEN("?"))="?"</formula>
    </cfRule>
  </conditionalFormatting>
  <conditionalFormatting sqref="O370">
    <cfRule type="endsWith" dxfId="20" priority="27" operator="endsWith" text="?">
      <formula>RIGHT(O370,LEN("?"))="?"</formula>
    </cfRule>
  </conditionalFormatting>
  <conditionalFormatting sqref="O371 O374 O377 O380 O382">
    <cfRule type="endsWith" dxfId="19" priority="26" operator="endsWith" text="?">
      <formula>RIGHT(O371,LEN("?"))="?"</formula>
    </cfRule>
  </conditionalFormatting>
  <conditionalFormatting sqref="O372 O375 O378 O381">
    <cfRule type="endsWith" dxfId="18" priority="25" operator="endsWith" text="?">
      <formula>RIGHT(O372,LEN("?"))="?"</formula>
    </cfRule>
  </conditionalFormatting>
  <conditionalFormatting sqref="O373 O376 O379">
    <cfRule type="endsWith" dxfId="17" priority="24" operator="endsWith" text="?">
      <formula>RIGHT(O373,LEN("?"))="?"</formula>
    </cfRule>
  </conditionalFormatting>
  <conditionalFormatting sqref="O317">
    <cfRule type="endsWith" dxfId="16" priority="18" operator="endsWith" text="?">
      <formula>RIGHT(O317,LEN("?"))="?"</formula>
    </cfRule>
  </conditionalFormatting>
  <conditionalFormatting sqref="O317">
    <cfRule type="containsBlanks" dxfId="15" priority="19">
      <formula>LEN(TRIM(O317))=0</formula>
    </cfRule>
  </conditionalFormatting>
  <conditionalFormatting sqref="O318">
    <cfRule type="endsWith" dxfId="14" priority="14" operator="endsWith" text="?">
      <formula>RIGHT(O318,LEN("?"))="?"</formula>
    </cfRule>
  </conditionalFormatting>
  <conditionalFormatting sqref="O318">
    <cfRule type="containsBlanks" dxfId="13" priority="15">
      <formula>LEN(TRIM(O318))=0</formula>
    </cfRule>
  </conditionalFormatting>
  <conditionalFormatting sqref="O319">
    <cfRule type="endsWith" dxfId="12" priority="12" operator="endsWith" text="?">
      <formula>RIGHT(O319,LEN("?"))="?"</formula>
    </cfRule>
  </conditionalFormatting>
  <conditionalFormatting sqref="O319">
    <cfRule type="containsBlanks" dxfId="11" priority="13">
      <formula>LEN(TRIM(O319))=0</formula>
    </cfRule>
  </conditionalFormatting>
  <conditionalFormatting sqref="O321">
    <cfRule type="endsWith" dxfId="10" priority="10" operator="endsWith" text="?">
      <formula>RIGHT(O321,LEN("?"))="?"</formula>
    </cfRule>
  </conditionalFormatting>
  <conditionalFormatting sqref="O321">
    <cfRule type="containsBlanks" dxfId="9" priority="11">
      <formula>LEN(TRIM(O321))=0</formula>
    </cfRule>
  </conditionalFormatting>
  <conditionalFormatting sqref="O398">
    <cfRule type="endsWith" dxfId="8" priority="9" operator="endsWith" text="?">
      <formula>RIGHT(O398,LEN("?"))="?"</formula>
    </cfRule>
  </conditionalFormatting>
  <conditionalFormatting sqref="N42">
    <cfRule type="endsWith" dxfId="7" priority="8" operator="endsWith" text="?">
      <formula>RIGHT(N42,LEN("?"))="?"</formula>
    </cfRule>
  </conditionalFormatting>
  <conditionalFormatting sqref="C74">
    <cfRule type="containsBlanks" dxfId="6" priority="7">
      <formula>LEN(TRIM(C74))=0</formula>
    </cfRule>
  </conditionalFormatting>
  <conditionalFormatting sqref="C75">
    <cfRule type="containsBlanks" dxfId="5" priority="6">
      <formula>LEN(TRIM(C75))=0</formula>
    </cfRule>
  </conditionalFormatting>
  <conditionalFormatting sqref="C76">
    <cfRule type="containsBlanks" dxfId="4" priority="5">
      <formula>LEN(TRIM(C76))=0</formula>
    </cfRule>
  </conditionalFormatting>
  <conditionalFormatting sqref="C77">
    <cfRule type="containsBlanks" dxfId="3" priority="4">
      <formula>LEN(TRIM(C77))=0</formula>
    </cfRule>
  </conditionalFormatting>
  <conditionalFormatting sqref="C78">
    <cfRule type="containsBlanks" dxfId="2" priority="3">
      <formula>LEN(TRIM(C78))=0</formula>
    </cfRule>
  </conditionalFormatting>
  <conditionalFormatting sqref="C79">
    <cfRule type="containsBlanks" dxfId="1" priority="2">
      <formula>LEN(TRIM(C79))=0</formula>
    </cfRule>
  </conditionalFormatting>
  <conditionalFormatting sqref="C80">
    <cfRule type="containsBlanks" dxfId="0" priority="1">
      <formula>LEN(TRIM(C80))=0</formula>
    </cfRule>
  </conditionalFormatting>
  <hyperlinks>
    <hyperlink ref="K563" r:id="rId1"/>
  </hyperlinks>
  <pageMargins left="0.23622047244094491" right="0.23622047244094491" top="0.74803149606299213" bottom="0.74803149606299213" header="0.31496062992125984" footer="0.31496062992125984"/>
  <pageSetup paperSize="8" scale="65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Ark1</vt:lpstr>
      <vt:lpstr>Ark2</vt:lpstr>
      <vt:lpstr>Ark3</vt:lpstr>
      <vt:lpstr>'Ark1'!MGtjek3_HKsag2_HKsag_1</vt:lpstr>
    </vt:vector>
  </TitlesOfParts>
  <Company>Helsingør Kommune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Kristensen</dc:creator>
  <cp:lastModifiedBy>Erling Kristensen</cp:lastModifiedBy>
  <cp:lastPrinted>2015-12-22T18:44:56Z</cp:lastPrinted>
  <dcterms:created xsi:type="dcterms:W3CDTF">2015-09-09T19:45:33Z</dcterms:created>
  <dcterms:modified xsi:type="dcterms:W3CDTF">2015-12-22T18:46:27Z</dcterms:modified>
</cp:coreProperties>
</file>