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runjini.murthy/Desktop/GitHub/Runjini_Project_1/BigDataAnalyst_ProjectTemplate/"/>
    </mc:Choice>
  </mc:AlternateContent>
  <bookViews>
    <workbookView xWindow="200" yWindow="460" windowWidth="24080" windowHeight="15540" tabRatio="500" activeTab="1"/>
  </bookViews>
  <sheets>
    <sheet name="March3-5" sheetId="1" r:id="rId1"/>
    <sheet name="Feb 24-26" sheetId="2" r:id="rId2"/>
    <sheet name="Oscar Winners" sheetId="3" r:id="rId3"/>
  </sheets>
  <externalReferences>
    <externalReference r:id="rId4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2" l="1"/>
  <c r="B2" i="2"/>
  <c r="B24" i="2"/>
  <c r="B35" i="2"/>
  <c r="B46" i="2"/>
  <c r="B57" i="2"/>
  <c r="B68" i="2"/>
  <c r="B79" i="2"/>
  <c r="B85" i="2"/>
  <c r="B3" i="2"/>
  <c r="B4" i="2"/>
  <c r="B5" i="2"/>
  <c r="B6" i="2"/>
  <c r="B7" i="2"/>
  <c r="B8" i="2"/>
  <c r="B9" i="2"/>
  <c r="B10" i="2"/>
  <c r="B11" i="2"/>
  <c r="B12" i="2"/>
  <c r="B14" i="2"/>
  <c r="B15" i="2"/>
  <c r="B16" i="2"/>
  <c r="B17" i="2"/>
  <c r="B18" i="2"/>
  <c r="B19" i="2"/>
  <c r="B20" i="2"/>
  <c r="B21" i="2"/>
  <c r="B22" i="2"/>
  <c r="B23" i="2"/>
  <c r="B25" i="2"/>
  <c r="B26" i="2"/>
  <c r="B27" i="2"/>
  <c r="B28" i="2"/>
  <c r="B29" i="2"/>
  <c r="B30" i="2"/>
  <c r="B31" i="2"/>
  <c r="B32" i="2"/>
  <c r="B33" i="2"/>
  <c r="B34" i="2"/>
  <c r="B36" i="2"/>
  <c r="B37" i="2"/>
  <c r="B38" i="2"/>
  <c r="B39" i="2"/>
  <c r="B40" i="2"/>
  <c r="B41" i="2"/>
  <c r="B42" i="2"/>
  <c r="B43" i="2"/>
  <c r="B44" i="2"/>
  <c r="B45" i="2"/>
  <c r="B47" i="2"/>
  <c r="B48" i="2"/>
  <c r="B49" i="2"/>
  <c r="B50" i="2"/>
  <c r="B51" i="2"/>
  <c r="B52" i="2"/>
  <c r="B53" i="2"/>
  <c r="B54" i="2"/>
  <c r="B55" i="2"/>
  <c r="B56" i="2"/>
  <c r="B58" i="2"/>
  <c r="B59" i="2"/>
  <c r="B60" i="2"/>
  <c r="B61" i="2"/>
  <c r="B62" i="2"/>
  <c r="B63" i="2"/>
  <c r="B64" i="2"/>
  <c r="B65" i="2"/>
  <c r="B66" i="2"/>
  <c r="B67" i="2"/>
  <c r="B69" i="2"/>
  <c r="B70" i="2"/>
  <c r="B71" i="2"/>
  <c r="B72" i="2"/>
  <c r="B73" i="2"/>
  <c r="B74" i="2"/>
  <c r="B75" i="2"/>
  <c r="B76" i="2"/>
  <c r="B77" i="2"/>
  <c r="B78" i="2"/>
  <c r="B80" i="2"/>
  <c r="B81" i="2"/>
  <c r="B82" i="2"/>
  <c r="B83" i="2"/>
  <c r="B84" i="2"/>
  <c r="C77" i="1"/>
  <c r="C2" i="1"/>
  <c r="C78" i="1"/>
  <c r="C13" i="1"/>
  <c r="C24" i="1"/>
  <c r="C79" i="1"/>
  <c r="C66" i="1"/>
  <c r="C35" i="1"/>
  <c r="C44" i="1"/>
  <c r="C74" i="1"/>
  <c r="C55" i="1"/>
  <c r="C4" i="1"/>
  <c r="C11" i="1"/>
  <c r="C3" i="1"/>
  <c r="C76" i="1"/>
  <c r="C5" i="1"/>
  <c r="C80" i="1"/>
  <c r="C8" i="1"/>
  <c r="C14" i="1"/>
  <c r="C23" i="1"/>
  <c r="C9" i="1"/>
  <c r="C15" i="1"/>
  <c r="C30" i="1"/>
  <c r="C10" i="1"/>
  <c r="C16" i="1"/>
  <c r="C27" i="1"/>
  <c r="C34" i="1"/>
  <c r="C18" i="1"/>
  <c r="C36" i="1"/>
  <c r="C6" i="1"/>
  <c r="C43" i="1"/>
  <c r="C12" i="1"/>
  <c r="C21" i="1"/>
  <c r="C26" i="1"/>
  <c r="C22" i="1"/>
  <c r="C17" i="1"/>
  <c r="C20" i="1"/>
  <c r="C25" i="1"/>
  <c r="C42" i="1"/>
  <c r="C19" i="1"/>
  <c r="C38" i="1"/>
  <c r="C31" i="1"/>
  <c r="C28" i="1"/>
  <c r="C33" i="1"/>
  <c r="C81" i="1"/>
  <c r="C52" i="1"/>
  <c r="C32" i="1"/>
  <c r="C37" i="1"/>
  <c r="C29" i="1"/>
  <c r="C59" i="1"/>
  <c r="C46" i="1"/>
  <c r="C82" i="1"/>
  <c r="C7" i="1"/>
  <c r="C45" i="1"/>
  <c r="C47" i="1"/>
  <c r="C41" i="1"/>
  <c r="C57" i="1"/>
  <c r="C40" i="1"/>
  <c r="C39" i="1"/>
  <c r="C53" i="1"/>
  <c r="C83" i="1"/>
  <c r="C48" i="1"/>
  <c r="C50" i="1"/>
  <c r="C60" i="1"/>
  <c r="C49" i="1"/>
  <c r="C58" i="1"/>
  <c r="C54" i="1"/>
  <c r="C84" i="1"/>
  <c r="C51" i="1"/>
  <c r="C64" i="1"/>
  <c r="C85" i="1"/>
  <c r="C86" i="1"/>
  <c r="C68" i="1"/>
  <c r="C67" i="1"/>
  <c r="C87" i="1"/>
  <c r="C65" i="1"/>
  <c r="C63" i="1"/>
  <c r="C70" i="1"/>
  <c r="C88" i="1"/>
  <c r="C89" i="1"/>
  <c r="C90" i="1"/>
  <c r="C62" i="1"/>
  <c r="C61" i="1"/>
  <c r="C91" i="1"/>
  <c r="C92" i="1"/>
  <c r="C56" i="1"/>
  <c r="C93" i="1"/>
  <c r="C94" i="1"/>
  <c r="C73" i="1"/>
  <c r="C95" i="1"/>
  <c r="C69" i="1"/>
  <c r="C72" i="1"/>
  <c r="C71" i="1"/>
  <c r="C96" i="1"/>
  <c r="C97" i="1"/>
  <c r="C75" i="1"/>
  <c r="C98" i="1"/>
  <c r="C99" i="1"/>
  <c r="C100" i="1"/>
  <c r="C101" i="1"/>
  <c r="N2" i="2"/>
  <c r="N13" i="2"/>
  <c r="N24" i="2"/>
  <c r="N35" i="2"/>
  <c r="N46" i="2"/>
  <c r="N57" i="2"/>
  <c r="N68" i="2"/>
  <c r="N79" i="2"/>
  <c r="N85" i="2"/>
  <c r="N3" i="2"/>
  <c r="N4" i="2"/>
  <c r="N5" i="2"/>
  <c r="N6" i="2"/>
  <c r="N7" i="2"/>
  <c r="N8" i="2"/>
  <c r="N9" i="2"/>
  <c r="N10" i="2"/>
  <c r="N11" i="2"/>
  <c r="N12" i="2"/>
  <c r="N14" i="2"/>
  <c r="N15" i="2"/>
  <c r="N16" i="2"/>
  <c r="N17" i="2"/>
  <c r="N18" i="2"/>
  <c r="N19" i="2"/>
  <c r="N20" i="2"/>
  <c r="N21" i="2"/>
  <c r="N22" i="2"/>
  <c r="N23" i="2"/>
  <c r="N25" i="2"/>
  <c r="N26" i="2"/>
  <c r="N27" i="2"/>
  <c r="N28" i="2"/>
  <c r="N29" i="2"/>
  <c r="N30" i="2"/>
  <c r="N31" i="2"/>
  <c r="N32" i="2"/>
  <c r="N33" i="2"/>
  <c r="N34" i="2"/>
  <c r="N36" i="2"/>
  <c r="N37" i="2"/>
  <c r="N38" i="2"/>
  <c r="N39" i="2"/>
  <c r="N40" i="2"/>
  <c r="N41" i="2"/>
  <c r="N42" i="2"/>
  <c r="N43" i="2"/>
  <c r="N44" i="2"/>
  <c r="N45" i="2"/>
  <c r="N47" i="2"/>
  <c r="N48" i="2"/>
  <c r="N49" i="2"/>
  <c r="N50" i="2"/>
  <c r="N51" i="2"/>
  <c r="N52" i="2"/>
  <c r="N53" i="2"/>
  <c r="N54" i="2"/>
  <c r="N55" i="2"/>
  <c r="N56" i="2"/>
  <c r="N58" i="2"/>
  <c r="N59" i="2"/>
  <c r="N60" i="2"/>
  <c r="N61" i="2"/>
  <c r="N62" i="2"/>
  <c r="N63" i="2"/>
  <c r="N64" i="2"/>
  <c r="N65" i="2"/>
  <c r="N66" i="2"/>
  <c r="N67" i="2"/>
  <c r="N69" i="2"/>
  <c r="N70" i="2"/>
  <c r="N71" i="2"/>
  <c r="N72" i="2"/>
  <c r="N73" i="2"/>
  <c r="N74" i="2"/>
  <c r="N75" i="2"/>
  <c r="N76" i="2"/>
  <c r="N77" i="2"/>
  <c r="N78" i="2"/>
  <c r="N80" i="2"/>
  <c r="N81" i="2"/>
  <c r="N82" i="2"/>
  <c r="N83" i="2"/>
  <c r="N84" i="2"/>
  <c r="M2" i="2"/>
  <c r="M13" i="2"/>
  <c r="M24" i="2"/>
  <c r="M35" i="2"/>
  <c r="M46" i="2"/>
  <c r="M57" i="2"/>
  <c r="M68" i="2"/>
  <c r="M79" i="2"/>
  <c r="M85" i="2"/>
  <c r="M3" i="2"/>
  <c r="M4" i="2"/>
  <c r="M5" i="2"/>
  <c r="M6" i="2"/>
  <c r="M7" i="2"/>
  <c r="M8" i="2"/>
  <c r="M9" i="2"/>
  <c r="M10" i="2"/>
  <c r="M11" i="2"/>
  <c r="M12" i="2"/>
  <c r="M14" i="2"/>
  <c r="M15" i="2"/>
  <c r="M16" i="2"/>
  <c r="M17" i="2"/>
  <c r="M18" i="2"/>
  <c r="M19" i="2"/>
  <c r="M20" i="2"/>
  <c r="M21" i="2"/>
  <c r="M22" i="2"/>
  <c r="M23" i="2"/>
  <c r="M25" i="2"/>
  <c r="M26" i="2"/>
  <c r="M27" i="2"/>
  <c r="M28" i="2"/>
  <c r="M29" i="2"/>
  <c r="M30" i="2"/>
  <c r="M31" i="2"/>
  <c r="M32" i="2"/>
  <c r="M33" i="2"/>
  <c r="M34" i="2"/>
  <c r="M36" i="2"/>
  <c r="M37" i="2"/>
  <c r="M38" i="2"/>
  <c r="M39" i="2"/>
  <c r="M40" i="2"/>
  <c r="M41" i="2"/>
  <c r="M42" i="2"/>
  <c r="M43" i="2"/>
  <c r="M44" i="2"/>
  <c r="M45" i="2"/>
  <c r="M47" i="2"/>
  <c r="M48" i="2"/>
  <c r="M49" i="2"/>
  <c r="M50" i="2"/>
  <c r="M51" i="2"/>
  <c r="M52" i="2"/>
  <c r="M53" i="2"/>
  <c r="M54" i="2"/>
  <c r="M55" i="2"/>
  <c r="M56" i="2"/>
  <c r="M58" i="2"/>
  <c r="M59" i="2"/>
  <c r="M60" i="2"/>
  <c r="M61" i="2"/>
  <c r="M62" i="2"/>
  <c r="M63" i="2"/>
  <c r="M64" i="2"/>
  <c r="M65" i="2"/>
  <c r="M66" i="2"/>
  <c r="M67" i="2"/>
  <c r="M69" i="2"/>
  <c r="M70" i="2"/>
  <c r="M71" i="2"/>
  <c r="M72" i="2"/>
  <c r="M73" i="2"/>
  <c r="M74" i="2"/>
  <c r="M75" i="2"/>
  <c r="M76" i="2"/>
  <c r="M77" i="2"/>
  <c r="M78" i="2"/>
  <c r="M80" i="2"/>
  <c r="M81" i="2"/>
  <c r="M82" i="2"/>
  <c r="M83" i="2"/>
  <c r="M84" i="2"/>
</calcChain>
</file>

<file path=xl/sharedStrings.xml><?xml version="1.0" encoding="utf-8"?>
<sst xmlns="http://schemas.openxmlformats.org/spreadsheetml/2006/main" count="673" uniqueCount="209">
  <si>
    <t>TW</t>
  </si>
  <si>
    <t>LW</t>
  </si>
  <si>
    <t>Title (click to view)</t>
  </si>
  <si>
    <t>Studio</t>
  </si>
  <si>
    <t>Weekend Gross</t>
  </si>
  <si>
    <t>% Change</t>
  </si>
  <si>
    <t>Average</t>
  </si>
  <si>
    <t>Total Gross</t>
  </si>
  <si>
    <t>Budget*</t>
  </si>
  <si>
    <t>Week #</t>
  </si>
  <si>
    <t>Logan</t>
  </si>
  <si>
    <t>Fox</t>
  </si>
  <si>
    <t>-</t>
  </si>
  <si>
    <t>Get Out</t>
  </si>
  <si>
    <t>Uni.</t>
  </si>
  <si>
    <t>The Shack</t>
  </si>
  <si>
    <t>LG/S</t>
  </si>
  <si>
    <t>The LEGO Batman Movie</t>
  </si>
  <si>
    <t>WB</t>
  </si>
  <si>
    <t>John Wick: Chapter Two</t>
  </si>
  <si>
    <t>Before I Fall</t>
  </si>
  <si>
    <t>ORF</t>
  </si>
  <si>
    <t>Hidden Figures</t>
  </si>
  <si>
    <t>The Great Wall</t>
  </si>
  <si>
    <t>Fifty Shades Darker</t>
  </si>
  <si>
    <t>La La Land</t>
  </si>
  <si>
    <t>Fist Fight</t>
  </si>
  <si>
    <t>WB (NL)</t>
  </si>
  <si>
    <t>Rock Dog</t>
  </si>
  <si>
    <t>Moonlight (2016)</t>
  </si>
  <si>
    <t>A24</t>
  </si>
  <si>
    <t>Lion</t>
  </si>
  <si>
    <t>Wein.</t>
  </si>
  <si>
    <t>Split</t>
  </si>
  <si>
    <t>A Dog's Purpose</t>
  </si>
  <si>
    <t>Table 19</t>
  </si>
  <si>
    <t>FoxS</t>
  </si>
  <si>
    <t>Moana</t>
  </si>
  <si>
    <t>BV</t>
  </si>
  <si>
    <t>A United Kingdom</t>
  </si>
  <si>
    <t>Ballerina (2017) [Canada Only]</t>
  </si>
  <si>
    <t>EOne</t>
  </si>
  <si>
    <t>I am Not Your Negro</t>
  </si>
  <si>
    <t>Magn.</t>
  </si>
  <si>
    <t>Sing</t>
  </si>
  <si>
    <t>Why Him?</t>
  </si>
  <si>
    <t>Fences</t>
  </si>
  <si>
    <t>Par.</t>
  </si>
  <si>
    <t>Manchester by the Sea</t>
  </si>
  <si>
    <t>RAtt.</t>
  </si>
  <si>
    <t>The Salesman</t>
  </si>
  <si>
    <t>Cohen</t>
  </si>
  <si>
    <t>Kedi</t>
  </si>
  <si>
    <t>Osci.</t>
  </si>
  <si>
    <t>Rogue One: A Star Wars Story</t>
  </si>
  <si>
    <t>Monster Trucks</t>
  </si>
  <si>
    <t>Collide</t>
  </si>
  <si>
    <t>Hacksaw Ridge</t>
  </si>
  <si>
    <t>LGF</t>
  </si>
  <si>
    <t>Rings</t>
  </si>
  <si>
    <t>Passengers (2016)</t>
  </si>
  <si>
    <t>Sony</t>
  </si>
  <si>
    <t>Fantastic Beasts and Where To Find Them</t>
  </si>
  <si>
    <t>Bitter Harvest</t>
  </si>
  <si>
    <t>The Oscar Nominated Short Films 2017</t>
  </si>
  <si>
    <t>Shrts.</t>
  </si>
  <si>
    <t>Arrival</t>
  </si>
  <si>
    <t>The Founder</t>
  </si>
  <si>
    <t>Sleepless</t>
  </si>
  <si>
    <t>Everybody Loves Somebody</t>
  </si>
  <si>
    <t>PNT</t>
  </si>
  <si>
    <t>Paterson</t>
  </si>
  <si>
    <t>BST</t>
  </si>
  <si>
    <t>Toni Erdmann</t>
  </si>
  <si>
    <t>SPC</t>
  </si>
  <si>
    <t>Patriots Day</t>
  </si>
  <si>
    <t>Jackie</t>
  </si>
  <si>
    <t>Tim Timmerman, Hope of America</t>
  </si>
  <si>
    <t>Purd.</t>
  </si>
  <si>
    <t>My Life as a Zucchini</t>
  </si>
  <si>
    <t>GK</t>
  </si>
  <si>
    <t>The Red Turtle</t>
  </si>
  <si>
    <t>Doctor Strange</t>
  </si>
  <si>
    <t>xXx: The Return of Xander Cage</t>
  </si>
  <si>
    <t>Land of Mine</t>
  </si>
  <si>
    <t>A Beautiful Planet</t>
  </si>
  <si>
    <t>Imax</t>
  </si>
  <si>
    <t>The Last Word</t>
  </si>
  <si>
    <t>A Cure for Wellness</t>
  </si>
  <si>
    <t>Trolls</t>
  </si>
  <si>
    <t>Un Padre No Tan Padre</t>
  </si>
  <si>
    <t>20th Century Women</t>
  </si>
  <si>
    <t>Neruda</t>
  </si>
  <si>
    <t>Orch.</t>
  </si>
  <si>
    <t>Resident Evil: The Final Chapter</t>
  </si>
  <si>
    <t>SGem</t>
  </si>
  <si>
    <t>Elle</t>
  </si>
  <si>
    <t>Fabricated City</t>
  </si>
  <si>
    <t>CJ</t>
  </si>
  <si>
    <t>The Women's Balcony</t>
  </si>
  <si>
    <t>Men.</t>
  </si>
  <si>
    <t>Underworld: Blood Wars</t>
  </si>
  <si>
    <t>Julieta</t>
  </si>
  <si>
    <t>The Eagle Huntress</t>
  </si>
  <si>
    <t>Duckweed</t>
  </si>
  <si>
    <t>CL</t>
  </si>
  <si>
    <t>Assassin's Creed</t>
  </si>
  <si>
    <t>Gold</t>
  </si>
  <si>
    <t>Donald Cried</t>
  </si>
  <si>
    <t>Confidential Assignment</t>
  </si>
  <si>
    <t>Mr. Gaga: A True Story of Love and Dance</t>
  </si>
  <si>
    <t>Abr.</t>
  </si>
  <si>
    <t>Ugetsu (2017 re-release)</t>
  </si>
  <si>
    <t>Jan.</t>
  </si>
  <si>
    <t>The Freedom to Marry</t>
  </si>
  <si>
    <t>Argo.</t>
  </si>
  <si>
    <t>The Lure</t>
  </si>
  <si>
    <t>Born to Be Wild (IMAX)</t>
  </si>
  <si>
    <t>Junction 48</t>
  </si>
  <si>
    <t>Under the Sea 3D</t>
  </si>
  <si>
    <t>XX (2017)</t>
  </si>
  <si>
    <t>Chapter &amp; Verse</t>
  </si>
  <si>
    <t>Pala.</t>
  </si>
  <si>
    <t>To the Arctic (IMAX)</t>
  </si>
  <si>
    <t>On The Map</t>
  </si>
  <si>
    <t>Jude</t>
  </si>
  <si>
    <t>Kill Me, Deadly</t>
  </si>
  <si>
    <t>Indic.</t>
  </si>
  <si>
    <t>The Comedian</t>
  </si>
  <si>
    <t>Journey to the West: The Demons Strike Back</t>
  </si>
  <si>
    <t>1898: Los ultimos de Filipinas</t>
  </si>
  <si>
    <t>Love &amp; Taxes</t>
  </si>
  <si>
    <t>Live By Night</t>
  </si>
  <si>
    <t>The Grace of Jake</t>
  </si>
  <si>
    <t>Contemporary Color</t>
  </si>
  <si>
    <t>Massacre on Aisle 12</t>
  </si>
  <si>
    <t>Lovesong</t>
  </si>
  <si>
    <t>Strand</t>
  </si>
  <si>
    <t>The Trouble with Terkel (2017)</t>
  </si>
  <si>
    <t>Saving Banksy</t>
  </si>
  <si>
    <t>PDF</t>
  </si>
  <si>
    <t>Pelle the Conqueror (2017 re-release)</t>
  </si>
  <si>
    <t>FM</t>
  </si>
  <si>
    <t>Saigon Bodyguards</t>
  </si>
  <si>
    <t>The Fiance</t>
  </si>
  <si>
    <t>Journey to the South Pacific</t>
  </si>
  <si>
    <t>Sophie and the Rising Sun</t>
  </si>
  <si>
    <t>Mont.</t>
  </si>
  <si>
    <t>Island of Lemurs: Madagascar (IMAX)</t>
  </si>
  <si>
    <t>Staying Vertical</t>
  </si>
  <si>
    <t>Forest for the Trees (2017 re-release)</t>
  </si>
  <si>
    <t>The Space Between Us</t>
  </si>
  <si>
    <t>STX</t>
  </si>
  <si>
    <t>Jolly Llb 2</t>
  </si>
  <si>
    <t>FIP</t>
  </si>
  <si>
    <t>Space Station 3-D (IMAX)</t>
  </si>
  <si>
    <t>Ocean Waves</t>
  </si>
  <si>
    <t>The Love Witch</t>
  </si>
  <si>
    <t>Mifune: The Last Samurai</t>
  </si>
  <si>
    <t>We Are the Flesh</t>
  </si>
  <si>
    <t>Arrow</t>
  </si>
  <si>
    <t>Under the Sun (2016)</t>
  </si>
  <si>
    <t>Icar.</t>
  </si>
  <si>
    <t>The Ardennes</t>
  </si>
  <si>
    <t>BEST PICTURE</t>
  </si>
  <si>
    <t>ACTOR IN A LEADING ROLE</t>
  </si>
  <si>
    <t>ACTRESS IN A LEADING ROLE</t>
  </si>
  <si>
    <t>ACTOR IN A SUPPORTING ROLE</t>
  </si>
  <si>
    <t>ACTRESS IN A SUPPORTING ROLE</t>
  </si>
  <si>
    <t>ANIMATED FEATURE FILM</t>
  </si>
  <si>
    <t>CINEMATOGRAPHY</t>
  </si>
  <si>
    <t>Moonlight</t>
  </si>
  <si>
    <t>COSTUME DESIGN</t>
  </si>
  <si>
    <t>DOCUMENTARY (SHORT SUBJECT)</t>
  </si>
  <si>
    <t>FILM EDITING</t>
  </si>
  <si>
    <t>FOREIGN LANGUAGE FILM</t>
  </si>
  <si>
    <t>MAKEUP AND HAIRSTYLING</t>
  </si>
  <si>
    <t>MUSIC (ORIGINAL SCORE)</t>
  </si>
  <si>
    <t>Passengers</t>
  </si>
  <si>
    <t>MUSIC (ORIGINAL SONG)</t>
  </si>
  <si>
    <t>PRODUCTION DESIGN</t>
  </si>
  <si>
    <t>Fantastic Beasts and Where to Find Them</t>
  </si>
  <si>
    <t>SHORT FILM (ANIMATED)</t>
  </si>
  <si>
    <t>SHORT FILM (LIVE ACTION)</t>
  </si>
  <si>
    <t>SOUND EDITING</t>
  </si>
  <si>
    <t>SOUND MIXING</t>
  </si>
  <si>
    <t>VISUAL EFFECTS</t>
  </si>
  <si>
    <t>WRITING (ADAPTED SCREENPLAY)</t>
  </si>
  <si>
    <t>WRITING (ORIGINAL SCREENPLAY)</t>
  </si>
  <si>
    <t>DIRECTING DOCUMENTARY (FEATURE)</t>
  </si>
  <si>
    <t xml:space="preserve">Theater Count </t>
  </si>
  <si>
    <t>Change</t>
  </si>
  <si>
    <t>Theater Count</t>
  </si>
  <si>
    <t>Award Category</t>
  </si>
  <si>
    <t>Winner</t>
  </si>
  <si>
    <t>Oscar winner?</t>
  </si>
  <si>
    <t>Zootopia</t>
  </si>
  <si>
    <t>O.J.: Made in America</t>
  </si>
  <si>
    <t>The White Helmets</t>
  </si>
  <si>
    <t>Suicide Squad</t>
  </si>
  <si>
    <t>Piper</t>
  </si>
  <si>
    <t>The Jungle Book</t>
  </si>
  <si>
    <t>Oscar Winner?</t>
  </si>
  <si>
    <t>Oscar Category</t>
  </si>
  <si>
    <t>Oscar_Category</t>
  </si>
  <si>
    <t>Unique ID</t>
  </si>
  <si>
    <t>Unique_ID</t>
  </si>
  <si>
    <t>Movie_ID</t>
  </si>
  <si>
    <t>Movie_Name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</si>
</sst>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6" fontId="0" fillId="0" borderId="0" xfId="0" applyNumberFormat="1"/>
    <xf numFmtId="3" fontId="0" fillId="0" borderId="0" xfId="0" applyNumberFormat="1"/>
    <xf numFmtId="10" fontId="0" fillId="0" borderId="0" xfId="0" applyNumberFormat="1"/>
    <xf numFmtId="8" fontId="0" fillId="0" borderId="0" xfId="0" applyNumberFormat="1"/>
    <xf numFmtId="0" fontId="0" fillId="2" borderId="1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0" formatCode="General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vies_Databas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vies_Database.csv"/>
    </sheetNames>
    <sheetDataSet>
      <sheetData sheetId="0"/>
    </sheetDataSet>
  </externalBook>
</externalLink>
</file>

<file path=xl/tables/table1.xml><?xml version="1.0" encoding="utf-8"?>
<table xmlns="http://schemas.openxmlformats.org/spreadsheetml/2006/main" id="4" name="Table4" displayName="Table4" ref="A1:O101" totalsRowShown="0">
  <autoFilter ref="A1:O101"/>
  <sortState ref="A2:O101">
    <sortCondition ref="C1:C101"/>
  </sortState>
  <tableColumns count="15">
    <tableColumn id="1" name="TW"/>
    <tableColumn id="2" name="LW"/>
    <tableColumn id="15" name="Unique ID" dataDxfId="1">
      <calculatedColumnFormula>OFFSET([1]!Table5[[#Headers],[Name]], MATCH(Table4[[#This Row],[Title (click to view)]], [1]!Table5[Name], 0), 5)</calculatedColumnFormula>
    </tableColumn>
    <tableColumn id="3" name="Title (click to view)"/>
    <tableColumn id="4" name="Studio"/>
    <tableColumn id="5" name="Weekend Gross" dataDxfId="10"/>
    <tableColumn id="6" name="% Change"/>
    <tableColumn id="7" name="Theater Count "/>
    <tableColumn id="8" name="Change"/>
    <tableColumn id="9" name="Average" dataDxfId="9"/>
    <tableColumn id="10" name="Total Gross" dataDxfId="8"/>
    <tableColumn id="11" name="Budget*"/>
    <tableColumn id="12" name="Week #"/>
    <tableColumn id="13" name="Oscar winner?" dataDxfId="7"/>
    <tableColumn id="14" name="Oscar Category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:N85" totalsRowShown="0">
  <autoFilter ref="A1:N85"/>
  <sortState ref="A2:O85">
    <sortCondition ref="B1:B85"/>
  </sortState>
  <tableColumns count="14">
    <tableColumn id="1" name="Movie_ID"/>
    <tableColumn id="15" name="Unique_ID" dataDxfId="0">
      <calculatedColumnFormula>OFFSET([1]!Table5[[#Headers],[Name]], MATCH(Table5[[#This Row],[Movie_Name]], [1]!Table5[Name], 0), 5)</calculatedColumnFormula>
    </tableColumn>
    <tableColumn id="3" name="Movie_Name"/>
    <tableColumn id="4" name="Studio"/>
    <tableColumn id="5" name="Weekend Gross" dataDxfId="6"/>
    <tableColumn id="6" name="% Change"/>
    <tableColumn id="7" name="Theater Count"/>
    <tableColumn id="8" name="Change"/>
    <tableColumn id="9" name="Average" dataDxfId="5"/>
    <tableColumn id="10" name="Total Gross" dataDxfId="4"/>
    <tableColumn id="11" name="Budget*"/>
    <tableColumn id="12" name="Week #"/>
    <tableColumn id="14" name="Oscar Winner?" dataDxfId="3">
      <calculatedColumnFormula>OFFSET(Table14[[#Headers],[Winner]], MATCH(Table5[[#This Row],[Movie_Name]], Table14[Winner], 0), 0)</calculatedColumnFormula>
    </tableColumn>
    <tableColumn id="13" name="Oscar_Category" dataDxfId="2">
      <calculatedColumnFormula>OFFSET(Table14[[#Headers],[Winner]], MATCH(Table5[[#This Row],[Movie_Name]], Table14[Winner], 0), -1)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1:B24" totalsRowShown="0">
  <autoFilter ref="A1:B24"/>
  <tableColumns count="2">
    <tableColumn id="1" name="Award Category"/>
    <tableColumn id="2" name="Winne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opLeftCell="A71" workbookViewId="0">
      <selection activeCell="D77" sqref="D77:E101"/>
    </sheetView>
  </sheetViews>
  <sheetFormatPr baseColWidth="10" defaultRowHeight="16" x14ac:dyDescent="0.2"/>
  <cols>
    <col min="3" max="3" width="40.5" bestFit="1" customWidth="1"/>
    <col min="4" max="4" width="28.83203125" customWidth="1"/>
    <col min="6" max="6" width="16.6640625" customWidth="1"/>
    <col min="7" max="7" width="11.6640625" customWidth="1"/>
    <col min="8" max="8" width="16" customWidth="1"/>
    <col min="11" max="11" width="13" customWidth="1"/>
    <col min="14" max="14" width="34.83203125" bestFit="1" customWidth="1"/>
  </cols>
  <sheetData>
    <row r="1" spans="1:15" x14ac:dyDescent="0.2">
      <c r="A1" t="s">
        <v>0</v>
      </c>
      <c r="B1" t="s">
        <v>1</v>
      </c>
      <c r="C1" t="s">
        <v>205</v>
      </c>
      <c r="D1" t="s">
        <v>2</v>
      </c>
      <c r="E1" t="s">
        <v>3</v>
      </c>
      <c r="F1" t="s">
        <v>4</v>
      </c>
      <c r="G1" t="s">
        <v>5</v>
      </c>
      <c r="H1" t="s">
        <v>190</v>
      </c>
      <c r="I1" t="s">
        <v>191</v>
      </c>
      <c r="J1" t="s">
        <v>6</v>
      </c>
      <c r="K1" t="s">
        <v>7</v>
      </c>
      <c r="L1" t="s">
        <v>8</v>
      </c>
      <c r="M1" t="s">
        <v>9</v>
      </c>
      <c r="N1" t="s">
        <v>195</v>
      </c>
      <c r="O1" t="s">
        <v>203</v>
      </c>
    </row>
    <row r="2" spans="1:15" x14ac:dyDescent="0.2">
      <c r="A2">
        <v>2</v>
      </c>
      <c r="B2">
        <v>1</v>
      </c>
      <c r="C2" t="str">
        <f ca="1">OFFSET([1]!Table5[[#Headers],[Name]], MATCH(Table4[[#This Row],[Title (click to view)]], [1]!Table5[Name], 0), 5)</f>
        <v>1 Get Out</v>
      </c>
      <c r="D2" t="s">
        <v>13</v>
      </c>
      <c r="E2" t="s">
        <v>14</v>
      </c>
      <c r="F2" s="1">
        <v>28236285</v>
      </c>
      <c r="G2" s="3">
        <v>-0.154</v>
      </c>
      <c r="H2" s="2">
        <v>2938</v>
      </c>
      <c r="I2">
        <v>157</v>
      </c>
      <c r="J2" s="1">
        <v>9611</v>
      </c>
      <c r="K2" s="1">
        <v>78079925</v>
      </c>
      <c r="L2" s="4">
        <v>4.5</v>
      </c>
      <c r="M2">
        <v>2</v>
      </c>
      <c r="N2" t="e">
        <v>#N/A</v>
      </c>
    </row>
    <row r="3" spans="1:15" x14ac:dyDescent="0.2">
      <c r="A3">
        <v>14</v>
      </c>
      <c r="B3">
        <v>10</v>
      </c>
      <c r="C3" t="str">
        <f ca="1">OFFSET([1]!Table5[[#Headers],[Name]], MATCH(Table4[[#This Row],[Title (click to view)]], [1]!Table5[Name], 0), 5)</f>
        <v>10 Lion</v>
      </c>
      <c r="D3" t="s">
        <v>31</v>
      </c>
      <c r="E3" t="s">
        <v>32</v>
      </c>
      <c r="F3" s="1">
        <v>2125815</v>
      </c>
      <c r="G3" s="3">
        <v>-0.44500000000000001</v>
      </c>
      <c r="H3" s="2">
        <v>1260</v>
      </c>
      <c r="I3">
        <v>-542</v>
      </c>
      <c r="J3" s="1">
        <v>1687</v>
      </c>
      <c r="K3" s="1">
        <v>46516365</v>
      </c>
      <c r="L3" s="1">
        <v>12</v>
      </c>
      <c r="M3">
        <v>15</v>
      </c>
      <c r="N3" t="e">
        <v>#N/A</v>
      </c>
    </row>
    <row r="4" spans="1:15" x14ac:dyDescent="0.2">
      <c r="A4">
        <v>12</v>
      </c>
      <c r="B4">
        <v>11</v>
      </c>
      <c r="C4" t="str">
        <f ca="1">OFFSET([1]!Table5[[#Headers],[Name]], MATCH(Table4[[#This Row],[Title (click to view)]], [1]!Table5[Name], 0), 5)</f>
        <v>11 Rock Dog</v>
      </c>
      <c r="D4" t="s">
        <v>28</v>
      </c>
      <c r="E4" t="s">
        <v>16</v>
      </c>
      <c r="F4" s="1">
        <v>2300973</v>
      </c>
      <c r="G4" s="3">
        <v>-0.379</v>
      </c>
      <c r="H4" s="2">
        <v>2077</v>
      </c>
      <c r="I4" t="s">
        <v>12</v>
      </c>
      <c r="J4" s="1">
        <v>1108</v>
      </c>
      <c r="K4" s="1">
        <v>6735271</v>
      </c>
      <c r="L4" t="s">
        <v>12</v>
      </c>
      <c r="M4">
        <v>2</v>
      </c>
      <c r="N4" t="e">
        <v>#N/A</v>
      </c>
    </row>
    <row r="5" spans="1:15" x14ac:dyDescent="0.2">
      <c r="A5">
        <v>16</v>
      </c>
      <c r="B5">
        <v>12</v>
      </c>
      <c r="C5" t="str">
        <f ca="1">OFFSET([1]!Table5[[#Headers],[Name]], MATCH(Table4[[#This Row],[Title (click to view)]], [1]!Table5[Name], 0), 5)</f>
        <v>12 A Dog's Purpose</v>
      </c>
      <c r="D5" t="s">
        <v>34</v>
      </c>
      <c r="E5" t="s">
        <v>14</v>
      </c>
      <c r="F5" s="1">
        <v>1760665</v>
      </c>
      <c r="G5" s="3">
        <v>-0.50700000000000001</v>
      </c>
      <c r="H5" s="2">
        <v>1494</v>
      </c>
      <c r="I5">
        <v>-595</v>
      </c>
      <c r="J5" s="1">
        <v>1178</v>
      </c>
      <c r="K5" s="1">
        <v>60218235</v>
      </c>
      <c r="L5" s="1">
        <v>22</v>
      </c>
      <c r="M5">
        <v>6</v>
      </c>
      <c r="N5" t="e">
        <v>#N/A</v>
      </c>
    </row>
    <row r="6" spans="1:15" x14ac:dyDescent="0.2">
      <c r="A6">
        <v>30</v>
      </c>
      <c r="B6">
        <v>13</v>
      </c>
      <c r="C6" t="str">
        <f ca="1">OFFSET([1]!Table5[[#Headers],[Name]], MATCH(Table4[[#This Row],[Title (click to view)]], [1]!Table5[Name], 0), 5)</f>
        <v>13 Collide</v>
      </c>
      <c r="D6" t="s">
        <v>56</v>
      </c>
      <c r="E6" t="s">
        <v>21</v>
      </c>
      <c r="F6" s="1">
        <v>173620</v>
      </c>
      <c r="G6" s="3">
        <v>-0.88500000000000001</v>
      </c>
      <c r="H6" s="2">
        <v>1002</v>
      </c>
      <c r="I6" s="2">
        <v>-1043</v>
      </c>
      <c r="J6" s="1">
        <v>173</v>
      </c>
      <c r="K6" s="1">
        <v>2196654</v>
      </c>
      <c r="L6" t="s">
        <v>12</v>
      </c>
      <c r="M6">
        <v>2</v>
      </c>
      <c r="N6" t="e">
        <v>#N/A</v>
      </c>
    </row>
    <row r="7" spans="1:15" x14ac:dyDescent="0.2">
      <c r="A7">
        <v>53</v>
      </c>
      <c r="B7">
        <v>14</v>
      </c>
      <c r="C7" t="str">
        <f ca="1">OFFSET([1]!Table5[[#Headers],[Name]], MATCH(Table4[[#This Row],[Title (click to view)]], [1]!Table5[Name], 0), 5)</f>
        <v>14 A Cure for Wellness</v>
      </c>
      <c r="D7" t="s">
        <v>88</v>
      </c>
      <c r="E7" t="s">
        <v>11</v>
      </c>
      <c r="F7" s="1">
        <v>31347</v>
      </c>
      <c r="G7" s="3">
        <v>-0.97799999999999998</v>
      </c>
      <c r="H7">
        <v>88</v>
      </c>
      <c r="I7" s="2">
        <v>-2616</v>
      </c>
      <c r="J7" s="1">
        <v>356</v>
      </c>
      <c r="K7" s="1">
        <v>8062518</v>
      </c>
      <c r="L7" s="1">
        <v>40</v>
      </c>
      <c r="M7">
        <v>3</v>
      </c>
      <c r="N7" t="e">
        <v>#N/A</v>
      </c>
    </row>
    <row r="8" spans="1:15" x14ac:dyDescent="0.2">
      <c r="A8">
        <v>18</v>
      </c>
      <c r="B8">
        <v>15</v>
      </c>
      <c r="C8" t="str">
        <f ca="1">OFFSET([1]!Table5[[#Headers],[Name]], MATCH(Table4[[#This Row],[Title (click to view)]], [1]!Table5[Name], 0), 5)</f>
        <v>15 Moana</v>
      </c>
      <c r="D8" t="s">
        <v>37</v>
      </c>
      <c r="E8" t="s">
        <v>38</v>
      </c>
      <c r="F8" s="1">
        <v>633216</v>
      </c>
      <c r="G8" s="3">
        <v>-0.23499999999999999</v>
      </c>
      <c r="H8">
        <v>321</v>
      </c>
      <c r="I8">
        <v>-57</v>
      </c>
      <c r="J8" s="1">
        <v>1973</v>
      </c>
      <c r="K8" s="1">
        <v>246885618</v>
      </c>
      <c r="L8" t="s">
        <v>12</v>
      </c>
      <c r="M8">
        <v>15</v>
      </c>
      <c r="N8" t="e">
        <v>#N/A</v>
      </c>
    </row>
    <row r="9" spans="1:15" x14ac:dyDescent="0.2">
      <c r="A9">
        <v>21</v>
      </c>
      <c r="B9">
        <v>16</v>
      </c>
      <c r="C9" t="str">
        <f ca="1">OFFSET([1]!Table5[[#Headers],[Name]], MATCH(Table4[[#This Row],[Title (click to view)]], [1]!Table5[Name], 0), 5)</f>
        <v>16 I am Not Your Negro</v>
      </c>
      <c r="D9" t="s">
        <v>42</v>
      </c>
      <c r="E9" t="s">
        <v>43</v>
      </c>
      <c r="F9" s="1">
        <v>475801</v>
      </c>
      <c r="G9" s="3">
        <v>-0.42399999999999999</v>
      </c>
      <c r="H9">
        <v>235</v>
      </c>
      <c r="I9">
        <v>-78</v>
      </c>
      <c r="J9" s="1">
        <v>2025</v>
      </c>
      <c r="K9" s="1">
        <v>5553769</v>
      </c>
      <c r="L9" t="s">
        <v>12</v>
      </c>
      <c r="M9">
        <v>5</v>
      </c>
      <c r="N9" t="e">
        <v>#N/A</v>
      </c>
    </row>
    <row r="10" spans="1:15" x14ac:dyDescent="0.2">
      <c r="A10">
        <v>24</v>
      </c>
      <c r="B10">
        <v>17</v>
      </c>
      <c r="C10" t="str">
        <f ca="1">OFFSET([1]!Table5[[#Headers],[Name]], MATCH(Table4[[#This Row],[Title (click to view)]], [1]!Table5[Name], 0), 5)</f>
        <v>17 Fences</v>
      </c>
      <c r="D10" t="s">
        <v>46</v>
      </c>
      <c r="E10" t="s">
        <v>47</v>
      </c>
      <c r="F10" s="1">
        <v>303427</v>
      </c>
      <c r="G10" s="3">
        <v>-0.60899999999999999</v>
      </c>
      <c r="H10">
        <v>284</v>
      </c>
      <c r="I10">
        <v>-313</v>
      </c>
      <c r="J10" s="1">
        <v>1068</v>
      </c>
      <c r="K10" s="1">
        <v>57115212</v>
      </c>
      <c r="L10" s="1">
        <v>24</v>
      </c>
      <c r="M10">
        <v>12</v>
      </c>
      <c r="N10" t="s">
        <v>46</v>
      </c>
    </row>
    <row r="11" spans="1:15" x14ac:dyDescent="0.2">
      <c r="A11">
        <v>13</v>
      </c>
      <c r="B11">
        <v>18</v>
      </c>
      <c r="C11" t="str">
        <f ca="1">OFFSET([1]!Table5[[#Headers],[Name]], MATCH(Table4[[#This Row],[Title (click to view)]], [1]!Table5[Name], 0), 5)</f>
        <v>18 Moonlight (2016)</v>
      </c>
      <c r="D11" t="s">
        <v>29</v>
      </c>
      <c r="E11" t="s">
        <v>30</v>
      </c>
      <c r="F11" s="1">
        <v>2300940</v>
      </c>
      <c r="G11" s="3">
        <v>2.2719999999999998</v>
      </c>
      <c r="H11" s="2">
        <v>1564</v>
      </c>
      <c r="I11">
        <v>979</v>
      </c>
      <c r="J11" s="1">
        <v>1471</v>
      </c>
      <c r="K11" s="1">
        <v>25153321</v>
      </c>
      <c r="L11" s="1">
        <v>4</v>
      </c>
      <c r="M11">
        <v>20</v>
      </c>
      <c r="N11" t="e">
        <v>#N/A</v>
      </c>
    </row>
    <row r="12" spans="1:15" x14ac:dyDescent="0.2">
      <c r="A12">
        <v>32</v>
      </c>
      <c r="B12">
        <v>19</v>
      </c>
      <c r="C12" t="str">
        <f ca="1">OFFSET([1]!Table5[[#Headers],[Name]], MATCH(Table4[[#This Row],[Title (click to view)]], [1]!Table5[Name], 0), 5)</f>
        <v>19 Rings</v>
      </c>
      <c r="D12" t="s">
        <v>59</v>
      </c>
      <c r="E12" t="s">
        <v>47</v>
      </c>
      <c r="F12" s="1">
        <v>135290</v>
      </c>
      <c r="G12" s="3">
        <v>-0.80300000000000005</v>
      </c>
      <c r="H12">
        <v>174</v>
      </c>
      <c r="I12">
        <v>-545</v>
      </c>
      <c r="J12" s="1">
        <v>778</v>
      </c>
      <c r="K12" s="1">
        <v>27610588</v>
      </c>
      <c r="L12" s="1">
        <v>25</v>
      </c>
      <c r="M12">
        <v>5</v>
      </c>
      <c r="N12" t="e">
        <v>#N/A</v>
      </c>
    </row>
    <row r="13" spans="1:15" x14ac:dyDescent="0.2">
      <c r="A13">
        <v>4</v>
      </c>
      <c r="B13">
        <v>2</v>
      </c>
      <c r="C13" t="str">
        <f ca="1">OFFSET([1]!Table5[[#Headers],[Name]], MATCH(Table4[[#This Row],[Title (click to view)]], [1]!Table5[Name], 0), 5)</f>
        <v>2 The LEGO Batman Movie</v>
      </c>
      <c r="D13" t="s">
        <v>17</v>
      </c>
      <c r="E13" t="s">
        <v>18</v>
      </c>
      <c r="F13" s="1">
        <v>11702364</v>
      </c>
      <c r="G13" s="3">
        <v>-0.39100000000000001</v>
      </c>
      <c r="H13" s="2">
        <v>3656</v>
      </c>
      <c r="I13">
        <v>-401</v>
      </c>
      <c r="J13" s="1">
        <v>3201</v>
      </c>
      <c r="K13" s="1">
        <v>148684165</v>
      </c>
      <c r="L13" s="1">
        <v>80</v>
      </c>
      <c r="M13">
        <v>4</v>
      </c>
      <c r="N13" t="e">
        <v>#N/A</v>
      </c>
    </row>
    <row r="14" spans="1:15" x14ac:dyDescent="0.2">
      <c r="A14">
        <v>19</v>
      </c>
      <c r="B14">
        <v>20</v>
      </c>
      <c r="C14" t="str">
        <f ca="1">OFFSET([1]!Table5[[#Headers],[Name]], MATCH(Table4[[#This Row],[Title (click to view)]], [1]!Table5[Name], 0), 5)</f>
        <v>20 A United Kingdom</v>
      </c>
      <c r="D14" t="s">
        <v>39</v>
      </c>
      <c r="E14" t="s">
        <v>36</v>
      </c>
      <c r="F14" s="1">
        <v>632123</v>
      </c>
      <c r="G14" s="3">
        <v>0.246</v>
      </c>
      <c r="H14">
        <v>271</v>
      </c>
      <c r="I14">
        <v>123</v>
      </c>
      <c r="J14" s="1">
        <v>2333</v>
      </c>
      <c r="K14" s="1">
        <v>1814372</v>
      </c>
      <c r="L14" t="s">
        <v>12</v>
      </c>
      <c r="M14">
        <v>4</v>
      </c>
      <c r="N14" t="e">
        <v>#N/A</v>
      </c>
    </row>
    <row r="15" spans="1:15" x14ac:dyDescent="0.2">
      <c r="A15">
        <v>22</v>
      </c>
      <c r="B15">
        <v>21</v>
      </c>
      <c r="C15" t="str">
        <f ca="1">OFFSET([1]!Table5[[#Headers],[Name]], MATCH(Table4[[#This Row],[Title (click to view)]], [1]!Table5[Name], 0), 5)</f>
        <v>21 Sing</v>
      </c>
      <c r="D15" t="s">
        <v>44</v>
      </c>
      <c r="E15" t="s">
        <v>14</v>
      </c>
      <c r="F15" s="1">
        <v>391490</v>
      </c>
      <c r="G15" s="3">
        <v>-0.19800000000000001</v>
      </c>
      <c r="H15">
        <v>283</v>
      </c>
      <c r="I15">
        <v>-108</v>
      </c>
      <c r="J15" s="1">
        <v>1383</v>
      </c>
      <c r="K15" s="1">
        <v>268175830</v>
      </c>
      <c r="L15" s="1">
        <v>75</v>
      </c>
      <c r="M15">
        <v>11</v>
      </c>
      <c r="N15" t="s">
        <v>44</v>
      </c>
    </row>
    <row r="16" spans="1:15" x14ac:dyDescent="0.2">
      <c r="A16">
        <v>25</v>
      </c>
      <c r="B16">
        <v>22</v>
      </c>
      <c r="C16" t="str">
        <f ca="1">OFFSET([1]!Table5[[#Headers],[Name]], MATCH(Table4[[#This Row],[Title (click to view)]], [1]!Table5[Name], 0), 5)</f>
        <v>22 Manchester by the Sea</v>
      </c>
      <c r="D16" t="s">
        <v>48</v>
      </c>
      <c r="E16" t="s">
        <v>49</v>
      </c>
      <c r="F16" s="1">
        <v>262184</v>
      </c>
      <c r="G16" s="3">
        <v>-0.45500000000000002</v>
      </c>
      <c r="H16">
        <v>387</v>
      </c>
      <c r="I16">
        <v>-10</v>
      </c>
      <c r="J16" s="1">
        <v>677</v>
      </c>
      <c r="K16" s="1">
        <v>47346616</v>
      </c>
      <c r="L16" s="1">
        <v>9</v>
      </c>
      <c r="M16">
        <v>16</v>
      </c>
      <c r="N16" t="s">
        <v>48</v>
      </c>
    </row>
    <row r="17" spans="1:14" x14ac:dyDescent="0.2">
      <c r="A17">
        <v>36</v>
      </c>
      <c r="B17">
        <v>23</v>
      </c>
      <c r="C17" t="str">
        <f ca="1">OFFSET([1]!Table5[[#Headers],[Name]], MATCH(Table4[[#This Row],[Title (click to view)]], [1]!Table5[Name], 0), 5)</f>
        <v>23 The Oscar Nominated Short Films 2017</v>
      </c>
      <c r="D17" t="s">
        <v>64</v>
      </c>
      <c r="E17" t="s">
        <v>65</v>
      </c>
      <c r="F17" s="1">
        <v>98609</v>
      </c>
      <c r="G17" s="3">
        <v>-0.77800000000000002</v>
      </c>
      <c r="H17">
        <v>70</v>
      </c>
      <c r="I17">
        <v>-202</v>
      </c>
      <c r="J17" s="1">
        <v>1409</v>
      </c>
      <c r="K17" s="1">
        <v>2748330</v>
      </c>
      <c r="L17" t="s">
        <v>12</v>
      </c>
      <c r="M17">
        <v>4</v>
      </c>
      <c r="N17" t="e">
        <v>#N/A</v>
      </c>
    </row>
    <row r="18" spans="1:14" x14ac:dyDescent="0.2">
      <c r="A18">
        <v>28</v>
      </c>
      <c r="B18">
        <v>24</v>
      </c>
      <c r="C18" t="str">
        <f ca="1">OFFSET([1]!Table5[[#Headers],[Name]], MATCH(Table4[[#This Row],[Title (click to view)]], [1]!Table5[Name], 0), 5)</f>
        <v>24 Rogue One: A Star Wars Story</v>
      </c>
      <c r="D18" t="s">
        <v>54</v>
      </c>
      <c r="E18" t="s">
        <v>38</v>
      </c>
      <c r="F18" s="1">
        <v>223941</v>
      </c>
      <c r="G18" s="3">
        <v>-0.47099999999999997</v>
      </c>
      <c r="H18">
        <v>165</v>
      </c>
      <c r="I18">
        <v>-119</v>
      </c>
      <c r="J18" s="1">
        <v>1357</v>
      </c>
      <c r="K18" s="1">
        <v>529828733</v>
      </c>
      <c r="L18" s="1">
        <v>200</v>
      </c>
      <c r="M18">
        <v>12</v>
      </c>
      <c r="N18" t="e">
        <v>#N/A</v>
      </c>
    </row>
    <row r="19" spans="1:14" x14ac:dyDescent="0.2">
      <c r="A19">
        <v>40</v>
      </c>
      <c r="B19">
        <v>25</v>
      </c>
      <c r="C19" t="str">
        <f ca="1">OFFSET([1]!Table5[[#Headers],[Name]], MATCH(Table4[[#This Row],[Title (click to view)]], [1]!Table5[Name], 0), 5)</f>
        <v>25 Everybody Loves Somebody</v>
      </c>
      <c r="D19" t="s">
        <v>69</v>
      </c>
      <c r="E19" t="s">
        <v>70</v>
      </c>
      <c r="F19" s="1">
        <v>60822</v>
      </c>
      <c r="G19" s="3">
        <v>-0.83499999999999996</v>
      </c>
      <c r="H19">
        <v>60</v>
      </c>
      <c r="I19">
        <v>-273</v>
      </c>
      <c r="J19" s="1">
        <v>1014</v>
      </c>
      <c r="K19" s="1">
        <v>1824864</v>
      </c>
      <c r="L19" t="s">
        <v>12</v>
      </c>
      <c r="M19">
        <v>3</v>
      </c>
      <c r="N19" t="e">
        <v>#N/A</v>
      </c>
    </row>
    <row r="20" spans="1:14" x14ac:dyDescent="0.2">
      <c r="A20">
        <v>37</v>
      </c>
      <c r="B20">
        <v>26</v>
      </c>
      <c r="C20" t="str">
        <f ca="1">OFFSET([1]!Table5[[#Headers],[Name]], MATCH(Table4[[#This Row],[Title (click to view)]], [1]!Table5[Name], 0), 5)</f>
        <v>26 Arrival</v>
      </c>
      <c r="D20" t="s">
        <v>66</v>
      </c>
      <c r="E20" t="s">
        <v>47</v>
      </c>
      <c r="F20" s="1">
        <v>88571</v>
      </c>
      <c r="G20" s="3">
        <v>-0.63900000000000001</v>
      </c>
      <c r="H20">
        <v>79</v>
      </c>
      <c r="I20">
        <v>-364</v>
      </c>
      <c r="J20" s="1">
        <v>1121</v>
      </c>
      <c r="K20" s="1">
        <v>100501349</v>
      </c>
      <c r="L20" s="1">
        <v>47</v>
      </c>
      <c r="M20">
        <v>17</v>
      </c>
      <c r="N20" t="s">
        <v>66</v>
      </c>
    </row>
    <row r="21" spans="1:14" x14ac:dyDescent="0.2">
      <c r="A21">
        <v>33</v>
      </c>
      <c r="B21">
        <v>27</v>
      </c>
      <c r="C21" t="str">
        <f ca="1">OFFSET([1]!Table5[[#Headers],[Name]], MATCH(Table4[[#This Row],[Title (click to view)]], [1]!Table5[Name], 0), 5)</f>
        <v>27 Passengers (2016)</v>
      </c>
      <c r="D21" t="s">
        <v>60</v>
      </c>
      <c r="E21" t="s">
        <v>61</v>
      </c>
      <c r="F21" s="1">
        <v>132711</v>
      </c>
      <c r="G21" s="3">
        <v>-0.45400000000000001</v>
      </c>
      <c r="H21">
        <v>175</v>
      </c>
      <c r="I21">
        <v>-112</v>
      </c>
      <c r="J21" s="1">
        <v>758</v>
      </c>
      <c r="K21" s="1">
        <v>99193459</v>
      </c>
      <c r="L21" s="1">
        <v>110</v>
      </c>
      <c r="M21">
        <v>11</v>
      </c>
      <c r="N21" t="e">
        <v>#N/A</v>
      </c>
    </row>
    <row r="22" spans="1:14" x14ac:dyDescent="0.2">
      <c r="A22">
        <v>35</v>
      </c>
      <c r="B22">
        <v>28</v>
      </c>
      <c r="C22" t="str">
        <f ca="1">OFFSET([1]!Table5[[#Headers],[Name]], MATCH(Table4[[#This Row],[Title (click to view)]], [1]!Table5[Name], 0), 5)</f>
        <v>28 Bitter Harvest</v>
      </c>
      <c r="D22" t="s">
        <v>63</v>
      </c>
      <c r="E22" t="s">
        <v>49</v>
      </c>
      <c r="F22" s="1">
        <v>104408</v>
      </c>
      <c r="G22" s="3">
        <v>-0.52400000000000002</v>
      </c>
      <c r="H22">
        <v>84</v>
      </c>
      <c r="I22">
        <v>-43</v>
      </c>
      <c r="J22" s="1">
        <v>1243</v>
      </c>
      <c r="K22" s="1">
        <v>402216</v>
      </c>
      <c r="L22" t="s">
        <v>12</v>
      </c>
      <c r="M22">
        <v>2</v>
      </c>
      <c r="N22" t="e">
        <v>#N/A</v>
      </c>
    </row>
    <row r="23" spans="1:14" x14ac:dyDescent="0.2">
      <c r="A23">
        <v>20</v>
      </c>
      <c r="B23">
        <v>29</v>
      </c>
      <c r="C23" t="str">
        <f ca="1">OFFSET([1]!Table5[[#Headers],[Name]], MATCH(Table4[[#This Row],[Title (click to view)]], [1]!Table5[Name], 0), 5)</f>
        <v>29 Ballerina (2017) [Canada Only]</v>
      </c>
      <c r="D23" t="s">
        <v>40</v>
      </c>
      <c r="E23" t="s">
        <v>41</v>
      </c>
      <c r="F23" s="1">
        <v>538241</v>
      </c>
      <c r="G23" s="3">
        <v>1.972</v>
      </c>
      <c r="H23">
        <v>237</v>
      </c>
      <c r="I23">
        <v>160</v>
      </c>
      <c r="J23" s="1">
        <v>2271</v>
      </c>
      <c r="K23" s="1">
        <v>984743</v>
      </c>
      <c r="L23" t="s">
        <v>12</v>
      </c>
      <c r="M23">
        <v>2</v>
      </c>
      <c r="N23" t="e">
        <v>#N/A</v>
      </c>
    </row>
    <row r="24" spans="1:14" x14ac:dyDescent="0.2">
      <c r="A24">
        <v>5</v>
      </c>
      <c r="B24">
        <v>3</v>
      </c>
      <c r="C24" t="str">
        <f ca="1">OFFSET([1]!Table5[[#Headers],[Name]], MATCH(Table4[[#This Row],[Title (click to view)]], [1]!Table5[Name], 0), 5)</f>
        <v>3 John Wick: Chapter Two</v>
      </c>
      <c r="D24" t="s">
        <v>19</v>
      </c>
      <c r="E24" t="s">
        <v>16</v>
      </c>
      <c r="F24" s="1">
        <v>4804238</v>
      </c>
      <c r="G24" s="3">
        <v>-0.48699999999999999</v>
      </c>
      <c r="H24" s="2">
        <v>2475</v>
      </c>
      <c r="I24">
        <v>-479</v>
      </c>
      <c r="J24" s="1">
        <v>1941</v>
      </c>
      <c r="K24" s="1">
        <v>82945210</v>
      </c>
      <c r="L24" t="s">
        <v>12</v>
      </c>
      <c r="M24">
        <v>4</v>
      </c>
      <c r="N24" t="e">
        <v>#N/A</v>
      </c>
    </row>
    <row r="25" spans="1:14" x14ac:dyDescent="0.2">
      <c r="A25">
        <v>38</v>
      </c>
      <c r="B25">
        <v>30</v>
      </c>
      <c r="C25" t="str">
        <f ca="1">OFFSET([1]!Table5[[#Headers],[Name]], MATCH(Table4[[#This Row],[Title (click to view)]], [1]!Table5[Name], 0), 5)</f>
        <v>30 The Founder</v>
      </c>
      <c r="D25" t="s">
        <v>67</v>
      </c>
      <c r="E25" t="s">
        <v>32</v>
      </c>
      <c r="F25" s="1">
        <v>68251</v>
      </c>
      <c r="G25" s="3">
        <v>-0.59899999999999998</v>
      </c>
      <c r="H25">
        <v>78</v>
      </c>
      <c r="I25">
        <v>-83</v>
      </c>
      <c r="J25" s="1">
        <v>875</v>
      </c>
      <c r="K25" s="1">
        <v>12486794</v>
      </c>
      <c r="L25" t="s">
        <v>12</v>
      </c>
      <c r="M25">
        <v>7</v>
      </c>
      <c r="N25" t="e">
        <v>#N/A</v>
      </c>
    </row>
    <row r="26" spans="1:14" x14ac:dyDescent="0.2">
      <c r="A26">
        <v>34</v>
      </c>
      <c r="B26">
        <v>31</v>
      </c>
      <c r="C26" t="str">
        <f ca="1">OFFSET([1]!Table5[[#Headers],[Name]], MATCH(Table4[[#This Row],[Title (click to view)]], [1]!Table5[Name], 0), 5)</f>
        <v>31 Fantastic Beasts and Where To Find Them</v>
      </c>
      <c r="D26" t="s">
        <v>62</v>
      </c>
      <c r="E26" t="s">
        <v>18</v>
      </c>
      <c r="F26" s="1">
        <v>129047</v>
      </c>
      <c r="G26" s="3">
        <v>-0.23400000000000001</v>
      </c>
      <c r="H26">
        <v>192</v>
      </c>
      <c r="I26">
        <v>-18</v>
      </c>
      <c r="J26" s="1">
        <v>672</v>
      </c>
      <c r="K26" s="1">
        <v>233680642</v>
      </c>
      <c r="L26" s="1">
        <v>180</v>
      </c>
      <c r="M26">
        <v>16</v>
      </c>
      <c r="N26" t="s">
        <v>181</v>
      </c>
    </row>
    <row r="27" spans="1:14" x14ac:dyDescent="0.2">
      <c r="A27">
        <v>26</v>
      </c>
      <c r="B27">
        <v>32</v>
      </c>
      <c r="C27" t="str">
        <f ca="1">OFFSET([1]!Table5[[#Headers],[Name]], MATCH(Table4[[#This Row],[Title (click to view)]], [1]!Table5[Name], 0), 5)</f>
        <v>32 The Salesman</v>
      </c>
      <c r="D27" t="s">
        <v>50</v>
      </c>
      <c r="E27" t="s">
        <v>51</v>
      </c>
      <c r="F27" s="1">
        <v>251036</v>
      </c>
      <c r="G27" s="3">
        <v>0.54800000000000004</v>
      </c>
      <c r="H27">
        <v>115</v>
      </c>
      <c r="I27">
        <v>18</v>
      </c>
      <c r="J27" s="1">
        <v>2183</v>
      </c>
      <c r="K27" s="1">
        <v>1784744</v>
      </c>
      <c r="L27" t="s">
        <v>12</v>
      </c>
      <c r="M27">
        <v>6</v>
      </c>
      <c r="N27" t="s">
        <v>50</v>
      </c>
    </row>
    <row r="28" spans="1:14" x14ac:dyDescent="0.2">
      <c r="A28">
        <v>43</v>
      </c>
      <c r="B28">
        <v>33</v>
      </c>
      <c r="C28" t="str">
        <f ca="1">OFFSET([1]!Table5[[#Headers],[Name]], MATCH(Table4[[#This Row],[Title (click to view)]], [1]!Table5[Name], 0), 5)</f>
        <v>33 Patriots Day</v>
      </c>
      <c r="D28" t="s">
        <v>75</v>
      </c>
      <c r="E28" t="s">
        <v>58</v>
      </c>
      <c r="F28" s="1">
        <v>56456</v>
      </c>
      <c r="G28" s="3">
        <v>-0.60899999999999999</v>
      </c>
      <c r="H28">
        <v>84</v>
      </c>
      <c r="I28">
        <v>-73</v>
      </c>
      <c r="J28" s="1">
        <v>672</v>
      </c>
      <c r="K28" s="1">
        <v>31856991</v>
      </c>
      <c r="L28" s="1">
        <v>45</v>
      </c>
      <c r="M28">
        <v>11</v>
      </c>
      <c r="N28" t="e">
        <v>#N/A</v>
      </c>
    </row>
    <row r="29" spans="1:14" x14ac:dyDescent="0.2">
      <c r="A29">
        <v>49</v>
      </c>
      <c r="B29">
        <v>34</v>
      </c>
      <c r="C29" t="str">
        <f ca="1">OFFSET([1]!Table5[[#Headers],[Name]], MATCH(Table4[[#This Row],[Title (click to view)]], [1]!Table5[Name], 0), 5)</f>
        <v>34 xXx: The Return of Xander Cage</v>
      </c>
      <c r="D29" t="s">
        <v>83</v>
      </c>
      <c r="E29" t="s">
        <v>47</v>
      </c>
      <c r="F29" s="1">
        <v>39469</v>
      </c>
      <c r="G29" s="3">
        <v>-0.72499999999999998</v>
      </c>
      <c r="H29">
        <v>72</v>
      </c>
      <c r="I29">
        <v>-108</v>
      </c>
      <c r="J29" s="1">
        <v>548</v>
      </c>
      <c r="K29" s="1">
        <v>44739591</v>
      </c>
      <c r="L29" s="1">
        <v>85</v>
      </c>
      <c r="M29">
        <v>7</v>
      </c>
      <c r="N29" t="e">
        <v>#N/A</v>
      </c>
    </row>
    <row r="30" spans="1:14" x14ac:dyDescent="0.2">
      <c r="A30">
        <v>23</v>
      </c>
      <c r="B30">
        <v>35</v>
      </c>
      <c r="C30" t="str">
        <f ca="1">OFFSET([1]!Table5[[#Headers],[Name]], MATCH(Table4[[#This Row],[Title (click to view)]], [1]!Table5[Name], 0), 5)</f>
        <v>35 Why Him?</v>
      </c>
      <c r="D30" t="s">
        <v>45</v>
      </c>
      <c r="E30" t="s">
        <v>11</v>
      </c>
      <c r="F30" s="1">
        <v>341598</v>
      </c>
      <c r="G30" s="3">
        <v>1.649</v>
      </c>
      <c r="H30">
        <v>99</v>
      </c>
      <c r="I30">
        <v>-269</v>
      </c>
      <c r="J30" s="1">
        <v>3450</v>
      </c>
      <c r="K30" s="1">
        <v>59915652</v>
      </c>
      <c r="L30" s="1">
        <v>38</v>
      </c>
      <c r="M30">
        <v>11</v>
      </c>
      <c r="N30" t="e">
        <v>#N/A</v>
      </c>
    </row>
    <row r="31" spans="1:14" x14ac:dyDescent="0.2">
      <c r="A31">
        <v>42</v>
      </c>
      <c r="B31">
        <v>36</v>
      </c>
      <c r="C31" t="str">
        <f ca="1">OFFSET([1]!Table5[[#Headers],[Name]], MATCH(Table4[[#This Row],[Title (click to view)]], [1]!Table5[Name], 0), 5)</f>
        <v>36 Toni Erdmann</v>
      </c>
      <c r="D31" t="s">
        <v>73</v>
      </c>
      <c r="E31" t="s">
        <v>74</v>
      </c>
      <c r="F31" s="1">
        <v>58280</v>
      </c>
      <c r="G31" s="3">
        <v>-0.52800000000000002</v>
      </c>
      <c r="H31">
        <v>63</v>
      </c>
      <c r="I31">
        <v>-49</v>
      </c>
      <c r="J31" s="1">
        <v>925</v>
      </c>
      <c r="K31" s="1">
        <v>1281995</v>
      </c>
      <c r="L31" t="s">
        <v>12</v>
      </c>
      <c r="M31">
        <v>11</v>
      </c>
      <c r="N31" t="e">
        <v>#N/A</v>
      </c>
    </row>
    <row r="32" spans="1:14" x14ac:dyDescent="0.2">
      <c r="A32">
        <v>47</v>
      </c>
      <c r="B32">
        <v>37</v>
      </c>
      <c r="C32" t="str">
        <f ca="1">OFFSET([1]!Table5[[#Headers],[Name]], MATCH(Table4[[#This Row],[Title (click to view)]], [1]!Table5[Name], 0), 5)</f>
        <v>37 The Red Turtle</v>
      </c>
      <c r="D32" t="s">
        <v>81</v>
      </c>
      <c r="E32" t="s">
        <v>74</v>
      </c>
      <c r="F32" s="1">
        <v>50109</v>
      </c>
      <c r="G32" s="3">
        <v>-0.57099999999999995</v>
      </c>
      <c r="H32">
        <v>64</v>
      </c>
      <c r="I32">
        <v>-51</v>
      </c>
      <c r="J32" s="1">
        <v>783</v>
      </c>
      <c r="K32" s="1">
        <v>691377</v>
      </c>
      <c r="L32" t="s">
        <v>12</v>
      </c>
      <c r="M32">
        <v>7</v>
      </c>
      <c r="N32" t="e">
        <v>#N/A</v>
      </c>
    </row>
    <row r="33" spans="1:14" x14ac:dyDescent="0.2">
      <c r="A33">
        <v>44</v>
      </c>
      <c r="B33">
        <v>38</v>
      </c>
      <c r="C33" t="str">
        <f ca="1">OFFSET([1]!Table5[[#Headers],[Name]], MATCH(Table4[[#This Row],[Title (click to view)]], [1]!Table5[Name], 0), 5)</f>
        <v>38 Jackie</v>
      </c>
      <c r="D33" t="s">
        <v>76</v>
      </c>
      <c r="E33" t="s">
        <v>36</v>
      </c>
      <c r="F33" s="1">
        <v>53419</v>
      </c>
      <c r="G33" s="3">
        <v>-0.51300000000000001</v>
      </c>
      <c r="H33">
        <v>70</v>
      </c>
      <c r="I33">
        <v>-42</v>
      </c>
      <c r="J33" s="1">
        <v>763</v>
      </c>
      <c r="K33" s="1">
        <v>13842478</v>
      </c>
      <c r="L33" t="s">
        <v>12</v>
      </c>
      <c r="M33">
        <v>14</v>
      </c>
      <c r="N33" t="e">
        <v>#N/A</v>
      </c>
    </row>
    <row r="34" spans="1:14" x14ac:dyDescent="0.2">
      <c r="A34">
        <v>27</v>
      </c>
      <c r="B34">
        <v>39</v>
      </c>
      <c r="C34" t="str">
        <f ca="1">OFFSET([1]!Table5[[#Headers],[Name]], MATCH(Table4[[#This Row],[Title (click to view)]], [1]!Table5[Name], 0), 5)</f>
        <v>39 Kedi</v>
      </c>
      <c r="D34" t="s">
        <v>52</v>
      </c>
      <c r="E34" t="s">
        <v>53</v>
      </c>
      <c r="F34" s="1">
        <v>237008</v>
      </c>
      <c r="G34" s="3">
        <v>1.167</v>
      </c>
      <c r="H34">
        <v>55</v>
      </c>
      <c r="I34">
        <v>42</v>
      </c>
      <c r="J34" s="1">
        <v>4309</v>
      </c>
      <c r="K34" s="1">
        <v>579818</v>
      </c>
      <c r="L34" t="s">
        <v>12</v>
      </c>
      <c r="M34">
        <v>4</v>
      </c>
      <c r="N34" t="e">
        <v>#N/A</v>
      </c>
    </row>
    <row r="35" spans="1:14" x14ac:dyDescent="0.2">
      <c r="A35">
        <v>8</v>
      </c>
      <c r="B35">
        <v>4</v>
      </c>
      <c r="C35" t="str">
        <f ca="1">OFFSET([1]!Table5[[#Headers],[Name]], MATCH(Table4[[#This Row],[Title (click to view)]], [1]!Table5[Name], 0), 5)</f>
        <v>4 The Great Wall</v>
      </c>
      <c r="D35" t="s">
        <v>23</v>
      </c>
      <c r="E35" t="s">
        <v>14</v>
      </c>
      <c r="F35" s="1">
        <v>3627020</v>
      </c>
      <c r="G35" s="3">
        <v>-0.60299999999999998</v>
      </c>
      <c r="H35" s="2">
        <v>2314</v>
      </c>
      <c r="I35" s="2">
        <v>-1014</v>
      </c>
      <c r="J35" s="1">
        <v>1567</v>
      </c>
      <c r="K35" s="1">
        <v>41388325</v>
      </c>
      <c r="L35" s="1">
        <v>150</v>
      </c>
      <c r="M35">
        <v>3</v>
      </c>
      <c r="N35" t="e">
        <v>#N/A</v>
      </c>
    </row>
    <row r="36" spans="1:14" x14ac:dyDescent="0.2">
      <c r="A36">
        <v>29</v>
      </c>
      <c r="B36">
        <v>40</v>
      </c>
      <c r="C36" t="str">
        <f ca="1">OFFSET([1]!Table5[[#Headers],[Name]], MATCH(Table4[[#This Row],[Title (click to view)]], [1]!Table5[Name], 0), 5)</f>
        <v>40 Monster Trucks</v>
      </c>
      <c r="D36" t="s">
        <v>55</v>
      </c>
      <c r="E36" t="s">
        <v>47</v>
      </c>
      <c r="F36" s="1">
        <v>196290</v>
      </c>
      <c r="G36" s="3">
        <v>0.81399999999999995</v>
      </c>
      <c r="H36">
        <v>187</v>
      </c>
      <c r="I36">
        <v>37</v>
      </c>
      <c r="J36" s="1">
        <v>1050</v>
      </c>
      <c r="K36" s="1">
        <v>33038182</v>
      </c>
      <c r="L36" t="s">
        <v>12</v>
      </c>
      <c r="M36">
        <v>8</v>
      </c>
      <c r="N36" t="e">
        <v>#N/A</v>
      </c>
    </row>
    <row r="37" spans="1:14" x14ac:dyDescent="0.2">
      <c r="A37">
        <v>48</v>
      </c>
      <c r="B37">
        <v>42</v>
      </c>
      <c r="C37" t="str">
        <f ca="1">OFFSET([1]!Table5[[#Headers],[Name]], MATCH(Table4[[#This Row],[Title (click to view)]], [1]!Table5[Name], 0), 5)</f>
        <v>42 Doctor Strange</v>
      </c>
      <c r="D37" t="s">
        <v>82</v>
      </c>
      <c r="E37" t="s">
        <v>38</v>
      </c>
      <c r="F37" s="1">
        <v>45195</v>
      </c>
      <c r="G37" s="3">
        <v>-0.44900000000000001</v>
      </c>
      <c r="H37">
        <v>81</v>
      </c>
      <c r="I37">
        <v>-24</v>
      </c>
      <c r="J37" s="1">
        <v>558</v>
      </c>
      <c r="K37" s="1">
        <v>232597113</v>
      </c>
      <c r="L37" s="1">
        <v>165</v>
      </c>
      <c r="M37">
        <v>18</v>
      </c>
      <c r="N37" t="e">
        <v>#N/A</v>
      </c>
    </row>
    <row r="38" spans="1:14" x14ac:dyDescent="0.2">
      <c r="A38">
        <v>41</v>
      </c>
      <c r="B38">
        <v>43</v>
      </c>
      <c r="C38" t="str">
        <f ca="1">OFFSET([1]!Table5[[#Headers],[Name]], MATCH(Table4[[#This Row],[Title (click to view)]], [1]!Table5[Name], 0), 5)</f>
        <v>43 Paterson</v>
      </c>
      <c r="D38" t="s">
        <v>71</v>
      </c>
      <c r="E38" t="s">
        <v>72</v>
      </c>
      <c r="F38" s="1">
        <v>59341</v>
      </c>
      <c r="G38" s="3">
        <v>-0.26900000000000002</v>
      </c>
      <c r="H38">
        <v>44</v>
      </c>
      <c r="I38">
        <v>-11</v>
      </c>
      <c r="J38" s="1">
        <v>1349</v>
      </c>
      <c r="K38" s="1">
        <v>1798719</v>
      </c>
      <c r="L38" t="s">
        <v>12</v>
      </c>
      <c r="M38">
        <v>10</v>
      </c>
      <c r="N38" t="e">
        <v>#N/A</v>
      </c>
    </row>
    <row r="39" spans="1:14" x14ac:dyDescent="0.2">
      <c r="A39">
        <v>59</v>
      </c>
      <c r="B39">
        <v>45</v>
      </c>
      <c r="C39" t="str">
        <f ca="1">OFFSET([1]!Table5[[#Headers],[Name]], MATCH(Table4[[#This Row],[Title (click to view)]], [1]!Table5[Name], 0), 5)</f>
        <v>45 Elle</v>
      </c>
      <c r="D39" t="s">
        <v>96</v>
      </c>
      <c r="E39" t="s">
        <v>74</v>
      </c>
      <c r="F39" s="1">
        <v>18389</v>
      </c>
      <c r="G39" s="3">
        <v>-0.75900000000000001</v>
      </c>
      <c r="H39">
        <v>27</v>
      </c>
      <c r="I39">
        <v>-120</v>
      </c>
      <c r="J39" s="1">
        <v>681</v>
      </c>
      <c r="K39" s="1">
        <v>2271863</v>
      </c>
      <c r="L39" t="s">
        <v>12</v>
      </c>
      <c r="M39">
        <v>17</v>
      </c>
      <c r="N39" t="e">
        <v>#N/A</v>
      </c>
    </row>
    <row r="40" spans="1:14" x14ac:dyDescent="0.2">
      <c r="A40">
        <v>58</v>
      </c>
      <c r="B40">
        <v>46</v>
      </c>
      <c r="C40" t="str">
        <f ca="1">OFFSET([1]!Table5[[#Headers],[Name]], MATCH(Table4[[#This Row],[Title (click to view)]], [1]!Table5[Name], 0), 5)</f>
        <v>46 Resident Evil: The Final Chapter</v>
      </c>
      <c r="D40" t="s">
        <v>94</v>
      </c>
      <c r="E40" t="s">
        <v>95</v>
      </c>
      <c r="F40" s="1">
        <v>19162</v>
      </c>
      <c r="G40" s="3">
        <v>-0.73199999999999998</v>
      </c>
      <c r="H40">
        <v>40</v>
      </c>
      <c r="I40">
        <v>-45</v>
      </c>
      <c r="J40" s="1">
        <v>479</v>
      </c>
      <c r="K40" s="1">
        <v>26708269</v>
      </c>
      <c r="L40" s="1">
        <v>40</v>
      </c>
      <c r="M40">
        <v>6</v>
      </c>
      <c r="N40" t="e">
        <v>#N/A</v>
      </c>
    </row>
    <row r="41" spans="1:14" x14ac:dyDescent="0.2">
      <c r="A41">
        <v>56</v>
      </c>
      <c r="B41">
        <v>47</v>
      </c>
      <c r="C41" t="str">
        <f ca="1">OFFSET([1]!Table5[[#Headers],[Name]], MATCH(Table4[[#This Row],[Title (click to view)]], [1]!Table5[Name], 0), 5)</f>
        <v>47 20th Century Women</v>
      </c>
      <c r="D41" t="s">
        <v>91</v>
      </c>
      <c r="E41" t="s">
        <v>30</v>
      </c>
      <c r="F41" s="1">
        <v>23068</v>
      </c>
      <c r="G41" s="3">
        <v>-0.60599999999999998</v>
      </c>
      <c r="H41">
        <v>28</v>
      </c>
      <c r="I41">
        <v>-36</v>
      </c>
      <c r="J41" s="1">
        <v>824</v>
      </c>
      <c r="K41" s="1">
        <v>5499512</v>
      </c>
      <c r="L41" t="s">
        <v>12</v>
      </c>
      <c r="M41">
        <v>10</v>
      </c>
      <c r="N41" t="e">
        <v>#N/A</v>
      </c>
    </row>
    <row r="42" spans="1:14" x14ac:dyDescent="0.2">
      <c r="A42">
        <v>39</v>
      </c>
      <c r="B42">
        <v>48</v>
      </c>
      <c r="C42" t="str">
        <f ca="1">OFFSET([1]!Table5[[#Headers],[Name]], MATCH(Table4[[#This Row],[Title (click to view)]], [1]!Table5[Name], 0), 5)</f>
        <v>48 Sleepless</v>
      </c>
      <c r="D42" t="s">
        <v>68</v>
      </c>
      <c r="E42" t="s">
        <v>21</v>
      </c>
      <c r="F42" s="1">
        <v>65913</v>
      </c>
      <c r="G42" s="3">
        <v>0.14599999999999999</v>
      </c>
      <c r="H42">
        <v>101</v>
      </c>
      <c r="I42">
        <v>19</v>
      </c>
      <c r="J42" s="1">
        <v>653</v>
      </c>
      <c r="K42" s="1">
        <v>20757977</v>
      </c>
      <c r="L42" t="s">
        <v>12</v>
      </c>
      <c r="M42">
        <v>8</v>
      </c>
      <c r="N42" t="e">
        <v>#N/A</v>
      </c>
    </row>
    <row r="43" spans="1:14" x14ac:dyDescent="0.2">
      <c r="A43">
        <v>31</v>
      </c>
      <c r="B43">
        <v>49</v>
      </c>
      <c r="C43" t="str">
        <f ca="1">OFFSET([1]!Table5[[#Headers],[Name]], MATCH(Table4[[#This Row],[Title (click to view)]], [1]!Table5[Name], 0), 5)</f>
        <v>49 Hacksaw Ridge</v>
      </c>
      <c r="D43" t="s">
        <v>57</v>
      </c>
      <c r="E43" t="s">
        <v>58</v>
      </c>
      <c r="F43" s="1">
        <v>157287</v>
      </c>
      <c r="G43" s="3">
        <v>1.827</v>
      </c>
      <c r="H43">
        <v>107</v>
      </c>
      <c r="I43">
        <v>47</v>
      </c>
      <c r="J43" s="1">
        <v>1470</v>
      </c>
      <c r="K43" s="1">
        <v>67115062</v>
      </c>
      <c r="L43" s="1">
        <v>40</v>
      </c>
      <c r="M43">
        <v>18</v>
      </c>
      <c r="N43" t="s">
        <v>57</v>
      </c>
    </row>
    <row r="44" spans="1:14" x14ac:dyDescent="0.2">
      <c r="A44">
        <v>9</v>
      </c>
      <c r="B44">
        <v>5</v>
      </c>
      <c r="C44" t="str">
        <f ca="1">OFFSET([1]!Table5[[#Headers],[Name]], MATCH(Table4[[#This Row],[Title (click to view)]], [1]!Table5[Name], 0), 5)</f>
        <v>5 Fifty Shades Darker</v>
      </c>
      <c r="D44" t="s">
        <v>24</v>
      </c>
      <c r="E44" t="s">
        <v>14</v>
      </c>
      <c r="F44" s="1">
        <v>3558020</v>
      </c>
      <c r="G44" s="3">
        <v>-0.54300000000000004</v>
      </c>
      <c r="H44" s="2">
        <v>2205</v>
      </c>
      <c r="I44" s="2">
        <v>-1011</v>
      </c>
      <c r="J44" s="1">
        <v>1614</v>
      </c>
      <c r="K44" s="1">
        <v>109985335</v>
      </c>
      <c r="L44" s="1">
        <v>55</v>
      </c>
      <c r="M44">
        <v>4</v>
      </c>
      <c r="N44" t="e">
        <v>#N/A</v>
      </c>
    </row>
    <row r="45" spans="1:14" x14ac:dyDescent="0.2">
      <c r="A45">
        <v>54</v>
      </c>
      <c r="B45">
        <v>50</v>
      </c>
      <c r="C45" t="str">
        <f ca="1">OFFSET([1]!Table5[[#Headers],[Name]], MATCH(Table4[[#This Row],[Title (click to view)]], [1]!Table5[Name], 0), 5)</f>
        <v>50 Trolls</v>
      </c>
      <c r="D45" t="s">
        <v>89</v>
      </c>
      <c r="E45" t="s">
        <v>11</v>
      </c>
      <c r="F45" s="1">
        <v>29071</v>
      </c>
      <c r="G45" s="3">
        <v>-0.46899999999999997</v>
      </c>
      <c r="H45">
        <v>68</v>
      </c>
      <c r="I45">
        <v>-30</v>
      </c>
      <c r="J45" s="1">
        <v>428</v>
      </c>
      <c r="K45" s="1">
        <v>153525061</v>
      </c>
      <c r="L45" s="1">
        <v>125</v>
      </c>
      <c r="M45">
        <v>18</v>
      </c>
      <c r="N45" t="e">
        <v>#N/A</v>
      </c>
    </row>
    <row r="46" spans="1:14" x14ac:dyDescent="0.2">
      <c r="A46">
        <v>51</v>
      </c>
      <c r="B46">
        <v>51</v>
      </c>
      <c r="C46" t="str">
        <f ca="1">OFFSET([1]!Table5[[#Headers],[Name]], MATCH(Table4[[#This Row],[Title (click to view)]], [1]!Table5[Name], 0), 5)</f>
        <v>51 A Beautiful Planet</v>
      </c>
      <c r="D46" t="s">
        <v>85</v>
      </c>
      <c r="E46" t="s">
        <v>86</v>
      </c>
      <c r="F46" s="1">
        <v>36410</v>
      </c>
      <c r="G46" s="3">
        <v>-0.28499999999999998</v>
      </c>
      <c r="H46">
        <v>19</v>
      </c>
      <c r="I46">
        <v>-2</v>
      </c>
      <c r="J46" s="1">
        <v>1916</v>
      </c>
      <c r="K46" s="1">
        <v>9260881</v>
      </c>
      <c r="L46" t="s">
        <v>12</v>
      </c>
      <c r="M46">
        <v>45</v>
      </c>
      <c r="N46" t="e">
        <v>#N/A</v>
      </c>
    </row>
    <row r="47" spans="1:14" x14ac:dyDescent="0.2">
      <c r="A47">
        <v>55</v>
      </c>
      <c r="B47">
        <v>52</v>
      </c>
      <c r="C47" t="str">
        <f ca="1">OFFSET([1]!Table5[[#Headers],[Name]], MATCH(Table4[[#This Row],[Title (click to view)]], [1]!Table5[Name], 0), 5)</f>
        <v>52 Un Padre No Tan Padre</v>
      </c>
      <c r="D47" t="s">
        <v>90</v>
      </c>
      <c r="E47" t="s">
        <v>70</v>
      </c>
      <c r="F47" s="1">
        <v>23435</v>
      </c>
      <c r="G47" s="3">
        <v>-0.39200000000000002</v>
      </c>
      <c r="H47">
        <v>23</v>
      </c>
      <c r="I47">
        <v>-29</v>
      </c>
      <c r="J47" s="1">
        <v>1019</v>
      </c>
      <c r="K47" s="1">
        <v>2145468</v>
      </c>
      <c r="L47" t="s">
        <v>12</v>
      </c>
      <c r="M47">
        <v>6</v>
      </c>
      <c r="N47" t="e">
        <v>#N/A</v>
      </c>
    </row>
    <row r="48" spans="1:14" x14ac:dyDescent="0.2">
      <c r="A48">
        <v>62</v>
      </c>
      <c r="B48">
        <v>53</v>
      </c>
      <c r="C48" t="str">
        <f ca="1">OFFSET([1]!Table5[[#Headers],[Name]], MATCH(Table4[[#This Row],[Title (click to view)]], [1]!Table5[Name], 0), 5)</f>
        <v>53 Underworld: Blood Wars</v>
      </c>
      <c r="D48" t="s">
        <v>101</v>
      </c>
      <c r="E48" t="s">
        <v>95</v>
      </c>
      <c r="F48" s="1">
        <v>15486</v>
      </c>
      <c r="G48" s="3">
        <v>-0.59399999999999997</v>
      </c>
      <c r="H48">
        <v>42</v>
      </c>
      <c r="I48">
        <v>-40</v>
      </c>
      <c r="J48" s="1">
        <v>369</v>
      </c>
      <c r="K48" s="1">
        <v>30348260</v>
      </c>
      <c r="L48" s="1">
        <v>35</v>
      </c>
      <c r="M48">
        <v>9</v>
      </c>
      <c r="N48" t="e">
        <v>#N/A</v>
      </c>
    </row>
    <row r="49" spans="1:14" x14ac:dyDescent="0.2">
      <c r="A49">
        <v>65</v>
      </c>
      <c r="B49">
        <v>54</v>
      </c>
      <c r="C49" t="str">
        <f ca="1">OFFSET([1]!Table5[[#Headers],[Name]], MATCH(Table4[[#This Row],[Title (click to view)]], [1]!Table5[Name], 0), 5)</f>
        <v>54 Duckweed</v>
      </c>
      <c r="D49" t="s">
        <v>104</v>
      </c>
      <c r="E49" t="s">
        <v>105</v>
      </c>
      <c r="F49" s="1">
        <v>11894</v>
      </c>
      <c r="G49" s="3">
        <v>-0.67800000000000005</v>
      </c>
      <c r="H49">
        <v>5</v>
      </c>
      <c r="I49">
        <v>-12</v>
      </c>
      <c r="J49" s="1">
        <v>2379</v>
      </c>
      <c r="K49" s="1">
        <v>448205</v>
      </c>
      <c r="L49" t="s">
        <v>12</v>
      </c>
      <c r="M49">
        <v>4</v>
      </c>
      <c r="N49" t="e">
        <v>#N/A</v>
      </c>
    </row>
    <row r="50" spans="1:14" x14ac:dyDescent="0.2">
      <c r="A50">
        <v>63</v>
      </c>
      <c r="B50">
        <v>55</v>
      </c>
      <c r="C50" t="str">
        <f ca="1">OFFSET([1]!Table5[[#Headers],[Name]], MATCH(Table4[[#This Row],[Title (click to view)]], [1]!Table5[Name], 0), 5)</f>
        <v>55 Julieta</v>
      </c>
      <c r="D50" t="s">
        <v>102</v>
      </c>
      <c r="E50" t="s">
        <v>74</v>
      </c>
      <c r="F50" s="1">
        <v>15324</v>
      </c>
      <c r="G50" s="3">
        <v>-0.56200000000000006</v>
      </c>
      <c r="H50">
        <v>15</v>
      </c>
      <c r="I50">
        <v>-18</v>
      </c>
      <c r="J50" s="1">
        <v>1022</v>
      </c>
      <c r="K50" s="1">
        <v>1368013</v>
      </c>
      <c r="L50" t="s">
        <v>12</v>
      </c>
      <c r="M50">
        <v>11</v>
      </c>
      <c r="N50" t="e">
        <v>#N/A</v>
      </c>
    </row>
    <row r="51" spans="1:14" x14ac:dyDescent="0.2">
      <c r="A51">
        <v>69</v>
      </c>
      <c r="B51">
        <v>56</v>
      </c>
      <c r="C51" t="str">
        <f ca="1">OFFSET([1]!Table5[[#Headers],[Name]], MATCH(Table4[[#This Row],[Title (click to view)]], [1]!Table5[Name], 0), 5)</f>
        <v>56 Confidential Assignment</v>
      </c>
      <c r="D51" t="s">
        <v>109</v>
      </c>
      <c r="E51" t="s">
        <v>98</v>
      </c>
      <c r="F51" s="1">
        <v>7956</v>
      </c>
      <c r="G51" s="3">
        <v>-0.751</v>
      </c>
      <c r="H51">
        <v>4</v>
      </c>
      <c r="I51">
        <v>-6</v>
      </c>
      <c r="J51" s="1">
        <v>1989</v>
      </c>
      <c r="K51" s="1">
        <v>466319</v>
      </c>
      <c r="L51" t="s">
        <v>12</v>
      </c>
      <c r="M51">
        <v>6</v>
      </c>
      <c r="N51" t="e">
        <v>#N/A</v>
      </c>
    </row>
    <row r="52" spans="1:14" x14ac:dyDescent="0.2">
      <c r="A52">
        <v>46</v>
      </c>
      <c r="B52">
        <v>57</v>
      </c>
      <c r="C52" t="str">
        <f ca="1">OFFSET([1]!Table5[[#Headers],[Name]], MATCH(Table4[[#This Row],[Title (click to view)]], [1]!Table5[Name], 0), 5)</f>
        <v>57 My Life as a Zucchini</v>
      </c>
      <c r="D52" t="s">
        <v>79</v>
      </c>
      <c r="E52" t="s">
        <v>80</v>
      </c>
      <c r="F52" s="1">
        <v>50247</v>
      </c>
      <c r="G52" s="3">
        <v>0.57699999999999996</v>
      </c>
      <c r="H52">
        <v>29</v>
      </c>
      <c r="I52">
        <v>27</v>
      </c>
      <c r="J52" s="1">
        <v>1733</v>
      </c>
      <c r="K52" s="1">
        <v>89002</v>
      </c>
      <c r="L52" t="s">
        <v>12</v>
      </c>
      <c r="M52">
        <v>2</v>
      </c>
      <c r="N52" t="e">
        <v>#N/A</v>
      </c>
    </row>
    <row r="53" spans="1:14" x14ac:dyDescent="0.2">
      <c r="A53">
        <v>60</v>
      </c>
      <c r="B53">
        <v>58</v>
      </c>
      <c r="C53" t="str">
        <f ca="1">OFFSET([1]!Table5[[#Headers],[Name]], MATCH(Table4[[#This Row],[Title (click to view)]], [1]!Table5[Name], 0), 5)</f>
        <v>58 Fabricated City</v>
      </c>
      <c r="D53" t="s">
        <v>97</v>
      </c>
      <c r="E53" t="s">
        <v>98</v>
      </c>
      <c r="F53" s="1">
        <v>17312</v>
      </c>
      <c r="G53" s="3">
        <v>-0.30199999999999999</v>
      </c>
      <c r="H53">
        <v>7</v>
      </c>
      <c r="I53" t="s">
        <v>12</v>
      </c>
      <c r="J53" s="1">
        <v>2473</v>
      </c>
      <c r="K53" s="1">
        <v>85253</v>
      </c>
      <c r="L53" t="s">
        <v>12</v>
      </c>
      <c r="M53">
        <v>2</v>
      </c>
      <c r="N53" t="e">
        <v>#N/A</v>
      </c>
    </row>
    <row r="54" spans="1:14" x14ac:dyDescent="0.2">
      <c r="A54">
        <v>67</v>
      </c>
      <c r="B54">
        <v>59</v>
      </c>
      <c r="C54" t="str">
        <f ca="1">OFFSET([1]!Table5[[#Headers],[Name]], MATCH(Table4[[#This Row],[Title (click to view)]], [1]!Table5[Name], 0), 5)</f>
        <v>59 Gold</v>
      </c>
      <c r="D54" t="s">
        <v>107</v>
      </c>
      <c r="E54" t="s">
        <v>32</v>
      </c>
      <c r="F54" s="1">
        <v>8375</v>
      </c>
      <c r="G54" s="3">
        <v>-0.61</v>
      </c>
      <c r="H54">
        <v>21</v>
      </c>
      <c r="I54">
        <v>-20</v>
      </c>
      <c r="J54" s="1">
        <v>399</v>
      </c>
      <c r="K54" s="1">
        <v>7222964</v>
      </c>
      <c r="L54" t="s">
        <v>12</v>
      </c>
      <c r="M54">
        <v>6</v>
      </c>
      <c r="N54" t="e">
        <v>#N/A</v>
      </c>
    </row>
    <row r="55" spans="1:14" x14ac:dyDescent="0.2">
      <c r="A55">
        <v>11</v>
      </c>
      <c r="B55">
        <v>6</v>
      </c>
      <c r="C55" t="str">
        <f ca="1">OFFSET([1]!Table5[[#Headers],[Name]], MATCH(Table4[[#This Row],[Title (click to view)]], [1]!Table5[Name], 0), 5)</f>
        <v>6 Fist Fight</v>
      </c>
      <c r="D55" t="s">
        <v>26</v>
      </c>
      <c r="E55" t="s">
        <v>27</v>
      </c>
      <c r="F55" s="1">
        <v>2860196</v>
      </c>
      <c r="G55" s="3">
        <v>-0.56499999999999995</v>
      </c>
      <c r="H55" s="2">
        <v>2303</v>
      </c>
      <c r="I55">
        <v>-882</v>
      </c>
      <c r="J55" s="1">
        <v>1242</v>
      </c>
      <c r="K55" s="1">
        <v>28286371</v>
      </c>
      <c r="L55" t="s">
        <v>12</v>
      </c>
      <c r="M55">
        <v>3</v>
      </c>
      <c r="N55" t="e">
        <v>#N/A</v>
      </c>
    </row>
    <row r="56" spans="1:14" x14ac:dyDescent="0.2">
      <c r="A56">
        <v>86</v>
      </c>
      <c r="B56">
        <v>60</v>
      </c>
      <c r="C56" t="str">
        <f ca="1">OFFSET([1]!Table5[[#Headers],[Name]], MATCH(Table4[[#This Row],[Title (click to view)]], [1]!Table5[Name], 0), 5)</f>
        <v>60 Live By Night</v>
      </c>
      <c r="D56" t="s">
        <v>132</v>
      </c>
      <c r="E56" t="s">
        <v>18</v>
      </c>
      <c r="F56" s="1">
        <v>1672</v>
      </c>
      <c r="G56" s="3">
        <v>-0.92100000000000004</v>
      </c>
      <c r="H56">
        <v>17</v>
      </c>
      <c r="I56">
        <v>-73</v>
      </c>
      <c r="J56" s="1">
        <v>98</v>
      </c>
      <c r="K56" s="1">
        <v>10377558</v>
      </c>
      <c r="L56" t="s">
        <v>12</v>
      </c>
      <c r="M56">
        <v>11</v>
      </c>
      <c r="N56" t="e">
        <v>#N/A</v>
      </c>
    </row>
    <row r="57" spans="1:14" x14ac:dyDescent="0.2">
      <c r="A57">
        <v>57</v>
      </c>
      <c r="B57">
        <v>61</v>
      </c>
      <c r="C57" t="str">
        <f ca="1">OFFSET([1]!Table5[[#Headers],[Name]], MATCH(Table4[[#This Row],[Title (click to view)]], [1]!Table5[Name], 0), 5)</f>
        <v>61 Neruda</v>
      </c>
      <c r="D57" t="s">
        <v>92</v>
      </c>
      <c r="E57" t="s">
        <v>93</v>
      </c>
      <c r="F57" s="1">
        <v>22418</v>
      </c>
      <c r="G57" s="3">
        <v>0.15</v>
      </c>
      <c r="H57">
        <v>33</v>
      </c>
      <c r="I57">
        <v>6</v>
      </c>
      <c r="J57" s="1">
        <v>679</v>
      </c>
      <c r="K57" s="1">
        <v>760893</v>
      </c>
      <c r="L57" t="s">
        <v>12</v>
      </c>
      <c r="M57">
        <v>12</v>
      </c>
      <c r="N57" t="e">
        <v>#N/A</v>
      </c>
    </row>
    <row r="58" spans="1:14" x14ac:dyDescent="0.2">
      <c r="A58">
        <v>66</v>
      </c>
      <c r="B58">
        <v>62</v>
      </c>
      <c r="C58" t="str">
        <f ca="1">OFFSET([1]!Table5[[#Headers],[Name]], MATCH(Table4[[#This Row],[Title (click to view)]], [1]!Table5[Name], 0), 5)</f>
        <v>62 Assassin's Creed</v>
      </c>
      <c r="D58" t="s">
        <v>106</v>
      </c>
      <c r="E58" t="s">
        <v>11</v>
      </c>
      <c r="F58" s="1">
        <v>11579</v>
      </c>
      <c r="G58" s="3">
        <v>-0.39500000000000002</v>
      </c>
      <c r="H58">
        <v>20</v>
      </c>
      <c r="I58">
        <v>-37</v>
      </c>
      <c r="J58" s="1">
        <v>579</v>
      </c>
      <c r="K58" s="1">
        <v>54645723</v>
      </c>
      <c r="L58" s="1">
        <v>125</v>
      </c>
      <c r="M58">
        <v>11</v>
      </c>
      <c r="N58" t="e">
        <v>#N/A</v>
      </c>
    </row>
    <row r="59" spans="1:14" x14ac:dyDescent="0.2">
      <c r="A59">
        <v>50</v>
      </c>
      <c r="B59">
        <v>63</v>
      </c>
      <c r="C59" t="str">
        <f ca="1">OFFSET([1]!Table5[[#Headers],[Name]], MATCH(Table4[[#This Row],[Title (click to view)]], [1]!Table5[Name], 0), 5)</f>
        <v>63 Land of Mine</v>
      </c>
      <c r="D59" t="s">
        <v>84</v>
      </c>
      <c r="E59" t="s">
        <v>74</v>
      </c>
      <c r="F59" s="1">
        <v>37519</v>
      </c>
      <c r="G59" s="3">
        <v>1.6779999999999999</v>
      </c>
      <c r="H59">
        <v>20</v>
      </c>
      <c r="I59">
        <v>12</v>
      </c>
      <c r="J59" s="1">
        <v>1876</v>
      </c>
      <c r="K59" s="1">
        <v>111650</v>
      </c>
      <c r="L59" t="s">
        <v>12</v>
      </c>
      <c r="M59">
        <v>10</v>
      </c>
      <c r="N59" t="e">
        <v>#N/A</v>
      </c>
    </row>
    <row r="60" spans="1:14" x14ac:dyDescent="0.2">
      <c r="A60">
        <v>64</v>
      </c>
      <c r="B60">
        <v>64</v>
      </c>
      <c r="C60" t="str">
        <f ca="1">OFFSET([1]!Table5[[#Headers],[Name]], MATCH(Table4[[#This Row],[Title (click to view)]], [1]!Table5[Name], 0), 5)</f>
        <v>64 The Eagle Huntress</v>
      </c>
      <c r="D60" t="s">
        <v>103</v>
      </c>
      <c r="E60" t="s">
        <v>74</v>
      </c>
      <c r="F60" s="1">
        <v>14637</v>
      </c>
      <c r="G60" s="3">
        <v>0.104</v>
      </c>
      <c r="H60">
        <v>21</v>
      </c>
      <c r="I60">
        <v>-1</v>
      </c>
      <c r="J60" s="1">
        <v>697</v>
      </c>
      <c r="K60" s="1">
        <v>3075955</v>
      </c>
      <c r="L60" t="s">
        <v>12</v>
      </c>
      <c r="M60">
        <v>18</v>
      </c>
      <c r="N60" t="e">
        <v>#N/A</v>
      </c>
    </row>
    <row r="61" spans="1:14" x14ac:dyDescent="0.2">
      <c r="A61">
        <v>83</v>
      </c>
      <c r="B61">
        <v>65</v>
      </c>
      <c r="C61" t="str">
        <f ca="1">OFFSET([1]!Table5[[#Headers],[Name]], MATCH(Table4[[#This Row],[Title (click to view)]], [1]!Table5[Name], 0), 5)</f>
        <v>65 Journey to the West: The Demons Strike Back</v>
      </c>
      <c r="D61" t="s">
        <v>129</v>
      </c>
      <c r="E61" t="s">
        <v>61</v>
      </c>
      <c r="F61" s="1">
        <v>1993</v>
      </c>
      <c r="G61" s="3">
        <v>-0.81100000000000005</v>
      </c>
      <c r="H61">
        <v>1</v>
      </c>
      <c r="I61">
        <v>-4</v>
      </c>
      <c r="J61" s="1">
        <v>1993</v>
      </c>
      <c r="K61" s="1">
        <v>878098</v>
      </c>
      <c r="L61" t="s">
        <v>12</v>
      </c>
      <c r="M61">
        <v>5</v>
      </c>
      <c r="N61" t="e">
        <v>#N/A</v>
      </c>
    </row>
    <row r="62" spans="1:14" x14ac:dyDescent="0.2">
      <c r="A62">
        <v>82</v>
      </c>
      <c r="B62">
        <v>66</v>
      </c>
      <c r="C62" t="str">
        <f ca="1">OFFSET([1]!Table5[[#Headers],[Name]], MATCH(Table4[[#This Row],[Title (click to view)]], [1]!Table5[Name], 0), 5)</f>
        <v>66 The Comedian</v>
      </c>
      <c r="D62" t="s">
        <v>128</v>
      </c>
      <c r="E62" t="s">
        <v>74</v>
      </c>
      <c r="F62" s="1">
        <v>2454</v>
      </c>
      <c r="G62" s="3">
        <v>-0.71299999999999997</v>
      </c>
      <c r="H62">
        <v>3</v>
      </c>
      <c r="I62">
        <v>-27</v>
      </c>
      <c r="J62" s="1">
        <v>818</v>
      </c>
      <c r="K62" s="1">
        <v>1653711</v>
      </c>
      <c r="L62" t="s">
        <v>12</v>
      </c>
      <c r="M62">
        <v>13</v>
      </c>
      <c r="N62" t="e">
        <v>#N/A</v>
      </c>
    </row>
    <row r="63" spans="1:14" x14ac:dyDescent="0.2">
      <c r="A63">
        <v>77</v>
      </c>
      <c r="B63">
        <v>67</v>
      </c>
      <c r="C63" t="str">
        <f ca="1">OFFSET([1]!Table5[[#Headers],[Name]], MATCH(Table4[[#This Row],[Title (click to view)]], [1]!Table5[Name], 0), 5)</f>
        <v>67 XX (2017)</v>
      </c>
      <c r="D63" t="s">
        <v>120</v>
      </c>
      <c r="E63" t="s">
        <v>43</v>
      </c>
      <c r="F63" s="1">
        <v>4342</v>
      </c>
      <c r="G63" s="3">
        <v>-0.47299999999999998</v>
      </c>
      <c r="H63">
        <v>12</v>
      </c>
      <c r="I63">
        <v>-4</v>
      </c>
      <c r="J63" s="1">
        <v>362</v>
      </c>
      <c r="K63" s="1">
        <v>26645</v>
      </c>
      <c r="L63" t="s">
        <v>12</v>
      </c>
      <c r="M63">
        <v>3</v>
      </c>
      <c r="N63" t="e">
        <v>#N/A</v>
      </c>
    </row>
    <row r="64" spans="1:14" x14ac:dyDescent="0.2">
      <c r="A64">
        <v>70</v>
      </c>
      <c r="B64">
        <v>68</v>
      </c>
      <c r="C64" t="str">
        <f ca="1">OFFSET([1]!Table5[[#Headers],[Name]], MATCH(Table4[[#This Row],[Title (click to view)]], [1]!Table5[Name], 0), 5)</f>
        <v>68 Mr. Gaga: A True Story of Love and Dance</v>
      </c>
      <c r="D64" t="s">
        <v>110</v>
      </c>
      <c r="E64" t="s">
        <v>111</v>
      </c>
      <c r="F64" s="1">
        <v>6878</v>
      </c>
      <c r="G64" s="3">
        <v>0.17799999999999999</v>
      </c>
      <c r="H64">
        <v>4</v>
      </c>
      <c r="I64">
        <v>2</v>
      </c>
      <c r="J64" s="1">
        <v>1720</v>
      </c>
      <c r="K64" s="1">
        <v>122457</v>
      </c>
      <c r="L64" t="s">
        <v>12</v>
      </c>
      <c r="M64">
        <v>5</v>
      </c>
      <c r="N64" t="e">
        <v>#N/A</v>
      </c>
    </row>
    <row r="65" spans="1:14" x14ac:dyDescent="0.2">
      <c r="A65">
        <v>76</v>
      </c>
      <c r="B65">
        <v>69</v>
      </c>
      <c r="C65" t="str">
        <f ca="1">OFFSET([1]!Table5[[#Headers],[Name]], MATCH(Table4[[#This Row],[Title (click to view)]], [1]!Table5[Name], 0), 5)</f>
        <v>69 Under the Sea 3D</v>
      </c>
      <c r="D65" t="s">
        <v>119</v>
      </c>
      <c r="E65" t="s">
        <v>18</v>
      </c>
      <c r="F65" s="1">
        <v>4565</v>
      </c>
      <c r="G65" s="3">
        <v>-0.14299999999999999</v>
      </c>
      <c r="H65">
        <v>6</v>
      </c>
      <c r="I65">
        <v>3</v>
      </c>
      <c r="J65" s="1">
        <v>761</v>
      </c>
      <c r="K65" s="1">
        <v>35237052</v>
      </c>
      <c r="L65" t="s">
        <v>12</v>
      </c>
      <c r="M65">
        <v>421</v>
      </c>
      <c r="N65" t="e">
        <v>#N/A</v>
      </c>
    </row>
    <row r="66" spans="1:14" x14ac:dyDescent="0.2">
      <c r="A66">
        <v>7</v>
      </c>
      <c r="B66">
        <v>7</v>
      </c>
      <c r="C66" t="str">
        <f ca="1">OFFSET([1]!Table5[[#Headers],[Name]], MATCH(Table4[[#This Row],[Title (click to view)]], [1]!Table5[Name], 0), 5)</f>
        <v>7 Hidden Figures</v>
      </c>
      <c r="D66" t="s">
        <v>22</v>
      </c>
      <c r="E66" t="s">
        <v>11</v>
      </c>
      <c r="F66" s="1">
        <v>3826330</v>
      </c>
      <c r="G66" s="3">
        <v>-0.34100000000000003</v>
      </c>
      <c r="H66" s="2">
        <v>1582</v>
      </c>
      <c r="I66">
        <v>-440</v>
      </c>
      <c r="J66" s="1">
        <v>2419</v>
      </c>
      <c r="K66" s="1">
        <v>158766769</v>
      </c>
      <c r="L66" s="1">
        <v>25</v>
      </c>
      <c r="M66">
        <v>11</v>
      </c>
      <c r="N66" t="e">
        <v>#N/A</v>
      </c>
    </row>
    <row r="67" spans="1:14" x14ac:dyDescent="0.2">
      <c r="A67">
        <v>74</v>
      </c>
      <c r="B67">
        <v>70</v>
      </c>
      <c r="C67" t="str">
        <f ca="1">OFFSET([1]!Table5[[#Headers],[Name]], MATCH(Table4[[#This Row],[Title (click to view)]], [1]!Table5[Name], 0), 5)</f>
        <v>70 Born to Be Wild (IMAX)</v>
      </c>
      <c r="D67" t="s">
        <v>117</v>
      </c>
      <c r="E67" t="s">
        <v>18</v>
      </c>
      <c r="F67" s="1">
        <v>5856</v>
      </c>
      <c r="G67" s="3">
        <v>0.35499999999999998</v>
      </c>
      <c r="H67">
        <v>7</v>
      </c>
      <c r="I67">
        <v>-2</v>
      </c>
      <c r="J67" s="1">
        <v>837</v>
      </c>
      <c r="K67" s="1">
        <v>25224845</v>
      </c>
      <c r="L67" t="s">
        <v>12</v>
      </c>
      <c r="M67">
        <v>309</v>
      </c>
      <c r="N67" t="e">
        <v>#N/A</v>
      </c>
    </row>
    <row r="68" spans="1:14" x14ac:dyDescent="0.2">
      <c r="A68">
        <v>73</v>
      </c>
      <c r="B68">
        <v>72</v>
      </c>
      <c r="C68" t="str">
        <f ca="1">OFFSET([1]!Table5[[#Headers],[Name]], MATCH(Table4[[#This Row],[Title (click to view)]], [1]!Table5[Name], 0), 5)</f>
        <v>72 The Lure</v>
      </c>
      <c r="D68" t="s">
        <v>116</v>
      </c>
      <c r="E68" t="s">
        <v>113</v>
      </c>
      <c r="F68" s="1">
        <v>6004</v>
      </c>
      <c r="G68" s="3">
        <v>0.46100000000000002</v>
      </c>
      <c r="H68">
        <v>7</v>
      </c>
      <c r="I68">
        <v>4</v>
      </c>
      <c r="J68" s="1">
        <v>858</v>
      </c>
      <c r="K68" s="1">
        <v>56777</v>
      </c>
      <c r="L68" t="s">
        <v>12</v>
      </c>
      <c r="M68">
        <v>5</v>
      </c>
      <c r="N68" t="e">
        <v>#N/A</v>
      </c>
    </row>
    <row r="69" spans="1:14" x14ac:dyDescent="0.2">
      <c r="A69">
        <v>91</v>
      </c>
      <c r="B69">
        <v>73</v>
      </c>
      <c r="C69" t="str">
        <f ca="1">OFFSET([1]!Table5[[#Headers],[Name]], MATCH(Table4[[#This Row],[Title (click to view)]], [1]!Table5[Name], 0), 5)</f>
        <v>73 The Trouble with Terkel (2017)</v>
      </c>
      <c r="D69" t="s">
        <v>138</v>
      </c>
      <c r="E69" t="s">
        <v>127</v>
      </c>
      <c r="F69" s="1">
        <v>1224</v>
      </c>
      <c r="G69" s="3">
        <v>-0.63600000000000001</v>
      </c>
      <c r="H69">
        <v>1</v>
      </c>
      <c r="I69">
        <v>-2</v>
      </c>
      <c r="J69" s="1">
        <v>1224</v>
      </c>
      <c r="K69" s="1">
        <v>97728</v>
      </c>
      <c r="L69" t="s">
        <v>12</v>
      </c>
      <c r="M69">
        <v>5</v>
      </c>
      <c r="N69" t="e">
        <v>#N/A</v>
      </c>
    </row>
    <row r="70" spans="1:14" x14ac:dyDescent="0.2">
      <c r="A70">
        <v>78</v>
      </c>
      <c r="B70">
        <v>74</v>
      </c>
      <c r="C70" t="str">
        <f ca="1">OFFSET([1]!Table5[[#Headers],[Name]], MATCH(Table4[[#This Row],[Title (click to view)]], [1]!Table5[Name], 0), 5)</f>
        <v>74 Chapter &amp; Verse</v>
      </c>
      <c r="D70" t="s">
        <v>121</v>
      </c>
      <c r="E70" t="s">
        <v>122</v>
      </c>
      <c r="F70" s="1">
        <v>4098</v>
      </c>
      <c r="G70" s="3">
        <v>0.35599999999999998</v>
      </c>
      <c r="H70">
        <v>1</v>
      </c>
      <c r="I70" t="s">
        <v>12</v>
      </c>
      <c r="J70" s="1">
        <v>4098</v>
      </c>
      <c r="K70" s="1">
        <v>78068</v>
      </c>
      <c r="L70" t="s">
        <v>12</v>
      </c>
      <c r="M70">
        <v>5</v>
      </c>
      <c r="N70" t="e">
        <v>#N/A</v>
      </c>
    </row>
    <row r="71" spans="1:14" x14ac:dyDescent="0.2">
      <c r="A71">
        <v>93</v>
      </c>
      <c r="B71">
        <v>77</v>
      </c>
      <c r="C71" t="str">
        <f ca="1">OFFSET([1]!Table5[[#Headers],[Name]], MATCH(Table4[[#This Row],[Title (click to view)]], [1]!Table5[Name], 0), 5)</f>
        <v>77 Pelle the Conqueror (2017 re-release)</v>
      </c>
      <c r="D71" t="s">
        <v>141</v>
      </c>
      <c r="E71" t="s">
        <v>142</v>
      </c>
      <c r="F71" s="1">
        <v>862</v>
      </c>
      <c r="G71" s="3">
        <v>-0.48599999999999999</v>
      </c>
      <c r="H71">
        <v>2</v>
      </c>
      <c r="I71">
        <v>1</v>
      </c>
      <c r="J71" s="1">
        <v>431</v>
      </c>
      <c r="K71" s="1">
        <v>4574</v>
      </c>
      <c r="L71" t="s">
        <v>12</v>
      </c>
      <c r="M71">
        <v>2</v>
      </c>
      <c r="N71" t="e">
        <v>#N/A</v>
      </c>
    </row>
    <row r="72" spans="1:14" x14ac:dyDescent="0.2">
      <c r="A72">
        <v>92</v>
      </c>
      <c r="B72">
        <v>78</v>
      </c>
      <c r="C72" t="str">
        <f ca="1">OFFSET([1]!Table5[[#Headers],[Name]], MATCH(Table4[[#This Row],[Title (click to view)]], [1]!Table5[Name], 0), 5)</f>
        <v>78 Saving Banksy</v>
      </c>
      <c r="D72" t="s">
        <v>139</v>
      </c>
      <c r="E72" t="s">
        <v>140</v>
      </c>
      <c r="F72" s="1">
        <v>985</v>
      </c>
      <c r="G72" s="3">
        <v>-0.28399999999999997</v>
      </c>
      <c r="H72">
        <v>1</v>
      </c>
      <c r="I72">
        <v>-1</v>
      </c>
      <c r="J72" s="1">
        <v>985</v>
      </c>
      <c r="K72" s="1">
        <v>45100</v>
      </c>
      <c r="L72" t="s">
        <v>12</v>
      </c>
      <c r="M72">
        <v>8</v>
      </c>
      <c r="N72" t="e">
        <v>#N/A</v>
      </c>
    </row>
    <row r="73" spans="1:14" x14ac:dyDescent="0.2">
      <c r="A73">
        <v>89</v>
      </c>
      <c r="B73">
        <v>79</v>
      </c>
      <c r="C73" t="str">
        <f ca="1">OFFSET([1]!Table5[[#Headers],[Name]], MATCH(Table4[[#This Row],[Title (click to view)]], [1]!Table5[Name], 0), 5)</f>
        <v>79 Massacre on Aisle 12</v>
      </c>
      <c r="D73" t="s">
        <v>135</v>
      </c>
      <c r="E73" t="s">
        <v>127</v>
      </c>
      <c r="F73" s="1">
        <v>1422</v>
      </c>
      <c r="G73" s="3">
        <v>0.26500000000000001</v>
      </c>
      <c r="H73">
        <v>2</v>
      </c>
      <c r="I73" t="s">
        <v>12</v>
      </c>
      <c r="J73" s="1">
        <v>711</v>
      </c>
      <c r="K73" s="1">
        <v>10581</v>
      </c>
      <c r="L73" t="s">
        <v>12</v>
      </c>
      <c r="M73">
        <v>6</v>
      </c>
      <c r="N73" t="e">
        <v>#N/A</v>
      </c>
    </row>
    <row r="74" spans="1:14" x14ac:dyDescent="0.2">
      <c r="A74">
        <v>10</v>
      </c>
      <c r="B74">
        <v>8</v>
      </c>
      <c r="C74" t="str">
        <f ca="1">OFFSET([1]!Table5[[#Headers],[Name]], MATCH(Table4[[#This Row],[Title (click to view)]], [1]!Table5[Name], 0), 5)</f>
        <v>8 La La Land</v>
      </c>
      <c r="D74" t="s">
        <v>25</v>
      </c>
      <c r="E74" t="s">
        <v>16</v>
      </c>
      <c r="F74" s="1">
        <v>2986489</v>
      </c>
      <c r="G74" s="3">
        <v>-0.36299999999999999</v>
      </c>
      <c r="H74" s="2">
        <v>1411</v>
      </c>
      <c r="I74">
        <v>-322</v>
      </c>
      <c r="J74" s="1">
        <v>2117</v>
      </c>
      <c r="K74" s="1">
        <v>145695851</v>
      </c>
      <c r="L74" s="1">
        <v>30</v>
      </c>
      <c r="M74">
        <v>13</v>
      </c>
      <c r="N74" t="s">
        <v>25</v>
      </c>
    </row>
    <row r="75" spans="1:14" x14ac:dyDescent="0.2">
      <c r="A75">
        <v>96</v>
      </c>
      <c r="B75">
        <v>83</v>
      </c>
      <c r="C75" t="str">
        <f ca="1">OFFSET([1]!Table5[[#Headers],[Name]], MATCH(Table4[[#This Row],[Title (click to view)]], [1]!Table5[Name], 0), 5)</f>
        <v>83 Journey to the South Pacific</v>
      </c>
      <c r="D75" t="s">
        <v>145</v>
      </c>
      <c r="E75" t="s">
        <v>86</v>
      </c>
      <c r="F75" s="1">
        <v>464</v>
      </c>
      <c r="G75" s="3">
        <v>1.7949999999999999</v>
      </c>
      <c r="H75">
        <v>2</v>
      </c>
      <c r="I75" t="s">
        <v>12</v>
      </c>
      <c r="J75" s="1">
        <v>232</v>
      </c>
      <c r="K75" s="1">
        <v>7198428</v>
      </c>
      <c r="L75" t="s">
        <v>12</v>
      </c>
      <c r="M75">
        <v>158</v>
      </c>
      <c r="N75" t="e">
        <v>#N/A</v>
      </c>
    </row>
    <row r="76" spans="1:14" x14ac:dyDescent="0.2">
      <c r="A76">
        <v>15</v>
      </c>
      <c r="B76">
        <v>9</v>
      </c>
      <c r="C76" t="str">
        <f ca="1">OFFSET([1]!Table5[[#Headers],[Name]], MATCH(Table4[[#This Row],[Title (click to view)]], [1]!Table5[Name], 0), 5)</f>
        <v>9 Split</v>
      </c>
      <c r="D76" t="s">
        <v>33</v>
      </c>
      <c r="E76" t="s">
        <v>14</v>
      </c>
      <c r="F76" s="1">
        <v>2091660</v>
      </c>
      <c r="G76" s="3">
        <v>-0.49</v>
      </c>
      <c r="H76" s="2">
        <v>1126</v>
      </c>
      <c r="I76">
        <v>-775</v>
      </c>
      <c r="J76" s="1">
        <v>1858</v>
      </c>
      <c r="K76" s="1">
        <v>134044560</v>
      </c>
      <c r="L76" s="1">
        <v>9</v>
      </c>
      <c r="M76">
        <v>7</v>
      </c>
      <c r="N76" t="e">
        <v>#N/A</v>
      </c>
    </row>
    <row r="77" spans="1:14" x14ac:dyDescent="0.2">
      <c r="A77">
        <v>1</v>
      </c>
      <c r="C77" t="str">
        <f ca="1">OFFSET([1]!Table5[[#Headers],[Name]], MATCH(Table4[[#This Row],[Title (click to view)]], [1]!Table5[Name], 0), 5)</f>
        <v>85 Logan</v>
      </c>
      <c r="D77" t="s">
        <v>10</v>
      </c>
      <c r="E77" t="s">
        <v>11</v>
      </c>
      <c r="F77" s="1">
        <v>88411916</v>
      </c>
      <c r="G77" t="s">
        <v>12</v>
      </c>
      <c r="H77" s="2">
        <v>4071</v>
      </c>
      <c r="I77" t="s">
        <v>12</v>
      </c>
      <c r="J77" s="1">
        <v>21717</v>
      </c>
      <c r="K77" s="1">
        <v>88411916</v>
      </c>
      <c r="L77" s="1">
        <v>97</v>
      </c>
      <c r="M77">
        <v>1</v>
      </c>
      <c r="N77" t="e">
        <v>#N/A</v>
      </c>
    </row>
    <row r="78" spans="1:14" x14ac:dyDescent="0.2">
      <c r="A78">
        <v>3</v>
      </c>
      <c r="C78" t="str">
        <f ca="1">OFFSET([1]!Table5[[#Headers],[Name]], MATCH(Table4[[#This Row],[Title (click to view)]], [1]!Table5[Name], 0), 5)</f>
        <v>86 The Shack</v>
      </c>
      <c r="D78" t="s">
        <v>15</v>
      </c>
      <c r="E78" t="s">
        <v>16</v>
      </c>
      <c r="F78" s="1">
        <v>16172119</v>
      </c>
      <c r="G78" t="s">
        <v>12</v>
      </c>
      <c r="H78" s="2">
        <v>2888</v>
      </c>
      <c r="I78" t="s">
        <v>12</v>
      </c>
      <c r="J78" s="1">
        <v>5600</v>
      </c>
      <c r="K78" s="1">
        <v>16172119</v>
      </c>
      <c r="L78" t="s">
        <v>12</v>
      </c>
      <c r="M78">
        <v>1</v>
      </c>
      <c r="N78" t="e">
        <v>#N/A</v>
      </c>
    </row>
    <row r="79" spans="1:14" x14ac:dyDescent="0.2">
      <c r="A79">
        <v>6</v>
      </c>
      <c r="C79" t="str">
        <f ca="1">OFFSET([1]!Table5[[#Headers],[Name]], MATCH(Table4[[#This Row],[Title (click to view)]], [1]!Table5[Name], 0), 5)</f>
        <v>87 Before I Fall</v>
      </c>
      <c r="D79" t="s">
        <v>20</v>
      </c>
      <c r="E79" t="s">
        <v>21</v>
      </c>
      <c r="F79" s="1">
        <v>4690214</v>
      </c>
      <c r="G79" t="s">
        <v>12</v>
      </c>
      <c r="H79" s="2">
        <v>2346</v>
      </c>
      <c r="I79" t="s">
        <v>12</v>
      </c>
      <c r="J79" s="1">
        <v>1999</v>
      </c>
      <c r="K79" s="1">
        <v>4690214</v>
      </c>
      <c r="L79" t="s">
        <v>12</v>
      </c>
      <c r="M79">
        <v>1</v>
      </c>
      <c r="N79" t="e">
        <v>#N/A</v>
      </c>
    </row>
    <row r="80" spans="1:14" x14ac:dyDescent="0.2">
      <c r="A80">
        <v>17</v>
      </c>
      <c r="C80" t="str">
        <f ca="1">OFFSET([1]!Table5[[#Headers],[Name]], MATCH(Table4[[#This Row],[Title (click to view)]], [1]!Table5[Name], 0), 5)</f>
        <v>88 Table 19</v>
      </c>
      <c r="D80" t="s">
        <v>35</v>
      </c>
      <c r="E80" t="s">
        <v>36</v>
      </c>
      <c r="F80" s="1">
        <v>1597928</v>
      </c>
      <c r="G80" t="s">
        <v>12</v>
      </c>
      <c r="H80">
        <v>868</v>
      </c>
      <c r="I80" t="s">
        <v>12</v>
      </c>
      <c r="J80" s="1">
        <v>1841</v>
      </c>
      <c r="K80" s="1">
        <v>1597928</v>
      </c>
      <c r="L80" t="s">
        <v>12</v>
      </c>
      <c r="M80">
        <v>1</v>
      </c>
      <c r="N80" t="e">
        <v>#N/A</v>
      </c>
    </row>
    <row r="81" spans="1:14" x14ac:dyDescent="0.2">
      <c r="A81">
        <v>45</v>
      </c>
      <c r="C81" t="str">
        <f ca="1">OFFSET([1]!Table5[[#Headers],[Name]], MATCH(Table4[[#This Row],[Title (click to view)]], [1]!Table5[Name], 0), 5)</f>
        <v>89 Tim Timmerman, Hope of America</v>
      </c>
      <c r="D81" t="s">
        <v>77</v>
      </c>
      <c r="E81" t="s">
        <v>78</v>
      </c>
      <c r="F81" s="1">
        <v>50604</v>
      </c>
      <c r="G81" t="s">
        <v>12</v>
      </c>
      <c r="H81">
        <v>12</v>
      </c>
      <c r="I81" t="s">
        <v>12</v>
      </c>
      <c r="J81" s="1">
        <v>4217</v>
      </c>
      <c r="K81" s="1">
        <v>50604</v>
      </c>
      <c r="L81" t="s">
        <v>12</v>
      </c>
      <c r="M81">
        <v>1</v>
      </c>
      <c r="N81" t="e">
        <v>#N/A</v>
      </c>
    </row>
    <row r="82" spans="1:14" x14ac:dyDescent="0.2">
      <c r="A82">
        <v>52</v>
      </c>
      <c r="C82" t="str">
        <f ca="1">OFFSET([1]!Table5[[#Headers],[Name]], MATCH(Table4[[#This Row],[Title (click to view)]], [1]!Table5[Name], 0), 5)</f>
        <v>90 The Last Word</v>
      </c>
      <c r="D82" t="s">
        <v>87</v>
      </c>
      <c r="E82" t="s">
        <v>72</v>
      </c>
      <c r="F82" s="1">
        <v>31630</v>
      </c>
      <c r="G82" t="s">
        <v>12</v>
      </c>
      <c r="H82">
        <v>4</v>
      </c>
      <c r="I82" t="s">
        <v>12</v>
      </c>
      <c r="J82" s="1">
        <v>7908</v>
      </c>
      <c r="K82" s="1">
        <v>31630</v>
      </c>
      <c r="L82" t="s">
        <v>12</v>
      </c>
      <c r="M82">
        <v>1</v>
      </c>
      <c r="N82" t="e">
        <v>#N/A</v>
      </c>
    </row>
    <row r="83" spans="1:14" x14ac:dyDescent="0.2">
      <c r="A83">
        <v>61</v>
      </c>
      <c r="C83" t="str">
        <f ca="1">OFFSET([1]!Table5[[#Headers],[Name]], MATCH(Table4[[#This Row],[Title (click to view)]], [1]!Table5[Name], 0), 5)</f>
        <v>91 The Women's Balcony</v>
      </c>
      <c r="D83" t="s">
        <v>99</v>
      </c>
      <c r="E83" t="s">
        <v>100</v>
      </c>
      <c r="F83" s="1">
        <v>16620</v>
      </c>
      <c r="G83" t="s">
        <v>12</v>
      </c>
      <c r="H83">
        <v>2</v>
      </c>
      <c r="I83" t="s">
        <v>12</v>
      </c>
      <c r="J83" s="1">
        <v>8310</v>
      </c>
      <c r="K83" s="1">
        <v>16620</v>
      </c>
      <c r="L83" t="s">
        <v>12</v>
      </c>
      <c r="M83">
        <v>1</v>
      </c>
      <c r="N83" t="e">
        <v>#N/A</v>
      </c>
    </row>
    <row r="84" spans="1:14" x14ac:dyDescent="0.2">
      <c r="A84">
        <v>68</v>
      </c>
      <c r="C84" t="str">
        <f ca="1">OFFSET([1]!Table5[[#Headers],[Name]], MATCH(Table4[[#This Row],[Title (click to view)]], [1]!Table5[Name], 0), 5)</f>
        <v>92 Donald Cried</v>
      </c>
      <c r="D84" t="s">
        <v>108</v>
      </c>
      <c r="E84" t="s">
        <v>93</v>
      </c>
      <c r="F84" s="1">
        <v>7977</v>
      </c>
      <c r="G84" t="s">
        <v>12</v>
      </c>
      <c r="H84">
        <v>2</v>
      </c>
      <c r="I84" t="s">
        <v>12</v>
      </c>
      <c r="J84" s="1">
        <v>3989</v>
      </c>
      <c r="K84" s="1">
        <v>7977</v>
      </c>
      <c r="L84" t="s">
        <v>12</v>
      </c>
      <c r="M84">
        <v>1</v>
      </c>
      <c r="N84" t="e">
        <v>#N/A</v>
      </c>
    </row>
    <row r="85" spans="1:14" x14ac:dyDescent="0.2">
      <c r="A85">
        <v>71</v>
      </c>
      <c r="C85" t="str">
        <f ca="1">OFFSET([1]!Table5[[#Headers],[Name]], MATCH(Table4[[#This Row],[Title (click to view)]], [1]!Table5[Name], 0), 5)</f>
        <v>93 Ugetsu (2017 re-release)</v>
      </c>
      <c r="D85" t="s">
        <v>112</v>
      </c>
      <c r="E85" t="s">
        <v>113</v>
      </c>
      <c r="F85" s="1">
        <v>6154</v>
      </c>
      <c r="G85" t="s">
        <v>12</v>
      </c>
      <c r="H85">
        <v>1</v>
      </c>
      <c r="I85" t="s">
        <v>12</v>
      </c>
      <c r="J85" s="1">
        <v>6154</v>
      </c>
      <c r="K85" s="1">
        <v>6154</v>
      </c>
      <c r="L85" t="s">
        <v>12</v>
      </c>
      <c r="M85">
        <v>1</v>
      </c>
      <c r="N85" t="e">
        <v>#N/A</v>
      </c>
    </row>
    <row r="86" spans="1:14" x14ac:dyDescent="0.2">
      <c r="A86">
        <v>72</v>
      </c>
      <c r="C86" t="str">
        <f ca="1">OFFSET([1]!Table5[[#Headers],[Name]], MATCH(Table4[[#This Row],[Title (click to view)]], [1]!Table5[Name], 0), 5)</f>
        <v>94 The Freedom to Marry</v>
      </c>
      <c r="D86" t="s">
        <v>114</v>
      </c>
      <c r="E86" t="s">
        <v>115</v>
      </c>
      <c r="F86" s="1">
        <v>6142</v>
      </c>
      <c r="G86" t="s">
        <v>12</v>
      </c>
      <c r="H86">
        <v>1</v>
      </c>
      <c r="I86" t="s">
        <v>12</v>
      </c>
      <c r="J86" s="1">
        <v>6142</v>
      </c>
      <c r="K86" s="1">
        <v>6142</v>
      </c>
      <c r="L86" t="s">
        <v>12</v>
      </c>
      <c r="M86">
        <v>1</v>
      </c>
      <c r="N86" t="e">
        <v>#N/A</v>
      </c>
    </row>
    <row r="87" spans="1:14" x14ac:dyDescent="0.2">
      <c r="A87">
        <v>75</v>
      </c>
      <c r="C87" t="str">
        <f ca="1">OFFSET([1]!Table5[[#Headers],[Name]], MATCH(Table4[[#This Row],[Title (click to view)]], [1]!Table5[Name], 0), 5)</f>
        <v>95 Junction 48</v>
      </c>
      <c r="D87" t="s">
        <v>118</v>
      </c>
      <c r="E87" t="s">
        <v>93</v>
      </c>
      <c r="F87" s="1">
        <v>5516</v>
      </c>
      <c r="G87" t="s">
        <v>12</v>
      </c>
      <c r="H87">
        <v>2</v>
      </c>
      <c r="I87" t="s">
        <v>12</v>
      </c>
      <c r="J87" s="1">
        <v>2758</v>
      </c>
      <c r="K87" s="1">
        <v>5516</v>
      </c>
      <c r="L87" t="s">
        <v>12</v>
      </c>
      <c r="M87">
        <v>1</v>
      </c>
      <c r="N87" t="e">
        <v>#N/A</v>
      </c>
    </row>
    <row r="88" spans="1:14" x14ac:dyDescent="0.2">
      <c r="A88">
        <v>79</v>
      </c>
      <c r="C88" t="str">
        <f ca="1">OFFSET([1]!Table5[[#Headers],[Name]], MATCH(Table4[[#This Row],[Title (click to view)]], [1]!Table5[Name], 0), 5)</f>
        <v>96 To the Arctic (IMAX)</v>
      </c>
      <c r="D88" t="s">
        <v>123</v>
      </c>
      <c r="E88" t="s">
        <v>18</v>
      </c>
      <c r="F88" s="1">
        <v>3988</v>
      </c>
      <c r="G88" t="s">
        <v>12</v>
      </c>
      <c r="H88">
        <v>2</v>
      </c>
      <c r="I88" t="s">
        <v>12</v>
      </c>
      <c r="J88" s="1">
        <v>1994</v>
      </c>
      <c r="K88" s="1">
        <v>14456659</v>
      </c>
      <c r="L88" t="s">
        <v>12</v>
      </c>
      <c r="M88">
        <v>230</v>
      </c>
      <c r="N88" t="e">
        <v>#N/A</v>
      </c>
    </row>
    <row r="89" spans="1:14" x14ac:dyDescent="0.2">
      <c r="A89">
        <v>80</v>
      </c>
      <c r="C89" t="str">
        <f ca="1">OFFSET([1]!Table5[[#Headers],[Name]], MATCH(Table4[[#This Row],[Title (click to view)]], [1]!Table5[Name], 0), 5)</f>
        <v>97 On The Map</v>
      </c>
      <c r="D89" t="s">
        <v>124</v>
      </c>
      <c r="E89" t="s">
        <v>125</v>
      </c>
      <c r="F89" s="1">
        <v>3273</v>
      </c>
      <c r="G89" t="s">
        <v>12</v>
      </c>
      <c r="H89">
        <v>4</v>
      </c>
      <c r="I89" t="s">
        <v>12</v>
      </c>
      <c r="J89" s="1">
        <v>818</v>
      </c>
      <c r="K89" s="1">
        <v>17099</v>
      </c>
      <c r="L89" t="s">
        <v>12</v>
      </c>
      <c r="M89">
        <v>6</v>
      </c>
      <c r="N89" t="e">
        <v>#N/A</v>
      </c>
    </row>
    <row r="90" spans="1:14" x14ac:dyDescent="0.2">
      <c r="A90">
        <v>81</v>
      </c>
      <c r="C90" t="str">
        <f ca="1">OFFSET([1]!Table5[[#Headers],[Name]], MATCH(Table4[[#This Row],[Title (click to view)]], [1]!Table5[Name], 0), 5)</f>
        <v>98 Kill Me, Deadly</v>
      </c>
      <c r="D90" t="s">
        <v>126</v>
      </c>
      <c r="E90" t="s">
        <v>127</v>
      </c>
      <c r="F90" s="1">
        <v>2700</v>
      </c>
      <c r="G90" t="s">
        <v>12</v>
      </c>
      <c r="H90">
        <v>1</v>
      </c>
      <c r="I90" t="s">
        <v>12</v>
      </c>
      <c r="J90" s="1">
        <v>2700</v>
      </c>
      <c r="K90" s="1">
        <v>32791</v>
      </c>
      <c r="L90" t="s">
        <v>12</v>
      </c>
      <c r="M90">
        <v>21</v>
      </c>
      <c r="N90" t="e">
        <v>#N/A</v>
      </c>
    </row>
    <row r="91" spans="1:14" x14ac:dyDescent="0.2">
      <c r="A91">
        <v>84</v>
      </c>
      <c r="C91" t="str">
        <f ca="1">OFFSET([1]!Table5[[#Headers],[Name]], MATCH(Table4[[#This Row],[Title (click to view)]], [1]!Table5[Name], 0), 5)</f>
        <v>99 1898: Los ultimos de Filipinas</v>
      </c>
      <c r="D91" t="s">
        <v>130</v>
      </c>
      <c r="E91" t="s">
        <v>61</v>
      </c>
      <c r="F91" s="1">
        <v>1844</v>
      </c>
      <c r="G91" t="s">
        <v>12</v>
      </c>
      <c r="H91">
        <v>10</v>
      </c>
      <c r="I91" t="s">
        <v>12</v>
      </c>
      <c r="J91" s="1">
        <v>184</v>
      </c>
      <c r="K91" s="1">
        <v>1844</v>
      </c>
      <c r="L91" t="s">
        <v>12</v>
      </c>
      <c r="M91">
        <v>1</v>
      </c>
      <c r="N91" t="e">
        <v>#N/A</v>
      </c>
    </row>
    <row r="92" spans="1:14" x14ac:dyDescent="0.2">
      <c r="A92">
        <v>85</v>
      </c>
      <c r="C92" t="str">
        <f ca="1">OFFSET([1]!Table5[[#Headers],[Name]], MATCH(Table4[[#This Row],[Title (click to view)]], [1]!Table5[Name], 0), 5)</f>
        <v>100 Love &amp; Taxes</v>
      </c>
      <c r="D92" t="s">
        <v>131</v>
      </c>
      <c r="E92" t="s">
        <v>111</v>
      </c>
      <c r="F92" s="1">
        <v>1698</v>
      </c>
      <c r="G92" t="s">
        <v>12</v>
      </c>
      <c r="H92">
        <v>1</v>
      </c>
      <c r="I92" t="s">
        <v>12</v>
      </c>
      <c r="J92" s="1">
        <v>1698</v>
      </c>
      <c r="K92" s="1">
        <v>1698</v>
      </c>
      <c r="L92" t="s">
        <v>12</v>
      </c>
      <c r="M92">
        <v>1</v>
      </c>
      <c r="N92" t="e">
        <v>#N/A</v>
      </c>
    </row>
    <row r="93" spans="1:14" x14ac:dyDescent="0.2">
      <c r="A93">
        <v>87</v>
      </c>
      <c r="C93" t="str">
        <f ca="1">OFFSET([1]!Table5[[#Headers],[Name]], MATCH(Table4[[#This Row],[Title (click to view)]], [1]!Table5[Name], 0), 5)</f>
        <v>101 The Grace of Jake</v>
      </c>
      <c r="D93" t="s">
        <v>133</v>
      </c>
      <c r="E93" t="s">
        <v>127</v>
      </c>
      <c r="F93" s="1">
        <v>1562</v>
      </c>
      <c r="G93" t="s">
        <v>12</v>
      </c>
      <c r="H93">
        <v>2</v>
      </c>
      <c r="I93" t="s">
        <v>12</v>
      </c>
      <c r="J93" s="1">
        <v>781</v>
      </c>
      <c r="K93" s="1">
        <v>11068</v>
      </c>
      <c r="L93" t="s">
        <v>12</v>
      </c>
      <c r="M93">
        <v>5</v>
      </c>
      <c r="N93" t="e">
        <v>#N/A</v>
      </c>
    </row>
    <row r="94" spans="1:14" x14ac:dyDescent="0.2">
      <c r="A94">
        <v>88</v>
      </c>
      <c r="C94" t="str">
        <f ca="1">OFFSET([1]!Table5[[#Headers],[Name]], MATCH(Table4[[#This Row],[Title (click to view)]], [1]!Table5[Name], 0), 5)</f>
        <v>102 Contemporary Color</v>
      </c>
      <c r="D94" t="s">
        <v>134</v>
      </c>
      <c r="E94" t="s">
        <v>53</v>
      </c>
      <c r="F94" s="1">
        <v>1451</v>
      </c>
      <c r="G94" t="s">
        <v>12</v>
      </c>
      <c r="H94">
        <v>1</v>
      </c>
      <c r="I94" t="s">
        <v>12</v>
      </c>
      <c r="J94" s="1">
        <v>1451</v>
      </c>
      <c r="K94" s="1">
        <v>5233</v>
      </c>
      <c r="L94" t="s">
        <v>12</v>
      </c>
      <c r="M94">
        <v>1</v>
      </c>
      <c r="N94" t="e">
        <v>#N/A</v>
      </c>
    </row>
    <row r="95" spans="1:14" x14ac:dyDescent="0.2">
      <c r="A95">
        <v>90</v>
      </c>
      <c r="C95" t="str">
        <f ca="1">OFFSET([1]!Table5[[#Headers],[Name]], MATCH(Table4[[#This Row],[Title (click to view)]], [1]!Table5[Name], 0), 5)</f>
        <v>103 Lovesong</v>
      </c>
      <c r="D95" t="s">
        <v>136</v>
      </c>
      <c r="E95" t="s">
        <v>137</v>
      </c>
      <c r="F95" s="1">
        <v>1413</v>
      </c>
      <c r="G95" t="s">
        <v>12</v>
      </c>
      <c r="H95">
        <v>2</v>
      </c>
      <c r="I95" t="s">
        <v>12</v>
      </c>
      <c r="J95" s="1">
        <v>707</v>
      </c>
      <c r="K95" s="1">
        <v>4674</v>
      </c>
      <c r="L95" t="s">
        <v>12</v>
      </c>
      <c r="M95">
        <v>3</v>
      </c>
      <c r="N95" t="e">
        <v>#N/A</v>
      </c>
    </row>
    <row r="96" spans="1:14" x14ac:dyDescent="0.2">
      <c r="A96">
        <v>94</v>
      </c>
      <c r="C96" t="str">
        <f ca="1">OFFSET([1]!Table5[[#Headers],[Name]], MATCH(Table4[[#This Row],[Title (click to view)]], [1]!Table5[Name], 0), 5)</f>
        <v>104 Saigon Bodyguards</v>
      </c>
      <c r="D96" t="s">
        <v>143</v>
      </c>
      <c r="E96" t="s">
        <v>98</v>
      </c>
      <c r="F96" s="1">
        <v>803</v>
      </c>
      <c r="G96" t="s">
        <v>12</v>
      </c>
      <c r="H96">
        <v>2</v>
      </c>
      <c r="I96" t="s">
        <v>12</v>
      </c>
      <c r="J96" s="1">
        <v>402</v>
      </c>
      <c r="K96" s="1">
        <v>9262</v>
      </c>
      <c r="L96" t="s">
        <v>12</v>
      </c>
      <c r="M96">
        <v>4</v>
      </c>
      <c r="N96" t="e">
        <v>#N/A</v>
      </c>
    </row>
    <row r="97" spans="1:14" x14ac:dyDescent="0.2">
      <c r="A97">
        <v>95</v>
      </c>
      <c r="C97" t="str">
        <f ca="1">OFFSET([1]!Table5[[#Headers],[Name]], MATCH(Table4[[#This Row],[Title (click to view)]], [1]!Table5[Name], 0), 5)</f>
        <v>105 The Fiance</v>
      </c>
      <c r="D97" t="s">
        <v>144</v>
      </c>
      <c r="E97" t="s">
        <v>127</v>
      </c>
      <c r="F97" s="1">
        <v>649</v>
      </c>
      <c r="G97" t="s">
        <v>12</v>
      </c>
      <c r="H97">
        <v>1</v>
      </c>
      <c r="I97" t="s">
        <v>12</v>
      </c>
      <c r="J97" s="1">
        <v>649</v>
      </c>
      <c r="K97" s="1">
        <v>22280</v>
      </c>
      <c r="L97" t="s">
        <v>12</v>
      </c>
      <c r="M97">
        <v>16</v>
      </c>
      <c r="N97" t="e">
        <v>#N/A</v>
      </c>
    </row>
    <row r="98" spans="1:14" x14ac:dyDescent="0.2">
      <c r="A98">
        <v>97</v>
      </c>
      <c r="C98" t="str">
        <f ca="1">OFFSET([1]!Table5[[#Headers],[Name]], MATCH(Table4[[#This Row],[Title (click to view)]], [1]!Table5[Name], 0), 5)</f>
        <v>106 Sophie and the Rising Sun</v>
      </c>
      <c r="D98" t="s">
        <v>146</v>
      </c>
      <c r="E98" t="s">
        <v>147</v>
      </c>
      <c r="F98" s="1">
        <v>340</v>
      </c>
      <c r="G98" t="s">
        <v>12</v>
      </c>
      <c r="H98">
        <v>3</v>
      </c>
      <c r="I98" t="s">
        <v>12</v>
      </c>
      <c r="J98" s="1">
        <v>113</v>
      </c>
      <c r="K98" s="1">
        <v>27116</v>
      </c>
      <c r="L98" t="s">
        <v>12</v>
      </c>
      <c r="M98">
        <v>7</v>
      </c>
      <c r="N98" t="e">
        <v>#N/A</v>
      </c>
    </row>
    <row r="99" spans="1:14" x14ac:dyDescent="0.2">
      <c r="A99">
        <v>98</v>
      </c>
      <c r="C99" t="str">
        <f ca="1">OFFSET([1]!Table5[[#Headers],[Name]], MATCH(Table4[[#This Row],[Title (click to view)]], [1]!Table5[Name], 0), 5)</f>
        <v>107 Island of Lemurs: Madagascar (IMAX)</v>
      </c>
      <c r="D99" t="s">
        <v>148</v>
      </c>
      <c r="E99" t="s">
        <v>18</v>
      </c>
      <c r="F99" s="1">
        <v>298</v>
      </c>
      <c r="G99" t="s">
        <v>12</v>
      </c>
      <c r="H99">
        <v>2</v>
      </c>
      <c r="I99" t="s">
        <v>12</v>
      </c>
      <c r="J99" s="1">
        <v>149</v>
      </c>
      <c r="K99" s="1">
        <v>10700733</v>
      </c>
      <c r="L99" t="s">
        <v>12</v>
      </c>
      <c r="M99">
        <v>153</v>
      </c>
      <c r="N99" t="e">
        <v>#N/A</v>
      </c>
    </row>
    <row r="100" spans="1:14" x14ac:dyDescent="0.2">
      <c r="A100">
        <v>99</v>
      </c>
      <c r="C100" t="str">
        <f ca="1">OFFSET([1]!Table5[[#Headers],[Name]], MATCH(Table4[[#This Row],[Title (click to view)]], [1]!Table5[Name], 0), 5)</f>
        <v>108 Staying Vertical</v>
      </c>
      <c r="D100" t="s">
        <v>149</v>
      </c>
      <c r="E100" t="s">
        <v>137</v>
      </c>
      <c r="F100" s="1">
        <v>224</v>
      </c>
      <c r="G100" t="s">
        <v>12</v>
      </c>
      <c r="H100">
        <v>1</v>
      </c>
      <c r="I100" t="s">
        <v>12</v>
      </c>
      <c r="J100" s="1">
        <v>224</v>
      </c>
      <c r="K100" s="1">
        <v>9991</v>
      </c>
      <c r="L100" t="s">
        <v>12</v>
      </c>
      <c r="M100">
        <v>5</v>
      </c>
      <c r="N100" t="e">
        <v>#N/A</v>
      </c>
    </row>
    <row r="101" spans="1:14" x14ac:dyDescent="0.2">
      <c r="A101">
        <v>100</v>
      </c>
      <c r="C101" t="str">
        <f ca="1">OFFSET([1]!Table5[[#Headers],[Name]], MATCH(Table4[[#This Row],[Title (click to view)]], [1]!Table5[Name], 0), 5)</f>
        <v>109 Forest for the Trees (2017 re-release)</v>
      </c>
      <c r="D101" t="s">
        <v>150</v>
      </c>
      <c r="E101" t="s">
        <v>142</v>
      </c>
      <c r="F101" s="1">
        <v>68</v>
      </c>
      <c r="G101" t="s">
        <v>12</v>
      </c>
      <c r="H101">
        <v>1</v>
      </c>
      <c r="I101" t="s">
        <v>12</v>
      </c>
      <c r="J101" s="1">
        <v>68</v>
      </c>
      <c r="K101" s="1">
        <v>1354</v>
      </c>
      <c r="L101" t="s">
        <v>12</v>
      </c>
      <c r="M101">
        <v>6</v>
      </c>
      <c r="N101" t="e">
        <v>#N/A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tabSelected="1" workbookViewId="0">
      <selection activeCell="C2" sqref="C2"/>
    </sheetView>
  </sheetViews>
  <sheetFormatPr baseColWidth="10" defaultRowHeight="16" x14ac:dyDescent="0.2"/>
  <cols>
    <col min="2" max="2" width="34" customWidth="1"/>
    <col min="3" max="3" width="19.33203125" customWidth="1"/>
    <col min="5" max="5" width="16.6640625" customWidth="1"/>
    <col min="6" max="6" width="11.6640625" customWidth="1"/>
    <col min="7" max="7" width="15.5" customWidth="1"/>
    <col min="10" max="10" width="13" customWidth="1"/>
    <col min="13" max="13" width="56.83203125" customWidth="1"/>
    <col min="14" max="14" width="27.83203125" bestFit="1" customWidth="1"/>
  </cols>
  <sheetData>
    <row r="1" spans="1:14" x14ac:dyDescent="0.2">
      <c r="A1" t="s">
        <v>207</v>
      </c>
      <c r="B1" t="s">
        <v>206</v>
      </c>
      <c r="C1" t="s">
        <v>208</v>
      </c>
      <c r="D1" t="s">
        <v>3</v>
      </c>
      <c r="E1" t="s">
        <v>4</v>
      </c>
      <c r="F1" t="s">
        <v>5</v>
      </c>
      <c r="G1" t="s">
        <v>192</v>
      </c>
      <c r="H1" t="s">
        <v>191</v>
      </c>
      <c r="I1" t="s">
        <v>6</v>
      </c>
      <c r="J1" t="s">
        <v>7</v>
      </c>
      <c r="K1" t="s">
        <v>8</v>
      </c>
      <c r="L1" t="s">
        <v>9</v>
      </c>
      <c r="M1" t="s">
        <v>202</v>
      </c>
      <c r="N1" t="s">
        <v>204</v>
      </c>
    </row>
    <row r="2" spans="1:14" x14ac:dyDescent="0.2">
      <c r="A2">
        <v>1</v>
      </c>
      <c r="B2" t="str">
        <f ca="1">OFFSET([1]!Table5[[#Headers],[Name]], MATCH(Table5[[#This Row],[Movie_Name]], [1]!Table5[Name], 0), 5)</f>
        <v>1 Get Out</v>
      </c>
      <c r="C2" t="s">
        <v>13</v>
      </c>
      <c r="D2" t="s">
        <v>14</v>
      </c>
      <c r="E2" s="1">
        <v>33377060</v>
      </c>
      <c r="F2" t="s">
        <v>12</v>
      </c>
      <c r="G2" s="2">
        <v>2781</v>
      </c>
      <c r="H2" t="s">
        <v>12</v>
      </c>
      <c r="I2" s="1">
        <v>12002</v>
      </c>
      <c r="J2" s="1">
        <v>33377060</v>
      </c>
      <c r="K2" s="4">
        <v>4.5</v>
      </c>
      <c r="L2">
        <v>1</v>
      </c>
      <c r="M2" t="e">
        <f ca="1">OFFSET(Table14[[#Headers],[Winner]], MATCH(Table5[[#This Row],[Movie_Name]], Table14[Winner], 0), 0)</f>
        <v>#N/A</v>
      </c>
      <c r="N2" t="e">
        <f ca="1">OFFSET(Table14[[#Headers],[Winner]], MATCH(Table5[[#This Row],[Movie_Name]], Table14[Winner], 0), -1)</f>
        <v>#N/A</v>
      </c>
    </row>
    <row r="3" spans="1:14" x14ac:dyDescent="0.2">
      <c r="A3">
        <v>10</v>
      </c>
      <c r="B3" t="str">
        <f ca="1">OFFSET([1]!Table5[[#Headers],[Name]], MATCH(Table5[[#This Row],[Movie_Name]], [1]!Table5[Name], 0), 5)</f>
        <v>10 Lion</v>
      </c>
      <c r="C3" t="s">
        <v>31</v>
      </c>
      <c r="D3" t="s">
        <v>32</v>
      </c>
      <c r="E3" s="1">
        <v>3832257</v>
      </c>
      <c r="F3" s="3">
        <v>-8.7999999999999995E-2</v>
      </c>
      <c r="G3" s="2">
        <v>1802</v>
      </c>
      <c r="H3">
        <v>260</v>
      </c>
      <c r="I3" s="1">
        <v>2127</v>
      </c>
      <c r="J3" s="1">
        <v>42840594</v>
      </c>
      <c r="K3" s="1">
        <v>12</v>
      </c>
      <c r="L3">
        <v>14</v>
      </c>
      <c r="M3" t="e">
        <f ca="1">OFFSET(Table14[[#Headers],[Winner]], MATCH(Table5[[#This Row],[Movie_Name]], Table14[Winner], 0), 0)</f>
        <v>#N/A</v>
      </c>
      <c r="N3" t="e">
        <f ca="1">OFFSET(Table14[[#Headers],[Winner]], MATCH(Table5[[#This Row],[Movie_Name]], Table14[Winner], 0), -1)</f>
        <v>#N/A</v>
      </c>
    </row>
    <row r="4" spans="1:14" x14ac:dyDescent="0.2">
      <c r="A4">
        <v>11</v>
      </c>
      <c r="B4" t="str">
        <f ca="1">OFFSET([1]!Table5[[#Headers],[Name]], MATCH(Table5[[#This Row],[Movie_Name]], [1]!Table5[Name], 0), 5)</f>
        <v>11 Rock Dog</v>
      </c>
      <c r="C4" t="s">
        <v>28</v>
      </c>
      <c r="D4" t="s">
        <v>16</v>
      </c>
      <c r="E4" s="1">
        <v>3704749</v>
      </c>
      <c r="F4" t="s">
        <v>12</v>
      </c>
      <c r="G4" s="2">
        <v>2077</v>
      </c>
      <c r="H4" t="s">
        <v>12</v>
      </c>
      <c r="I4" s="1">
        <v>1784</v>
      </c>
      <c r="J4" s="1">
        <v>3704749</v>
      </c>
      <c r="K4" t="s">
        <v>12</v>
      </c>
      <c r="L4">
        <v>1</v>
      </c>
      <c r="M4" t="e">
        <f ca="1">OFFSET(Table14[[#Headers],[Winner]], MATCH(Table5[[#This Row],[Movie_Name]], Table14[Winner], 0), 0)</f>
        <v>#N/A</v>
      </c>
      <c r="N4" t="e">
        <f ca="1">OFFSET(Table14[[#Headers],[Winner]], MATCH(Table5[[#This Row],[Movie_Name]], Table14[Winner], 0), -1)</f>
        <v>#N/A</v>
      </c>
    </row>
    <row r="5" spans="1:14" x14ac:dyDescent="0.2">
      <c r="A5">
        <v>12</v>
      </c>
      <c r="B5" t="str">
        <f ca="1">OFFSET([1]!Table5[[#Headers],[Name]], MATCH(Table5[[#This Row],[Movie_Name]], [1]!Table5[Name], 0), 5)</f>
        <v>12 A Dog's Purpose</v>
      </c>
      <c r="C5" t="s">
        <v>34</v>
      </c>
      <c r="D5" t="s">
        <v>14</v>
      </c>
      <c r="E5" s="1">
        <v>3572435</v>
      </c>
      <c r="F5" s="3">
        <v>-0.375</v>
      </c>
      <c r="G5" s="2">
        <v>2089</v>
      </c>
      <c r="H5">
        <v>-311</v>
      </c>
      <c r="I5" s="1">
        <v>1710</v>
      </c>
      <c r="J5" s="1">
        <v>57581040</v>
      </c>
      <c r="K5" s="1">
        <v>22</v>
      </c>
      <c r="L5">
        <v>5</v>
      </c>
      <c r="M5" t="e">
        <f ca="1">OFFSET(Table14[[#Headers],[Winner]], MATCH(Table5[[#This Row],[Movie_Name]], Table14[Winner], 0), 0)</f>
        <v>#N/A</v>
      </c>
      <c r="N5" t="e">
        <f ca="1">OFFSET(Table14[[#Headers],[Winner]], MATCH(Table5[[#This Row],[Movie_Name]], Table14[Winner], 0), -1)</f>
        <v>#N/A</v>
      </c>
    </row>
    <row r="6" spans="1:14" x14ac:dyDescent="0.2">
      <c r="A6">
        <v>13</v>
      </c>
      <c r="B6" t="str">
        <f ca="1">OFFSET([1]!Table5[[#Headers],[Name]], MATCH(Table5[[#This Row],[Movie_Name]], [1]!Table5[Name], 0), 5)</f>
        <v>13 Collide</v>
      </c>
      <c r="C6" t="s">
        <v>56</v>
      </c>
      <c r="D6" t="s">
        <v>21</v>
      </c>
      <c r="E6" s="1">
        <v>1512824</v>
      </c>
      <c r="F6" t="s">
        <v>12</v>
      </c>
      <c r="G6" s="2">
        <v>2045</v>
      </c>
      <c r="H6" t="s">
        <v>12</v>
      </c>
      <c r="I6" s="1">
        <v>740</v>
      </c>
      <c r="J6" s="1">
        <v>1512824</v>
      </c>
      <c r="K6" t="s">
        <v>12</v>
      </c>
      <c r="L6">
        <v>1</v>
      </c>
      <c r="M6" t="e">
        <f ca="1">OFFSET(Table14[[#Headers],[Winner]], MATCH(Table5[[#This Row],[Movie_Name]], Table14[Winner], 0), 0)</f>
        <v>#N/A</v>
      </c>
      <c r="N6" t="e">
        <f ca="1">OFFSET(Table14[[#Headers],[Winner]], MATCH(Table5[[#This Row],[Movie_Name]], Table14[Winner], 0), -1)</f>
        <v>#N/A</v>
      </c>
    </row>
    <row r="7" spans="1:14" x14ac:dyDescent="0.2">
      <c r="A7">
        <v>14</v>
      </c>
      <c r="B7" t="str">
        <f ca="1">OFFSET([1]!Table5[[#Headers],[Name]], MATCH(Table5[[#This Row],[Movie_Name]], [1]!Table5[Name], 0), 5)</f>
        <v>14 A Cure for Wellness</v>
      </c>
      <c r="C7" t="s">
        <v>88</v>
      </c>
      <c r="D7" t="s">
        <v>11</v>
      </c>
      <c r="E7" s="1">
        <v>1401394</v>
      </c>
      <c r="F7" s="3">
        <v>-0.67800000000000005</v>
      </c>
      <c r="G7" s="2">
        <v>2704</v>
      </c>
      <c r="H7" t="s">
        <v>12</v>
      </c>
      <c r="I7" s="1">
        <v>518</v>
      </c>
      <c r="J7" s="1">
        <v>7496644</v>
      </c>
      <c r="K7" s="1">
        <v>40</v>
      </c>
      <c r="L7">
        <v>2</v>
      </c>
      <c r="M7" t="e">
        <f ca="1">OFFSET(Table14[[#Headers],[Winner]], MATCH(Table5[[#This Row],[Movie_Name]], Table14[Winner], 0), 0)</f>
        <v>#N/A</v>
      </c>
      <c r="N7" t="e">
        <f ca="1">OFFSET(Table14[[#Headers],[Winner]], MATCH(Table5[[#This Row],[Movie_Name]], Table14[Winner], 0), -1)</f>
        <v>#N/A</v>
      </c>
    </row>
    <row r="8" spans="1:14" x14ac:dyDescent="0.2">
      <c r="A8">
        <v>15</v>
      </c>
      <c r="B8" t="str">
        <f ca="1">OFFSET([1]!Table5[[#Headers],[Name]], MATCH(Table5[[#This Row],[Movie_Name]], [1]!Table5[Name], 0), 5)</f>
        <v>15 Moana</v>
      </c>
      <c r="C8" t="s">
        <v>37</v>
      </c>
      <c r="D8" t="s">
        <v>38</v>
      </c>
      <c r="E8" s="1">
        <v>827436</v>
      </c>
      <c r="F8" s="3">
        <v>-0.22600000000000001</v>
      </c>
      <c r="G8">
        <v>378</v>
      </c>
      <c r="H8">
        <v>-46</v>
      </c>
      <c r="I8" s="1">
        <v>2189</v>
      </c>
      <c r="J8" s="1">
        <v>246027358</v>
      </c>
      <c r="K8" t="s">
        <v>12</v>
      </c>
      <c r="L8">
        <v>14</v>
      </c>
      <c r="M8" t="e">
        <f ca="1">OFFSET(Table14[[#Headers],[Winner]], MATCH(Table5[[#This Row],[Movie_Name]], Table14[Winner], 0), 0)</f>
        <v>#N/A</v>
      </c>
      <c r="N8" t="e">
        <f ca="1">OFFSET(Table14[[#Headers],[Winner]], MATCH(Table5[[#This Row],[Movie_Name]], Table14[Winner], 0), -1)</f>
        <v>#N/A</v>
      </c>
    </row>
    <row r="9" spans="1:14" x14ac:dyDescent="0.2">
      <c r="A9">
        <v>16</v>
      </c>
      <c r="B9" t="str">
        <f ca="1">OFFSET([1]!Table5[[#Headers],[Name]], MATCH(Table5[[#This Row],[Movie_Name]], [1]!Table5[Name], 0), 5)</f>
        <v>16 I am Not Your Negro</v>
      </c>
      <c r="C9" t="s">
        <v>42</v>
      </c>
      <c r="D9" t="s">
        <v>43</v>
      </c>
      <c r="E9" s="1">
        <v>826126</v>
      </c>
      <c r="F9" s="3">
        <v>-0.184</v>
      </c>
      <c r="G9">
        <v>313</v>
      </c>
      <c r="H9">
        <v>54</v>
      </c>
      <c r="I9" s="1">
        <v>2639</v>
      </c>
      <c r="J9" s="1">
        <v>4681486</v>
      </c>
      <c r="K9" t="s">
        <v>12</v>
      </c>
      <c r="L9">
        <v>4</v>
      </c>
      <c r="M9" t="e">
        <f ca="1">OFFSET(Table14[[#Headers],[Winner]], MATCH(Table5[[#This Row],[Movie_Name]], Table14[Winner], 0), 0)</f>
        <v>#N/A</v>
      </c>
      <c r="N9" t="e">
        <f ca="1">OFFSET(Table14[[#Headers],[Winner]], MATCH(Table5[[#This Row],[Movie_Name]], Table14[Winner], 0), -1)</f>
        <v>#N/A</v>
      </c>
    </row>
    <row r="10" spans="1:14" x14ac:dyDescent="0.2">
      <c r="A10">
        <v>17</v>
      </c>
      <c r="B10" t="str">
        <f ca="1">OFFSET([1]!Table5[[#Headers],[Name]], MATCH(Table5[[#This Row],[Movie_Name]], [1]!Table5[Name], 0), 5)</f>
        <v>17 Fences</v>
      </c>
      <c r="C10" t="s">
        <v>46</v>
      </c>
      <c r="D10" t="s">
        <v>47</v>
      </c>
      <c r="E10" s="1">
        <v>776093</v>
      </c>
      <c r="F10" s="3">
        <v>-7.0999999999999994E-2</v>
      </c>
      <c r="G10">
        <v>597</v>
      </c>
      <c r="H10">
        <v>37</v>
      </c>
      <c r="I10" s="1">
        <v>1300</v>
      </c>
      <c r="J10" s="1">
        <v>56552381</v>
      </c>
      <c r="K10" s="1">
        <v>24</v>
      </c>
      <c r="L10">
        <v>11</v>
      </c>
      <c r="M10" t="str">
        <f ca="1">OFFSET(Table14[[#Headers],[Winner]], MATCH(Table5[[#This Row],[Movie_Name]], Table14[Winner], 0), 0)</f>
        <v>Fences</v>
      </c>
      <c r="N10" t="str">
        <f ca="1">OFFSET(Table14[[#Headers],[Winner]], MATCH(Table5[[#This Row],[Movie_Name]], Table14[Winner], 0), -1)</f>
        <v>ACTRESS IN A SUPPORTING ROLE</v>
      </c>
    </row>
    <row r="11" spans="1:14" x14ac:dyDescent="0.2">
      <c r="A11">
        <v>18</v>
      </c>
      <c r="B11" t="str">
        <f ca="1">OFFSET([1]!Table5[[#Headers],[Name]], MATCH(Table5[[#This Row],[Movie_Name]], [1]!Table5[Name], 0), 5)</f>
        <v>18 Moonlight (2016)</v>
      </c>
      <c r="C11" t="s">
        <v>29</v>
      </c>
      <c r="D11" t="s">
        <v>30</v>
      </c>
      <c r="E11" s="1">
        <v>703307</v>
      </c>
      <c r="F11" s="3">
        <v>0.3</v>
      </c>
      <c r="G11">
        <v>585</v>
      </c>
      <c r="H11">
        <v>130</v>
      </c>
      <c r="I11" s="1">
        <v>1202</v>
      </c>
      <c r="J11" s="1">
        <v>22223633</v>
      </c>
      <c r="K11" s="1">
        <v>4</v>
      </c>
      <c r="L11">
        <v>19</v>
      </c>
      <c r="M11" t="e">
        <f ca="1">OFFSET(Table14[[#Headers],[Winner]], MATCH(Table5[[#This Row],[Movie_Name]], Table14[Winner], 0), 0)</f>
        <v>#N/A</v>
      </c>
      <c r="N11" t="e">
        <f ca="1">OFFSET(Table14[[#Headers],[Winner]], MATCH(Table5[[#This Row],[Movie_Name]], Table14[Winner], 0), -1)</f>
        <v>#N/A</v>
      </c>
    </row>
    <row r="12" spans="1:14" x14ac:dyDescent="0.2">
      <c r="A12">
        <v>19</v>
      </c>
      <c r="B12" t="str">
        <f ca="1">OFFSET([1]!Table5[[#Headers],[Name]], MATCH(Table5[[#This Row],[Movie_Name]], [1]!Table5[Name], 0), 5)</f>
        <v>19 Rings</v>
      </c>
      <c r="C12" t="s">
        <v>59</v>
      </c>
      <c r="D12" t="s">
        <v>47</v>
      </c>
      <c r="E12" s="1">
        <v>686936</v>
      </c>
      <c r="F12" s="3">
        <v>-0.70699999999999996</v>
      </c>
      <c r="G12">
        <v>719</v>
      </c>
      <c r="H12">
        <v>-841</v>
      </c>
      <c r="I12" s="1">
        <v>955</v>
      </c>
      <c r="J12" s="1">
        <v>27296410</v>
      </c>
      <c r="K12" s="1">
        <v>25</v>
      </c>
      <c r="L12">
        <v>4</v>
      </c>
      <c r="M12" t="e">
        <f ca="1">OFFSET(Table14[[#Headers],[Winner]], MATCH(Table5[[#This Row],[Movie_Name]], Table14[Winner], 0), 0)</f>
        <v>#N/A</v>
      </c>
      <c r="N12" t="e">
        <f ca="1">OFFSET(Table14[[#Headers],[Winner]], MATCH(Table5[[#This Row],[Movie_Name]], Table14[Winner], 0), -1)</f>
        <v>#N/A</v>
      </c>
    </row>
    <row r="13" spans="1:14" x14ac:dyDescent="0.2">
      <c r="A13">
        <v>2</v>
      </c>
      <c r="B13" t="str">
        <f ca="1">OFFSET([1]!Table5[[#Headers],[Name]], MATCH(Table5[[#This Row],[Movie_Name]], [1]!Table5[Name], 0), 5)</f>
        <v>2 The LEGO Batman Movie</v>
      </c>
      <c r="C13" t="s">
        <v>17</v>
      </c>
      <c r="D13" t="s">
        <v>18</v>
      </c>
      <c r="E13" s="1">
        <v>19208097</v>
      </c>
      <c r="F13" s="3">
        <v>-0.41199999999999998</v>
      </c>
      <c r="G13" s="2">
        <v>4057</v>
      </c>
      <c r="H13">
        <v>-31</v>
      </c>
      <c r="I13" s="1">
        <v>4735</v>
      </c>
      <c r="J13" s="1">
        <v>133214675</v>
      </c>
      <c r="K13" s="1">
        <v>80</v>
      </c>
      <c r="L13">
        <v>3</v>
      </c>
      <c r="M13" t="e">
        <f ca="1">OFFSET(Table14[[#Headers],[Winner]], MATCH(Table5[[#This Row],[Movie_Name]], Table14[Winner], 0), 0)</f>
        <v>#N/A</v>
      </c>
      <c r="N13" t="e">
        <f ca="1">OFFSET(Table14[[#Headers],[Winner]], MATCH(Table5[[#This Row],[Movie_Name]], Table14[Winner], 0), -1)</f>
        <v>#N/A</v>
      </c>
    </row>
    <row r="14" spans="1:14" x14ac:dyDescent="0.2">
      <c r="A14">
        <v>20</v>
      </c>
      <c r="B14" t="str">
        <f ca="1">OFFSET([1]!Table5[[#Headers],[Name]], MATCH(Table5[[#This Row],[Movie_Name]], [1]!Table5[Name], 0), 5)</f>
        <v>20 A United Kingdom</v>
      </c>
      <c r="C14" t="s">
        <v>39</v>
      </c>
      <c r="D14" t="s">
        <v>36</v>
      </c>
      <c r="E14" s="1">
        <v>507125</v>
      </c>
      <c r="F14" s="3">
        <v>0.89800000000000002</v>
      </c>
      <c r="G14">
        <v>148</v>
      </c>
      <c r="H14">
        <v>103</v>
      </c>
      <c r="I14" s="1">
        <v>3427</v>
      </c>
      <c r="J14" s="1">
        <v>986625</v>
      </c>
      <c r="K14" t="s">
        <v>12</v>
      </c>
      <c r="L14">
        <v>3</v>
      </c>
      <c r="M14" t="e">
        <f ca="1">OFFSET(Table14[[#Headers],[Winner]], MATCH(Table5[[#This Row],[Movie_Name]], Table14[Winner], 0), 0)</f>
        <v>#N/A</v>
      </c>
      <c r="N14" t="e">
        <f ca="1">OFFSET(Table14[[#Headers],[Winner]], MATCH(Table5[[#This Row],[Movie_Name]], Table14[Winner], 0), -1)</f>
        <v>#N/A</v>
      </c>
    </row>
    <row r="15" spans="1:14" x14ac:dyDescent="0.2">
      <c r="A15">
        <v>21</v>
      </c>
      <c r="B15" t="str">
        <f ca="1">OFFSET([1]!Table5[[#Headers],[Name]], MATCH(Table5[[#This Row],[Movie_Name]], [1]!Table5[Name], 0), 5)</f>
        <v>21 Sing</v>
      </c>
      <c r="C15" t="s">
        <v>44</v>
      </c>
      <c r="D15" t="s">
        <v>14</v>
      </c>
      <c r="E15" s="1">
        <v>488275</v>
      </c>
      <c r="F15" s="3">
        <v>-0.34</v>
      </c>
      <c r="G15">
        <v>391</v>
      </c>
      <c r="H15">
        <v>-170</v>
      </c>
      <c r="I15" s="1">
        <v>1249</v>
      </c>
      <c r="J15" s="1">
        <v>267661265</v>
      </c>
      <c r="K15" s="1">
        <v>75</v>
      </c>
      <c r="L15">
        <v>10</v>
      </c>
      <c r="M15" t="str">
        <f ca="1">OFFSET(Table14[[#Headers],[Winner]], MATCH(Table5[[#This Row],[Movie_Name]], Table14[Winner], 0), 0)</f>
        <v>Sing</v>
      </c>
      <c r="N15" t="str">
        <f ca="1">OFFSET(Table14[[#Headers],[Winner]], MATCH(Table5[[#This Row],[Movie_Name]], Table14[Winner], 0), -1)</f>
        <v>SHORT FILM (LIVE ACTION)</v>
      </c>
    </row>
    <row r="16" spans="1:14" x14ac:dyDescent="0.2">
      <c r="A16">
        <v>22</v>
      </c>
      <c r="B16" t="str">
        <f ca="1">OFFSET([1]!Table5[[#Headers],[Name]], MATCH(Table5[[#This Row],[Movie_Name]], [1]!Table5[Name], 0), 5)</f>
        <v>22 Manchester by the Sea</v>
      </c>
      <c r="C16" t="s">
        <v>48</v>
      </c>
      <c r="D16" t="s">
        <v>49</v>
      </c>
      <c r="E16" s="1">
        <v>480978</v>
      </c>
      <c r="F16" s="3">
        <v>-8.5000000000000006E-2</v>
      </c>
      <c r="G16">
        <v>397</v>
      </c>
      <c r="H16">
        <v>4</v>
      </c>
      <c r="I16" s="1">
        <v>1212</v>
      </c>
      <c r="J16" s="1">
        <v>46875391</v>
      </c>
      <c r="K16" s="1">
        <v>9</v>
      </c>
      <c r="L16">
        <v>15</v>
      </c>
      <c r="M16" t="str">
        <f ca="1">OFFSET(Table14[[#Headers],[Winner]], MATCH(Table5[[#This Row],[Movie_Name]], Table14[Winner], 0), 0)</f>
        <v>Manchester by the Sea</v>
      </c>
      <c r="N16" t="str">
        <f ca="1">OFFSET(Table14[[#Headers],[Winner]], MATCH(Table5[[#This Row],[Movie_Name]], Table14[Winner], 0), -1)</f>
        <v>ACTOR IN A LEADING ROLE</v>
      </c>
    </row>
    <row r="17" spans="1:14" x14ac:dyDescent="0.2">
      <c r="A17">
        <v>23</v>
      </c>
      <c r="B17" t="str">
        <f ca="1">OFFSET([1]!Table5[[#Headers],[Name]], MATCH(Table5[[#This Row],[Movie_Name]], [1]!Table5[Name], 0), 5)</f>
        <v>23 The Oscar Nominated Short Films 2017</v>
      </c>
      <c r="C17" t="s">
        <v>64</v>
      </c>
      <c r="D17" t="s">
        <v>65</v>
      </c>
      <c r="E17" s="1">
        <v>443836</v>
      </c>
      <c r="F17" s="3">
        <v>-0.307</v>
      </c>
      <c r="G17">
        <v>272</v>
      </c>
      <c r="H17">
        <v>24</v>
      </c>
      <c r="I17" s="1">
        <v>1632</v>
      </c>
      <c r="J17" s="1">
        <v>2532992</v>
      </c>
      <c r="K17" t="s">
        <v>12</v>
      </c>
      <c r="L17">
        <v>3</v>
      </c>
      <c r="M17" t="e">
        <f ca="1">OFFSET(Table14[[#Headers],[Winner]], MATCH(Table5[[#This Row],[Movie_Name]], Table14[Winner], 0), 0)</f>
        <v>#N/A</v>
      </c>
      <c r="N17" t="e">
        <f ca="1">OFFSET(Table14[[#Headers],[Winner]], MATCH(Table5[[#This Row],[Movie_Name]], Table14[Winner], 0), -1)</f>
        <v>#N/A</v>
      </c>
    </row>
    <row r="18" spans="1:14" x14ac:dyDescent="0.2">
      <c r="A18">
        <v>24</v>
      </c>
      <c r="B18" t="str">
        <f ca="1">OFFSET([1]!Table5[[#Headers],[Name]], MATCH(Table5[[#This Row],[Movie_Name]], [1]!Table5[Name], 0), 5)</f>
        <v>24 Rogue One: A Star Wars Story</v>
      </c>
      <c r="C18" t="s">
        <v>54</v>
      </c>
      <c r="D18" t="s">
        <v>38</v>
      </c>
      <c r="E18" s="1">
        <v>423387</v>
      </c>
      <c r="F18" s="3">
        <v>-0.46500000000000002</v>
      </c>
      <c r="G18">
        <v>284</v>
      </c>
      <c r="H18">
        <v>-151</v>
      </c>
      <c r="I18" s="1">
        <v>1491</v>
      </c>
      <c r="J18" s="1">
        <v>529443931</v>
      </c>
      <c r="K18" s="1">
        <v>200</v>
      </c>
      <c r="L18">
        <v>11</v>
      </c>
      <c r="M18" t="e">
        <f ca="1">OFFSET(Table14[[#Headers],[Winner]], MATCH(Table5[[#This Row],[Movie_Name]], Table14[Winner], 0), 0)</f>
        <v>#N/A</v>
      </c>
      <c r="N18" t="e">
        <f ca="1">OFFSET(Table14[[#Headers],[Winner]], MATCH(Table5[[#This Row],[Movie_Name]], Table14[Winner], 0), -1)</f>
        <v>#N/A</v>
      </c>
    </row>
    <row r="19" spans="1:14" x14ac:dyDescent="0.2">
      <c r="A19">
        <v>25</v>
      </c>
      <c r="B19" t="str">
        <f ca="1">OFFSET([1]!Table5[[#Headers],[Name]], MATCH(Table5[[#This Row],[Movie_Name]], [1]!Table5[Name], 0), 5)</f>
        <v>25 Everybody Loves Somebody</v>
      </c>
      <c r="C19" t="s">
        <v>69</v>
      </c>
      <c r="D19" t="s">
        <v>70</v>
      </c>
      <c r="E19" s="1">
        <v>368017</v>
      </c>
      <c r="F19" s="3">
        <v>-0.60199999999999998</v>
      </c>
      <c r="G19">
        <v>333</v>
      </c>
      <c r="H19" t="s">
        <v>12</v>
      </c>
      <c r="I19" s="1">
        <v>1105</v>
      </c>
      <c r="J19" s="1">
        <v>1634969</v>
      </c>
      <c r="K19" t="s">
        <v>12</v>
      </c>
      <c r="L19">
        <v>2</v>
      </c>
      <c r="M19" t="e">
        <f ca="1">OFFSET(Table14[[#Headers],[Winner]], MATCH(Table5[[#This Row],[Movie_Name]], Table14[Winner], 0), 0)</f>
        <v>#N/A</v>
      </c>
      <c r="N19" t="e">
        <f ca="1">OFFSET(Table14[[#Headers],[Winner]], MATCH(Table5[[#This Row],[Movie_Name]], Table14[Winner], 0), -1)</f>
        <v>#N/A</v>
      </c>
    </row>
    <row r="20" spans="1:14" x14ac:dyDescent="0.2">
      <c r="A20">
        <v>26</v>
      </c>
      <c r="B20" t="str">
        <f ca="1">OFFSET([1]!Table5[[#Headers],[Name]], MATCH(Table5[[#This Row],[Movie_Name]], [1]!Table5[Name], 0), 5)</f>
        <v>26 Arrival</v>
      </c>
      <c r="C20" t="s">
        <v>66</v>
      </c>
      <c r="D20" t="s">
        <v>47</v>
      </c>
      <c r="E20" s="1">
        <v>245028</v>
      </c>
      <c r="F20" s="3">
        <v>-0.193</v>
      </c>
      <c r="G20">
        <v>443</v>
      </c>
      <c r="H20">
        <v>114</v>
      </c>
      <c r="I20" s="1">
        <v>553</v>
      </c>
      <c r="J20" s="1">
        <v>100335491</v>
      </c>
      <c r="K20" s="1">
        <v>47</v>
      </c>
      <c r="L20">
        <v>16</v>
      </c>
      <c r="M20" t="str">
        <f ca="1">OFFSET(Table14[[#Headers],[Winner]], MATCH(Table5[[#This Row],[Movie_Name]], Table14[Winner], 0), 0)</f>
        <v>Arrival</v>
      </c>
      <c r="N20" t="str">
        <f ca="1">OFFSET(Table14[[#Headers],[Winner]], MATCH(Table5[[#This Row],[Movie_Name]], Table14[Winner], 0), -1)</f>
        <v>SOUND EDITING</v>
      </c>
    </row>
    <row r="21" spans="1:14" x14ac:dyDescent="0.2">
      <c r="A21">
        <v>27</v>
      </c>
      <c r="B21" t="str">
        <f ca="1">OFFSET([1]!Table5[[#Headers],[Name]], MATCH(Table5[[#This Row],[Movie_Name]], [1]!Table5[Name], 0), 5)</f>
        <v>27 Passengers (2016)</v>
      </c>
      <c r="C21" t="s">
        <v>60</v>
      </c>
      <c r="D21" t="s">
        <v>61</v>
      </c>
      <c r="E21" s="1">
        <v>243117</v>
      </c>
      <c r="F21" s="3">
        <v>-0.38600000000000001</v>
      </c>
      <c r="G21">
        <v>287</v>
      </c>
      <c r="H21">
        <v>-371</v>
      </c>
      <c r="I21" s="1">
        <v>847</v>
      </c>
      <c r="J21" s="1">
        <v>98952525</v>
      </c>
      <c r="K21" s="1">
        <v>110</v>
      </c>
      <c r="L21">
        <v>10</v>
      </c>
      <c r="M21" t="e">
        <f ca="1">OFFSET(Table14[[#Headers],[Winner]], MATCH(Table5[[#This Row],[Movie_Name]], Table14[Winner], 0), 0)</f>
        <v>#N/A</v>
      </c>
      <c r="N21" t="e">
        <f ca="1">OFFSET(Table14[[#Headers],[Winner]], MATCH(Table5[[#This Row],[Movie_Name]], Table14[Winner], 0), -1)</f>
        <v>#N/A</v>
      </c>
    </row>
    <row r="22" spans="1:14" x14ac:dyDescent="0.2">
      <c r="A22">
        <v>28</v>
      </c>
      <c r="B22" t="str">
        <f ca="1">OFFSET([1]!Table5[[#Headers],[Name]], MATCH(Table5[[#This Row],[Movie_Name]], [1]!Table5[Name], 0), 5)</f>
        <v>28 Bitter Harvest</v>
      </c>
      <c r="C22" t="s">
        <v>63</v>
      </c>
      <c r="D22" t="s">
        <v>49</v>
      </c>
      <c r="E22" s="1">
        <v>219357</v>
      </c>
      <c r="F22" t="s">
        <v>12</v>
      </c>
      <c r="G22">
        <v>127</v>
      </c>
      <c r="H22" t="s">
        <v>12</v>
      </c>
      <c r="I22" s="1">
        <v>1727</v>
      </c>
      <c r="J22" s="1">
        <v>219357</v>
      </c>
      <c r="K22" t="s">
        <v>12</v>
      </c>
      <c r="L22">
        <v>1</v>
      </c>
      <c r="M22" t="e">
        <f ca="1">OFFSET(Table14[[#Headers],[Winner]], MATCH(Table5[[#This Row],[Movie_Name]], Table14[Winner], 0), 0)</f>
        <v>#N/A</v>
      </c>
      <c r="N22" t="e">
        <f ca="1">OFFSET(Table14[[#Headers],[Winner]], MATCH(Table5[[#This Row],[Movie_Name]], Table14[Winner], 0), -1)</f>
        <v>#N/A</v>
      </c>
    </row>
    <row r="23" spans="1:14" x14ac:dyDescent="0.2">
      <c r="A23">
        <v>29</v>
      </c>
      <c r="B23" t="str">
        <f ca="1">OFFSET([1]!Table5[[#Headers],[Name]], MATCH(Table5[[#This Row],[Movie_Name]], [1]!Table5[Name], 0), 5)</f>
        <v>29 Ballerina (2017) [Canada Only]</v>
      </c>
      <c r="C23" t="s">
        <v>40</v>
      </c>
      <c r="D23" t="s">
        <v>41</v>
      </c>
      <c r="E23" s="1">
        <v>181091</v>
      </c>
      <c r="F23" t="s">
        <v>12</v>
      </c>
      <c r="G23">
        <v>77</v>
      </c>
      <c r="H23" t="s">
        <v>12</v>
      </c>
      <c r="I23" s="1">
        <v>2352</v>
      </c>
      <c r="J23" s="1">
        <v>181091</v>
      </c>
      <c r="K23" t="s">
        <v>12</v>
      </c>
      <c r="L23">
        <v>1</v>
      </c>
      <c r="M23" t="e">
        <f ca="1">OFFSET(Table14[[#Headers],[Winner]], MATCH(Table5[[#This Row],[Movie_Name]], Table14[Winner], 0), 0)</f>
        <v>#N/A</v>
      </c>
      <c r="N23" t="e">
        <f ca="1">OFFSET(Table14[[#Headers],[Winner]], MATCH(Table5[[#This Row],[Movie_Name]], Table14[Winner], 0), -1)</f>
        <v>#N/A</v>
      </c>
    </row>
    <row r="24" spans="1:14" x14ac:dyDescent="0.2">
      <c r="A24">
        <v>3</v>
      </c>
      <c r="B24" t="str">
        <f ca="1">OFFSET([1]!Table5[[#Headers],[Name]], MATCH(Table5[[#This Row],[Movie_Name]], [1]!Table5[Name], 0), 5)</f>
        <v>3 John Wick: Chapter Two</v>
      </c>
      <c r="C24" t="s">
        <v>19</v>
      </c>
      <c r="D24" t="s">
        <v>16</v>
      </c>
      <c r="E24" s="1">
        <v>9358982</v>
      </c>
      <c r="F24" s="3">
        <v>-0.42299999999999999</v>
      </c>
      <c r="G24" s="2">
        <v>2954</v>
      </c>
      <c r="H24">
        <v>-159</v>
      </c>
      <c r="I24" s="1">
        <v>3168</v>
      </c>
      <c r="J24" s="1">
        <v>74771682</v>
      </c>
      <c r="K24" t="s">
        <v>12</v>
      </c>
      <c r="L24">
        <v>3</v>
      </c>
      <c r="M24" t="e">
        <f ca="1">OFFSET(Table14[[#Headers],[Winner]], MATCH(Table5[[#This Row],[Movie_Name]], Table14[Winner], 0), 0)</f>
        <v>#N/A</v>
      </c>
      <c r="N24" t="e">
        <f ca="1">OFFSET(Table14[[#Headers],[Winner]], MATCH(Table5[[#This Row],[Movie_Name]], Table14[Winner], 0), -1)</f>
        <v>#N/A</v>
      </c>
    </row>
    <row r="25" spans="1:14" x14ac:dyDescent="0.2">
      <c r="A25">
        <v>30</v>
      </c>
      <c r="B25" t="str">
        <f ca="1">OFFSET([1]!Table5[[#Headers],[Name]], MATCH(Table5[[#This Row],[Movie_Name]], [1]!Table5[Name], 0), 5)</f>
        <v>30 The Founder</v>
      </c>
      <c r="C25" t="s">
        <v>67</v>
      </c>
      <c r="D25" t="s">
        <v>32</v>
      </c>
      <c r="E25" s="1">
        <v>170082</v>
      </c>
      <c r="F25" s="3">
        <v>-0.58699999999999997</v>
      </c>
      <c r="G25">
        <v>161</v>
      </c>
      <c r="H25">
        <v>-92</v>
      </c>
      <c r="I25" s="1">
        <v>1056</v>
      </c>
      <c r="J25" s="1">
        <v>12335857</v>
      </c>
      <c r="K25" t="s">
        <v>12</v>
      </c>
      <c r="L25">
        <v>6</v>
      </c>
      <c r="M25" t="e">
        <f ca="1">OFFSET(Table14[[#Headers],[Winner]], MATCH(Table5[[#This Row],[Movie_Name]], Table14[Winner], 0), 0)</f>
        <v>#N/A</v>
      </c>
      <c r="N25" t="e">
        <f ca="1">OFFSET(Table14[[#Headers],[Winner]], MATCH(Table5[[#This Row],[Movie_Name]], Table14[Winner], 0), -1)</f>
        <v>#N/A</v>
      </c>
    </row>
    <row r="26" spans="1:14" x14ac:dyDescent="0.2">
      <c r="A26">
        <v>31</v>
      </c>
      <c r="B26" t="str">
        <f ca="1">OFFSET([1]!Table5[[#Headers],[Name]], MATCH(Table5[[#This Row],[Movie_Name]], [1]!Table5[Name], 0), 5)</f>
        <v>31 Fantastic Beasts and Where To Find Them</v>
      </c>
      <c r="C26" t="s">
        <v>62</v>
      </c>
      <c r="D26" t="s">
        <v>18</v>
      </c>
      <c r="E26" s="1">
        <v>168513</v>
      </c>
      <c r="F26" s="3">
        <v>-0.377</v>
      </c>
      <c r="G26">
        <v>210</v>
      </c>
      <c r="H26">
        <v>-25</v>
      </c>
      <c r="I26" s="1">
        <v>802</v>
      </c>
      <c r="J26" s="1">
        <v>233500090</v>
      </c>
      <c r="K26" s="1">
        <v>180</v>
      </c>
      <c r="L26">
        <v>15</v>
      </c>
      <c r="M26" t="str">
        <f ca="1">OFFSET(Table14[[#Headers],[Winner]], MATCH(Table5[[#This Row],[Movie_Name]], Table14[Winner], 0), 0)</f>
        <v>Fantastic Beasts and Where to Find Them</v>
      </c>
      <c r="N26" t="str">
        <f ca="1">OFFSET(Table14[[#Headers],[Winner]], MATCH(Table5[[#This Row],[Movie_Name]], Table14[Winner], 0), -1)</f>
        <v>COSTUME DESIGN</v>
      </c>
    </row>
    <row r="27" spans="1:14" x14ac:dyDescent="0.2">
      <c r="A27">
        <v>32</v>
      </c>
      <c r="B27" t="str">
        <f ca="1">OFFSET([1]!Table5[[#Headers],[Name]], MATCH(Table5[[#This Row],[Movie_Name]], [1]!Table5[Name], 0), 5)</f>
        <v>32 The Salesman</v>
      </c>
      <c r="C27" t="s">
        <v>50</v>
      </c>
      <c r="D27" t="s">
        <v>51</v>
      </c>
      <c r="E27" s="1">
        <v>162161</v>
      </c>
      <c r="F27" s="3">
        <v>-0.32300000000000001</v>
      </c>
      <c r="G27">
        <v>97</v>
      </c>
      <c r="H27">
        <v>3</v>
      </c>
      <c r="I27" s="1">
        <v>1672</v>
      </c>
      <c r="J27" s="1">
        <v>1415949</v>
      </c>
      <c r="K27" t="s">
        <v>12</v>
      </c>
      <c r="L27">
        <v>5</v>
      </c>
      <c r="M27" t="str">
        <f ca="1">OFFSET(Table14[[#Headers],[Winner]], MATCH(Table5[[#This Row],[Movie_Name]], Table14[Winner], 0), 0)</f>
        <v>The Salesman</v>
      </c>
      <c r="N27" t="str">
        <f ca="1">OFFSET(Table14[[#Headers],[Winner]], MATCH(Table5[[#This Row],[Movie_Name]], Table14[Winner], 0), -1)</f>
        <v>FOREIGN LANGUAGE FILM</v>
      </c>
    </row>
    <row r="28" spans="1:14" x14ac:dyDescent="0.2">
      <c r="A28">
        <v>33</v>
      </c>
      <c r="B28" t="str">
        <f ca="1">OFFSET([1]!Table5[[#Headers],[Name]], MATCH(Table5[[#This Row],[Movie_Name]], [1]!Table5[Name], 0), 5)</f>
        <v>33 Patriots Day</v>
      </c>
      <c r="C28" t="s">
        <v>75</v>
      </c>
      <c r="D28" t="s">
        <v>58</v>
      </c>
      <c r="E28" s="1">
        <v>144373</v>
      </c>
      <c r="F28" s="3">
        <v>-0.48799999999999999</v>
      </c>
      <c r="G28">
        <v>157</v>
      </c>
      <c r="H28">
        <v>-100</v>
      </c>
      <c r="I28" s="1">
        <v>920</v>
      </c>
      <c r="J28" s="1">
        <v>31721157</v>
      </c>
      <c r="K28" s="1">
        <v>45</v>
      </c>
      <c r="L28">
        <v>10</v>
      </c>
      <c r="M28" t="e">
        <f ca="1">OFFSET(Table14[[#Headers],[Winner]], MATCH(Table5[[#This Row],[Movie_Name]], Table14[Winner], 0), 0)</f>
        <v>#N/A</v>
      </c>
      <c r="N28" t="e">
        <f ca="1">OFFSET(Table14[[#Headers],[Winner]], MATCH(Table5[[#This Row],[Movie_Name]], Table14[Winner], 0), -1)</f>
        <v>#N/A</v>
      </c>
    </row>
    <row r="29" spans="1:14" x14ac:dyDescent="0.2">
      <c r="A29">
        <v>34</v>
      </c>
      <c r="B29" t="str">
        <f ca="1">OFFSET([1]!Table5[[#Headers],[Name]], MATCH(Table5[[#This Row],[Movie_Name]], [1]!Table5[Name], 0), 5)</f>
        <v>34 xXx: The Return of Xander Cage</v>
      </c>
      <c r="C29" t="s">
        <v>83</v>
      </c>
      <c r="D29" t="s">
        <v>47</v>
      </c>
      <c r="E29" s="1">
        <v>143603</v>
      </c>
      <c r="F29" s="3">
        <v>-0.66900000000000004</v>
      </c>
      <c r="G29">
        <v>180</v>
      </c>
      <c r="H29">
        <v>-255</v>
      </c>
      <c r="I29" s="1">
        <v>798</v>
      </c>
      <c r="J29" s="1">
        <v>44650657</v>
      </c>
      <c r="K29" s="1">
        <v>85</v>
      </c>
      <c r="L29">
        <v>6</v>
      </c>
      <c r="M29" t="e">
        <f ca="1">OFFSET(Table14[[#Headers],[Winner]], MATCH(Table5[[#This Row],[Movie_Name]], Table14[Winner], 0), 0)</f>
        <v>#N/A</v>
      </c>
      <c r="N29" t="e">
        <f ca="1">OFFSET(Table14[[#Headers],[Winner]], MATCH(Table5[[#This Row],[Movie_Name]], Table14[Winner], 0), -1)</f>
        <v>#N/A</v>
      </c>
    </row>
    <row r="30" spans="1:14" x14ac:dyDescent="0.2">
      <c r="A30">
        <v>35</v>
      </c>
      <c r="B30" t="str">
        <f ca="1">OFFSET([1]!Table5[[#Headers],[Name]], MATCH(Table5[[#This Row],[Movie_Name]], [1]!Table5[Name], 0), 5)</f>
        <v>35 Why Him?</v>
      </c>
      <c r="C30" t="s">
        <v>45</v>
      </c>
      <c r="D30" t="s">
        <v>11</v>
      </c>
      <c r="E30" s="1">
        <v>128974</v>
      </c>
      <c r="F30" s="3">
        <v>0.77500000000000002</v>
      </c>
      <c r="G30">
        <v>368</v>
      </c>
      <c r="H30">
        <v>245</v>
      </c>
      <c r="I30" s="1">
        <v>350</v>
      </c>
      <c r="J30" s="1">
        <v>59524612</v>
      </c>
      <c r="K30" s="1">
        <v>38</v>
      </c>
      <c r="L30">
        <v>10</v>
      </c>
      <c r="M30" t="e">
        <f ca="1">OFFSET(Table14[[#Headers],[Winner]], MATCH(Table5[[#This Row],[Movie_Name]], Table14[Winner], 0), 0)</f>
        <v>#N/A</v>
      </c>
      <c r="N30" t="e">
        <f ca="1">OFFSET(Table14[[#Headers],[Winner]], MATCH(Table5[[#This Row],[Movie_Name]], Table14[Winner], 0), -1)</f>
        <v>#N/A</v>
      </c>
    </row>
    <row r="31" spans="1:14" x14ac:dyDescent="0.2">
      <c r="A31">
        <v>36</v>
      </c>
      <c r="B31" t="str">
        <f ca="1">OFFSET([1]!Table5[[#Headers],[Name]], MATCH(Table5[[#This Row],[Movie_Name]], [1]!Table5[Name], 0), 5)</f>
        <v>36 Toni Erdmann</v>
      </c>
      <c r="C31" t="s">
        <v>73</v>
      </c>
      <c r="D31" t="s">
        <v>74</v>
      </c>
      <c r="E31" s="1">
        <v>123598</v>
      </c>
      <c r="F31" s="3">
        <v>-0.38300000000000001</v>
      </c>
      <c r="G31">
        <v>112</v>
      </c>
      <c r="H31">
        <v>10</v>
      </c>
      <c r="I31" s="1">
        <v>1104</v>
      </c>
      <c r="J31" s="1">
        <v>1165770</v>
      </c>
      <c r="K31" t="s">
        <v>12</v>
      </c>
      <c r="L31">
        <v>10</v>
      </c>
      <c r="M31" t="e">
        <f ca="1">OFFSET(Table14[[#Headers],[Winner]], MATCH(Table5[[#This Row],[Movie_Name]], Table14[Winner], 0), 0)</f>
        <v>#N/A</v>
      </c>
      <c r="N31" t="e">
        <f ca="1">OFFSET(Table14[[#Headers],[Winner]], MATCH(Table5[[#This Row],[Movie_Name]], Table14[Winner], 0), -1)</f>
        <v>#N/A</v>
      </c>
    </row>
    <row r="32" spans="1:14" x14ac:dyDescent="0.2">
      <c r="A32">
        <v>37</v>
      </c>
      <c r="B32" t="str">
        <f ca="1">OFFSET([1]!Table5[[#Headers],[Name]], MATCH(Table5[[#This Row],[Movie_Name]], [1]!Table5[Name], 0), 5)</f>
        <v>37 The Red Turtle</v>
      </c>
      <c r="C32" t="s">
        <v>81</v>
      </c>
      <c r="D32" t="s">
        <v>74</v>
      </c>
      <c r="E32" s="1">
        <v>116733</v>
      </c>
      <c r="F32" s="3">
        <v>0.81200000000000006</v>
      </c>
      <c r="G32">
        <v>115</v>
      </c>
      <c r="H32">
        <v>79</v>
      </c>
      <c r="I32" s="1">
        <v>1015</v>
      </c>
      <c r="J32" s="1">
        <v>591836</v>
      </c>
      <c r="K32" t="s">
        <v>12</v>
      </c>
      <c r="L32">
        <v>6</v>
      </c>
      <c r="M32" t="e">
        <f ca="1">OFFSET(Table14[[#Headers],[Winner]], MATCH(Table5[[#This Row],[Movie_Name]], Table14[Winner], 0), 0)</f>
        <v>#N/A</v>
      </c>
      <c r="N32" t="e">
        <f ca="1">OFFSET(Table14[[#Headers],[Winner]], MATCH(Table5[[#This Row],[Movie_Name]], Table14[Winner], 0), -1)</f>
        <v>#N/A</v>
      </c>
    </row>
    <row r="33" spans="1:14" x14ac:dyDescent="0.2">
      <c r="A33">
        <v>38</v>
      </c>
      <c r="B33" t="str">
        <f ca="1">OFFSET([1]!Table5[[#Headers],[Name]], MATCH(Table5[[#This Row],[Movie_Name]], [1]!Table5[Name], 0), 5)</f>
        <v>38 Jackie</v>
      </c>
      <c r="C33" t="s">
        <v>76</v>
      </c>
      <c r="D33" t="s">
        <v>36</v>
      </c>
      <c r="E33" s="1">
        <v>109764</v>
      </c>
      <c r="F33" s="3">
        <v>-0.29099999999999998</v>
      </c>
      <c r="G33">
        <v>112</v>
      </c>
      <c r="H33">
        <v>-18</v>
      </c>
      <c r="I33" s="1">
        <v>980</v>
      </c>
      <c r="J33" s="1">
        <v>13718707</v>
      </c>
      <c r="K33" t="s">
        <v>12</v>
      </c>
      <c r="L33">
        <v>13</v>
      </c>
      <c r="M33" t="e">
        <f ca="1">OFFSET(Table14[[#Headers],[Winner]], MATCH(Table5[[#This Row],[Movie_Name]], Table14[Winner], 0), 0)</f>
        <v>#N/A</v>
      </c>
      <c r="N33" t="e">
        <f ca="1">OFFSET(Table14[[#Headers],[Winner]], MATCH(Table5[[#This Row],[Movie_Name]], Table14[Winner], 0), -1)</f>
        <v>#N/A</v>
      </c>
    </row>
    <row r="34" spans="1:14" x14ac:dyDescent="0.2">
      <c r="A34">
        <v>39</v>
      </c>
      <c r="B34" t="str">
        <f ca="1">OFFSET([1]!Table5[[#Headers],[Name]], MATCH(Table5[[#This Row],[Movie_Name]], [1]!Table5[Name], 0), 5)</f>
        <v>39 Kedi</v>
      </c>
      <c r="C34" t="s">
        <v>52</v>
      </c>
      <c r="D34" t="s">
        <v>53</v>
      </c>
      <c r="E34" s="1">
        <v>109384</v>
      </c>
      <c r="F34" s="3">
        <v>0.36899999999999999</v>
      </c>
      <c r="G34">
        <v>13</v>
      </c>
      <c r="H34">
        <v>6</v>
      </c>
      <c r="I34" s="1">
        <v>8414</v>
      </c>
      <c r="J34" s="1">
        <v>297182</v>
      </c>
      <c r="K34" t="s">
        <v>12</v>
      </c>
      <c r="L34">
        <v>3</v>
      </c>
      <c r="M34" t="e">
        <f ca="1">OFFSET(Table14[[#Headers],[Winner]], MATCH(Table5[[#This Row],[Movie_Name]], Table14[Winner], 0), 0)</f>
        <v>#N/A</v>
      </c>
      <c r="N34" t="e">
        <f ca="1">OFFSET(Table14[[#Headers],[Winner]], MATCH(Table5[[#This Row],[Movie_Name]], Table14[Winner], 0), -1)</f>
        <v>#N/A</v>
      </c>
    </row>
    <row r="35" spans="1:14" x14ac:dyDescent="0.2">
      <c r="A35">
        <v>4</v>
      </c>
      <c r="B35" t="str">
        <f ca="1">OFFSET([1]!Table5[[#Headers],[Name]], MATCH(Table5[[#This Row],[Movie_Name]], [1]!Table5[Name], 0), 5)</f>
        <v>4 The Great Wall</v>
      </c>
      <c r="C35" t="s">
        <v>23</v>
      </c>
      <c r="D35" t="s">
        <v>14</v>
      </c>
      <c r="E35" s="1">
        <v>9125960</v>
      </c>
      <c r="F35" s="3">
        <v>-0.50600000000000001</v>
      </c>
      <c r="G35" s="2">
        <v>3328</v>
      </c>
      <c r="H35">
        <v>2</v>
      </c>
      <c r="I35" s="1">
        <v>2742</v>
      </c>
      <c r="J35" s="1">
        <v>34831600</v>
      </c>
      <c r="K35" s="1">
        <v>150</v>
      </c>
      <c r="L35">
        <v>2</v>
      </c>
      <c r="M35" t="e">
        <f ca="1">OFFSET(Table14[[#Headers],[Winner]], MATCH(Table5[[#This Row],[Movie_Name]], Table14[Winner], 0), 0)</f>
        <v>#N/A</v>
      </c>
      <c r="N35" t="e">
        <f ca="1">OFFSET(Table14[[#Headers],[Winner]], MATCH(Table5[[#This Row],[Movie_Name]], Table14[Winner], 0), -1)</f>
        <v>#N/A</v>
      </c>
    </row>
    <row r="36" spans="1:14" x14ac:dyDescent="0.2">
      <c r="A36">
        <v>40</v>
      </c>
      <c r="B36" t="str">
        <f ca="1">OFFSET([1]!Table5[[#Headers],[Name]], MATCH(Table5[[#This Row],[Movie_Name]], [1]!Table5[Name], 0), 5)</f>
        <v>40 Monster Trucks</v>
      </c>
      <c r="C36" t="s">
        <v>55</v>
      </c>
      <c r="D36" t="s">
        <v>47</v>
      </c>
      <c r="E36" s="1">
        <v>108217</v>
      </c>
      <c r="F36" s="3">
        <v>-0.435</v>
      </c>
      <c r="G36">
        <v>150</v>
      </c>
      <c r="H36">
        <v>-80</v>
      </c>
      <c r="I36" s="1">
        <v>721</v>
      </c>
      <c r="J36" s="1">
        <v>32802975</v>
      </c>
      <c r="K36" t="s">
        <v>12</v>
      </c>
      <c r="L36">
        <v>7</v>
      </c>
      <c r="M36" t="e">
        <f ca="1">OFFSET(Table14[[#Headers],[Winner]], MATCH(Table5[[#This Row],[Movie_Name]], Table14[Winner], 0), 0)</f>
        <v>#N/A</v>
      </c>
      <c r="N36" t="e">
        <f ca="1">OFFSET(Table14[[#Headers],[Winner]], MATCH(Table5[[#This Row],[Movie_Name]], Table14[Winner], 0), -1)</f>
        <v>#N/A</v>
      </c>
    </row>
    <row r="37" spans="1:14" x14ac:dyDescent="0.2">
      <c r="A37">
        <v>41</v>
      </c>
      <c r="B37" t="str">
        <f ca="1">OFFSET([1]!Table5[[#Headers],[Name]], MATCH(Table5[[#This Row],[Movie_Name]], [1]!Table5[Name], 0), 5)</f>
        <v>41 The Space Between Us</v>
      </c>
      <c r="C37" t="s">
        <v>151</v>
      </c>
      <c r="D37" t="s">
        <v>152</v>
      </c>
      <c r="E37" s="1">
        <v>86319</v>
      </c>
      <c r="F37" s="3">
        <v>-0.69199999999999995</v>
      </c>
      <c r="G37">
        <v>107</v>
      </c>
      <c r="H37">
        <v>-210</v>
      </c>
      <c r="I37" s="1">
        <v>807</v>
      </c>
      <c r="J37" s="1">
        <v>7829766</v>
      </c>
      <c r="K37" s="1">
        <v>30</v>
      </c>
      <c r="L37">
        <v>4</v>
      </c>
      <c r="M37" t="e">
        <f ca="1">OFFSET(Table14[[#Headers],[Winner]], MATCH(Table5[[#This Row],[Movie_Name]], Table14[Winner], 0), 0)</f>
        <v>#N/A</v>
      </c>
      <c r="N37" t="e">
        <f ca="1">OFFSET(Table14[[#Headers],[Winner]], MATCH(Table5[[#This Row],[Movie_Name]], Table14[Winner], 0), -1)</f>
        <v>#N/A</v>
      </c>
    </row>
    <row r="38" spans="1:14" x14ac:dyDescent="0.2">
      <c r="A38">
        <v>42</v>
      </c>
      <c r="B38" t="str">
        <f ca="1">OFFSET([1]!Table5[[#Headers],[Name]], MATCH(Table5[[#This Row],[Movie_Name]], [1]!Table5[Name], 0), 5)</f>
        <v>42 Doctor Strange</v>
      </c>
      <c r="C38" t="s">
        <v>82</v>
      </c>
      <c r="D38" t="s">
        <v>38</v>
      </c>
      <c r="E38" s="1">
        <v>81957</v>
      </c>
      <c r="F38" s="3">
        <v>-0.34200000000000003</v>
      </c>
      <c r="G38">
        <v>105</v>
      </c>
      <c r="H38">
        <v>-31</v>
      </c>
      <c r="I38" s="1">
        <v>781</v>
      </c>
      <c r="J38" s="1">
        <v>232526983</v>
      </c>
      <c r="K38" s="1">
        <v>165</v>
      </c>
      <c r="L38">
        <v>17</v>
      </c>
      <c r="M38" t="e">
        <f ca="1">OFFSET(Table14[[#Headers],[Winner]], MATCH(Table5[[#This Row],[Movie_Name]], Table14[Winner], 0), 0)</f>
        <v>#N/A</v>
      </c>
      <c r="N38" t="e">
        <f ca="1">OFFSET(Table14[[#Headers],[Winner]], MATCH(Table5[[#This Row],[Movie_Name]], Table14[Winner], 0), -1)</f>
        <v>#N/A</v>
      </c>
    </row>
    <row r="39" spans="1:14" x14ac:dyDescent="0.2">
      <c r="A39">
        <v>43</v>
      </c>
      <c r="B39" t="str">
        <f ca="1">OFFSET([1]!Table5[[#Headers],[Name]], MATCH(Table5[[#This Row],[Movie_Name]], [1]!Table5[Name], 0), 5)</f>
        <v>43 Paterson</v>
      </c>
      <c r="C39" t="s">
        <v>71</v>
      </c>
      <c r="D39" t="s">
        <v>72</v>
      </c>
      <c r="E39" s="1">
        <v>81148</v>
      </c>
      <c r="F39" s="3">
        <v>-0.47899999999999998</v>
      </c>
      <c r="G39">
        <v>55</v>
      </c>
      <c r="H39">
        <v>-9</v>
      </c>
      <c r="I39" s="1">
        <v>1475</v>
      </c>
      <c r="J39" s="1">
        <v>1699347</v>
      </c>
      <c r="K39" t="s">
        <v>12</v>
      </c>
      <c r="L39">
        <v>9</v>
      </c>
      <c r="M39" t="e">
        <f ca="1">OFFSET(Table14[[#Headers],[Winner]], MATCH(Table5[[#This Row],[Movie_Name]], Table14[Winner], 0), 0)</f>
        <v>#N/A</v>
      </c>
      <c r="N39" t="e">
        <f ca="1">OFFSET(Table14[[#Headers],[Winner]], MATCH(Table5[[#This Row],[Movie_Name]], Table14[Winner], 0), -1)</f>
        <v>#N/A</v>
      </c>
    </row>
    <row r="40" spans="1:14" x14ac:dyDescent="0.2">
      <c r="A40">
        <v>44</v>
      </c>
      <c r="B40" t="str">
        <f ca="1">OFFSET([1]!Table5[[#Headers],[Name]], MATCH(Table5[[#This Row],[Movie_Name]], [1]!Table5[Name], 0), 5)</f>
        <v>44 Jolly Llb 2</v>
      </c>
      <c r="C40" t="s">
        <v>153</v>
      </c>
      <c r="D40" t="s">
        <v>154</v>
      </c>
      <c r="E40" s="1">
        <v>78218</v>
      </c>
      <c r="F40" s="3">
        <v>-0.78600000000000003</v>
      </c>
      <c r="G40">
        <v>59</v>
      </c>
      <c r="H40">
        <v>-107</v>
      </c>
      <c r="I40" s="1">
        <v>1326</v>
      </c>
      <c r="J40" s="1">
        <v>1632440</v>
      </c>
      <c r="K40" t="s">
        <v>12</v>
      </c>
      <c r="L40">
        <v>3</v>
      </c>
      <c r="M40" t="e">
        <f ca="1">OFFSET(Table14[[#Headers],[Winner]], MATCH(Table5[[#This Row],[Movie_Name]], Table14[Winner], 0), 0)</f>
        <v>#N/A</v>
      </c>
      <c r="N40" t="e">
        <f ca="1">OFFSET(Table14[[#Headers],[Winner]], MATCH(Table5[[#This Row],[Movie_Name]], Table14[Winner], 0), -1)</f>
        <v>#N/A</v>
      </c>
    </row>
    <row r="41" spans="1:14" x14ac:dyDescent="0.2">
      <c r="A41">
        <v>45</v>
      </c>
      <c r="B41" t="str">
        <f ca="1">OFFSET([1]!Table5[[#Headers],[Name]], MATCH(Table5[[#This Row],[Movie_Name]], [1]!Table5[Name], 0), 5)</f>
        <v>45 Elle</v>
      </c>
      <c r="C41" t="s">
        <v>96</v>
      </c>
      <c r="D41" t="s">
        <v>74</v>
      </c>
      <c r="E41" s="1">
        <v>76217</v>
      </c>
      <c r="F41" s="3">
        <v>0.44800000000000001</v>
      </c>
      <c r="G41">
        <v>147</v>
      </c>
      <c r="H41">
        <v>104</v>
      </c>
      <c r="I41" s="1">
        <v>518</v>
      </c>
      <c r="J41" s="1">
        <v>2218422</v>
      </c>
      <c r="K41" t="s">
        <v>12</v>
      </c>
      <c r="L41">
        <v>16</v>
      </c>
      <c r="M41" t="e">
        <f ca="1">OFFSET(Table14[[#Headers],[Winner]], MATCH(Table5[[#This Row],[Movie_Name]], Table14[Winner], 0), 0)</f>
        <v>#N/A</v>
      </c>
      <c r="N41" t="e">
        <f ca="1">OFFSET(Table14[[#Headers],[Winner]], MATCH(Table5[[#This Row],[Movie_Name]], Table14[Winner], 0), -1)</f>
        <v>#N/A</v>
      </c>
    </row>
    <row r="42" spans="1:14" x14ac:dyDescent="0.2">
      <c r="A42">
        <v>46</v>
      </c>
      <c r="B42" t="str">
        <f ca="1">OFFSET([1]!Table5[[#Headers],[Name]], MATCH(Table5[[#This Row],[Movie_Name]], [1]!Table5[Name], 0), 5)</f>
        <v>46 Resident Evil: The Final Chapter</v>
      </c>
      <c r="C42" t="s">
        <v>94</v>
      </c>
      <c r="D42" t="s">
        <v>95</v>
      </c>
      <c r="E42" s="1">
        <v>71589</v>
      </c>
      <c r="F42" s="3">
        <v>-0.81599999999999995</v>
      </c>
      <c r="G42">
        <v>85</v>
      </c>
      <c r="H42">
        <v>-423</v>
      </c>
      <c r="I42" s="1">
        <v>842</v>
      </c>
      <c r="J42" s="1">
        <v>26654695</v>
      </c>
      <c r="K42" s="1">
        <v>40</v>
      </c>
      <c r="L42">
        <v>5</v>
      </c>
      <c r="M42" t="e">
        <f ca="1">OFFSET(Table14[[#Headers],[Winner]], MATCH(Table5[[#This Row],[Movie_Name]], Table14[Winner], 0), 0)</f>
        <v>#N/A</v>
      </c>
      <c r="N42" t="e">
        <f ca="1">OFFSET(Table14[[#Headers],[Winner]], MATCH(Table5[[#This Row],[Movie_Name]], Table14[Winner], 0), -1)</f>
        <v>#N/A</v>
      </c>
    </row>
    <row r="43" spans="1:14" x14ac:dyDescent="0.2">
      <c r="A43">
        <v>47</v>
      </c>
      <c r="B43" t="str">
        <f ca="1">OFFSET([1]!Table5[[#Headers],[Name]], MATCH(Table5[[#This Row],[Movie_Name]], [1]!Table5[Name], 0), 5)</f>
        <v>47 20th Century Women</v>
      </c>
      <c r="C43" t="s">
        <v>91</v>
      </c>
      <c r="D43" t="s">
        <v>30</v>
      </c>
      <c r="E43" s="1">
        <v>58481</v>
      </c>
      <c r="F43" s="3">
        <v>-0.57699999999999996</v>
      </c>
      <c r="G43">
        <v>64</v>
      </c>
      <c r="H43">
        <v>-51</v>
      </c>
      <c r="I43" s="1">
        <v>914</v>
      </c>
      <c r="J43" s="1">
        <v>5444300</v>
      </c>
      <c r="K43" t="s">
        <v>12</v>
      </c>
      <c r="L43">
        <v>9</v>
      </c>
      <c r="M43" t="e">
        <f ca="1">OFFSET(Table14[[#Headers],[Winner]], MATCH(Table5[[#This Row],[Movie_Name]], Table14[Winner], 0), 0)</f>
        <v>#N/A</v>
      </c>
      <c r="N43" t="e">
        <f ca="1">OFFSET(Table14[[#Headers],[Winner]], MATCH(Table5[[#This Row],[Movie_Name]], Table14[Winner], 0), -1)</f>
        <v>#N/A</v>
      </c>
    </row>
    <row r="44" spans="1:14" x14ac:dyDescent="0.2">
      <c r="A44">
        <v>48</v>
      </c>
      <c r="B44" t="str">
        <f ca="1">OFFSET([1]!Table5[[#Headers],[Name]], MATCH(Table5[[#This Row],[Movie_Name]], [1]!Table5[Name], 0), 5)</f>
        <v>48 Sleepless</v>
      </c>
      <c r="C44" t="s">
        <v>68</v>
      </c>
      <c r="D44" t="s">
        <v>21</v>
      </c>
      <c r="E44" s="1">
        <v>57506</v>
      </c>
      <c r="F44" s="3">
        <v>-0.68200000000000005</v>
      </c>
      <c r="G44">
        <v>82</v>
      </c>
      <c r="H44">
        <v>-70</v>
      </c>
      <c r="I44" s="1">
        <v>701</v>
      </c>
      <c r="J44" s="1">
        <v>20670762</v>
      </c>
      <c r="K44" t="s">
        <v>12</v>
      </c>
      <c r="L44">
        <v>7</v>
      </c>
      <c r="M44" t="e">
        <f ca="1">OFFSET(Table14[[#Headers],[Winner]], MATCH(Table5[[#This Row],[Movie_Name]], Table14[Winner], 0), 0)</f>
        <v>#N/A</v>
      </c>
      <c r="N44" t="e">
        <f ca="1">OFFSET(Table14[[#Headers],[Winner]], MATCH(Table5[[#This Row],[Movie_Name]], Table14[Winner], 0), -1)</f>
        <v>#N/A</v>
      </c>
    </row>
    <row r="45" spans="1:14" x14ac:dyDescent="0.2">
      <c r="A45">
        <v>49</v>
      </c>
      <c r="B45" t="str">
        <f ca="1">OFFSET([1]!Table5[[#Headers],[Name]], MATCH(Table5[[#This Row],[Movie_Name]], [1]!Table5[Name], 0), 5)</f>
        <v>49 Hacksaw Ridge</v>
      </c>
      <c r="C45" t="s">
        <v>57</v>
      </c>
      <c r="D45" t="s">
        <v>58</v>
      </c>
      <c r="E45" s="1">
        <v>55643</v>
      </c>
      <c r="F45" s="3">
        <v>-0.60199999999999998</v>
      </c>
      <c r="G45">
        <v>60</v>
      </c>
      <c r="H45">
        <v>-27</v>
      </c>
      <c r="I45" s="1">
        <v>927</v>
      </c>
      <c r="J45" s="1">
        <v>66935525</v>
      </c>
      <c r="K45" s="1">
        <v>40</v>
      </c>
      <c r="L45">
        <v>17</v>
      </c>
      <c r="M45" t="str">
        <f ca="1">OFFSET(Table14[[#Headers],[Winner]], MATCH(Table5[[#This Row],[Movie_Name]], Table14[Winner], 0), 0)</f>
        <v>Hacksaw Ridge</v>
      </c>
      <c r="N45" t="str">
        <f ca="1">OFFSET(Table14[[#Headers],[Winner]], MATCH(Table5[[#This Row],[Movie_Name]], Table14[Winner], 0), -1)</f>
        <v>FILM EDITING</v>
      </c>
    </row>
    <row r="46" spans="1:14" x14ac:dyDescent="0.2">
      <c r="A46">
        <v>5</v>
      </c>
      <c r="B46" t="str">
        <f ca="1">OFFSET([1]!Table5[[#Headers],[Name]], MATCH(Table5[[#This Row],[Movie_Name]], [1]!Table5[Name], 0), 5)</f>
        <v>5 Fifty Shades Darker</v>
      </c>
      <c r="C46" t="s">
        <v>24</v>
      </c>
      <c r="D46" t="s">
        <v>14</v>
      </c>
      <c r="E46" s="1">
        <v>7792655</v>
      </c>
      <c r="F46" s="3">
        <v>-0.61599999999999999</v>
      </c>
      <c r="G46" s="2">
        <v>3216</v>
      </c>
      <c r="H46">
        <v>-498</v>
      </c>
      <c r="I46" s="1">
        <v>2423</v>
      </c>
      <c r="J46" s="1">
        <v>103727870</v>
      </c>
      <c r="K46" s="1">
        <v>55</v>
      </c>
      <c r="L46">
        <v>3</v>
      </c>
      <c r="M46" t="e">
        <f ca="1">OFFSET(Table14[[#Headers],[Winner]], MATCH(Table5[[#This Row],[Movie_Name]], Table14[Winner], 0), 0)</f>
        <v>#N/A</v>
      </c>
      <c r="N46" t="e">
        <f ca="1">OFFSET(Table14[[#Headers],[Winner]], MATCH(Table5[[#This Row],[Movie_Name]], Table14[Winner], 0), -1)</f>
        <v>#N/A</v>
      </c>
    </row>
    <row r="47" spans="1:14" x14ac:dyDescent="0.2">
      <c r="A47">
        <v>50</v>
      </c>
      <c r="B47" t="str">
        <f ca="1">OFFSET([1]!Table5[[#Headers],[Name]], MATCH(Table5[[#This Row],[Movie_Name]], [1]!Table5[Name], 0), 5)</f>
        <v>50 Trolls</v>
      </c>
      <c r="C47" t="s">
        <v>89</v>
      </c>
      <c r="D47" t="s">
        <v>11</v>
      </c>
      <c r="E47" s="1">
        <v>54752</v>
      </c>
      <c r="F47" s="3">
        <v>-0.378</v>
      </c>
      <c r="G47">
        <v>98</v>
      </c>
      <c r="H47">
        <v>-88</v>
      </c>
      <c r="I47" s="1">
        <v>559</v>
      </c>
      <c r="J47" s="1">
        <v>153479947</v>
      </c>
      <c r="K47" s="1">
        <v>125</v>
      </c>
      <c r="L47">
        <v>17</v>
      </c>
      <c r="M47" t="e">
        <f ca="1">OFFSET(Table14[[#Headers],[Winner]], MATCH(Table5[[#This Row],[Movie_Name]], Table14[Winner], 0), 0)</f>
        <v>#N/A</v>
      </c>
      <c r="N47" t="e">
        <f ca="1">OFFSET(Table14[[#Headers],[Winner]], MATCH(Table5[[#This Row],[Movie_Name]], Table14[Winner], 0), -1)</f>
        <v>#N/A</v>
      </c>
    </row>
    <row r="48" spans="1:14" x14ac:dyDescent="0.2">
      <c r="A48">
        <v>51</v>
      </c>
      <c r="B48" t="str">
        <f ca="1">OFFSET([1]!Table5[[#Headers],[Name]], MATCH(Table5[[#This Row],[Movie_Name]], [1]!Table5[Name], 0), 5)</f>
        <v>51 A Beautiful Planet</v>
      </c>
      <c r="C48" t="s">
        <v>85</v>
      </c>
      <c r="D48" t="s">
        <v>86</v>
      </c>
      <c r="E48" s="1">
        <v>50932</v>
      </c>
      <c r="F48" s="3">
        <v>-0.29799999999999999</v>
      </c>
      <c r="G48">
        <v>21</v>
      </c>
      <c r="H48">
        <v>-6</v>
      </c>
      <c r="I48" s="1">
        <v>2425</v>
      </c>
      <c r="J48" s="1">
        <v>9173660</v>
      </c>
      <c r="K48" t="s">
        <v>12</v>
      </c>
      <c r="L48">
        <v>44</v>
      </c>
      <c r="M48" t="e">
        <f ca="1">OFFSET(Table14[[#Headers],[Winner]], MATCH(Table5[[#This Row],[Movie_Name]], Table14[Winner], 0), 0)</f>
        <v>#N/A</v>
      </c>
      <c r="N48" t="e">
        <f ca="1">OFFSET(Table14[[#Headers],[Winner]], MATCH(Table5[[#This Row],[Movie_Name]], Table14[Winner], 0), -1)</f>
        <v>#N/A</v>
      </c>
    </row>
    <row r="49" spans="1:14" x14ac:dyDescent="0.2">
      <c r="A49">
        <v>52</v>
      </c>
      <c r="B49" t="str">
        <f ca="1">OFFSET([1]!Table5[[#Headers],[Name]], MATCH(Table5[[#This Row],[Movie_Name]], [1]!Table5[Name], 0), 5)</f>
        <v>52 Un Padre No Tan Padre</v>
      </c>
      <c r="C49" t="s">
        <v>90</v>
      </c>
      <c r="D49" t="s">
        <v>70</v>
      </c>
      <c r="E49" s="1">
        <v>38563</v>
      </c>
      <c r="F49" s="3">
        <v>-0.16300000000000001</v>
      </c>
      <c r="G49">
        <v>52</v>
      </c>
      <c r="H49">
        <v>16</v>
      </c>
      <c r="I49" s="1">
        <v>742</v>
      </c>
      <c r="J49" s="1">
        <v>2106630</v>
      </c>
      <c r="K49" t="s">
        <v>12</v>
      </c>
      <c r="L49">
        <v>5</v>
      </c>
      <c r="M49" t="e">
        <f ca="1">OFFSET(Table14[[#Headers],[Winner]], MATCH(Table5[[#This Row],[Movie_Name]], Table14[Winner], 0), 0)</f>
        <v>#N/A</v>
      </c>
      <c r="N49" t="e">
        <f ca="1">OFFSET(Table14[[#Headers],[Winner]], MATCH(Table5[[#This Row],[Movie_Name]], Table14[Winner], 0), -1)</f>
        <v>#N/A</v>
      </c>
    </row>
    <row r="50" spans="1:14" x14ac:dyDescent="0.2">
      <c r="A50">
        <v>53</v>
      </c>
      <c r="B50" t="str">
        <f ca="1">OFFSET([1]!Table5[[#Headers],[Name]], MATCH(Table5[[#This Row],[Movie_Name]], [1]!Table5[Name], 0), 5)</f>
        <v>53 Underworld: Blood Wars</v>
      </c>
      <c r="C50" t="s">
        <v>101</v>
      </c>
      <c r="D50" t="s">
        <v>95</v>
      </c>
      <c r="E50" s="1">
        <v>38158</v>
      </c>
      <c r="F50" s="3">
        <v>-0.45300000000000001</v>
      </c>
      <c r="G50">
        <v>82</v>
      </c>
      <c r="H50">
        <v>-24</v>
      </c>
      <c r="I50" s="1">
        <v>465</v>
      </c>
      <c r="J50" s="1">
        <v>30317745</v>
      </c>
      <c r="K50" s="1">
        <v>35</v>
      </c>
      <c r="L50">
        <v>8</v>
      </c>
      <c r="M50" t="e">
        <f ca="1">OFFSET(Table14[[#Headers],[Winner]], MATCH(Table5[[#This Row],[Movie_Name]], Table14[Winner], 0), 0)</f>
        <v>#N/A</v>
      </c>
      <c r="N50" t="e">
        <f ca="1">OFFSET(Table14[[#Headers],[Winner]], MATCH(Table5[[#This Row],[Movie_Name]], Table14[Winner], 0), -1)</f>
        <v>#N/A</v>
      </c>
    </row>
    <row r="51" spans="1:14" x14ac:dyDescent="0.2">
      <c r="A51">
        <v>54</v>
      </c>
      <c r="B51" t="str">
        <f ca="1">OFFSET([1]!Table5[[#Headers],[Name]], MATCH(Table5[[#This Row],[Movie_Name]], [1]!Table5[Name], 0), 5)</f>
        <v>54 Duckweed</v>
      </c>
      <c r="C51" t="s">
        <v>104</v>
      </c>
      <c r="D51" t="s">
        <v>105</v>
      </c>
      <c r="E51" s="1">
        <v>36966</v>
      </c>
      <c r="F51" s="3">
        <v>-0.63500000000000001</v>
      </c>
      <c r="G51">
        <v>17</v>
      </c>
      <c r="H51">
        <v>-13</v>
      </c>
      <c r="I51" s="1">
        <v>2174</v>
      </c>
      <c r="J51" s="1">
        <v>422466</v>
      </c>
      <c r="K51" t="s">
        <v>12</v>
      </c>
      <c r="L51">
        <v>3</v>
      </c>
      <c r="M51" t="e">
        <f ca="1">OFFSET(Table14[[#Headers],[Winner]], MATCH(Table5[[#This Row],[Movie_Name]], Table14[Winner], 0), 0)</f>
        <v>#N/A</v>
      </c>
      <c r="N51" t="e">
        <f ca="1">OFFSET(Table14[[#Headers],[Winner]], MATCH(Table5[[#This Row],[Movie_Name]], Table14[Winner], 0), -1)</f>
        <v>#N/A</v>
      </c>
    </row>
    <row r="52" spans="1:14" x14ac:dyDescent="0.2">
      <c r="A52">
        <v>55</v>
      </c>
      <c r="B52" t="str">
        <f ca="1">OFFSET([1]!Table5[[#Headers],[Name]], MATCH(Table5[[#This Row],[Movie_Name]], [1]!Table5[Name], 0), 5)</f>
        <v>55 Julieta</v>
      </c>
      <c r="C52" t="s">
        <v>102</v>
      </c>
      <c r="D52" t="s">
        <v>74</v>
      </c>
      <c r="E52" s="1">
        <v>35023</v>
      </c>
      <c r="F52" s="3">
        <v>-0.33900000000000002</v>
      </c>
      <c r="G52">
        <v>33</v>
      </c>
      <c r="H52">
        <v>2</v>
      </c>
      <c r="I52" s="1">
        <v>1061</v>
      </c>
      <c r="J52" s="1">
        <v>1331606</v>
      </c>
      <c r="K52" t="s">
        <v>12</v>
      </c>
      <c r="L52">
        <v>10</v>
      </c>
      <c r="M52" t="e">
        <f ca="1">OFFSET(Table14[[#Headers],[Winner]], MATCH(Table5[[#This Row],[Movie_Name]], Table14[Winner], 0), 0)</f>
        <v>#N/A</v>
      </c>
      <c r="N52" t="e">
        <f ca="1">OFFSET(Table14[[#Headers],[Winner]], MATCH(Table5[[#This Row],[Movie_Name]], Table14[Winner], 0), -1)</f>
        <v>#N/A</v>
      </c>
    </row>
    <row r="53" spans="1:14" x14ac:dyDescent="0.2">
      <c r="A53">
        <v>56</v>
      </c>
      <c r="B53" t="str">
        <f ca="1">OFFSET([1]!Table5[[#Headers],[Name]], MATCH(Table5[[#This Row],[Movie_Name]], [1]!Table5[Name], 0), 5)</f>
        <v>56 Confidential Assignment</v>
      </c>
      <c r="C53" t="s">
        <v>109</v>
      </c>
      <c r="D53" t="s">
        <v>98</v>
      </c>
      <c r="E53" s="1">
        <v>31981</v>
      </c>
      <c r="F53" t="s">
        <v>12</v>
      </c>
      <c r="G53">
        <v>10</v>
      </c>
      <c r="H53" t="s">
        <v>12</v>
      </c>
      <c r="I53" s="1">
        <v>3198</v>
      </c>
      <c r="J53" s="1">
        <v>444231</v>
      </c>
      <c r="K53" t="s">
        <v>12</v>
      </c>
      <c r="L53">
        <v>5</v>
      </c>
      <c r="M53" t="e">
        <f ca="1">OFFSET(Table14[[#Headers],[Winner]], MATCH(Table5[[#This Row],[Movie_Name]], Table14[Winner], 0), 0)</f>
        <v>#N/A</v>
      </c>
      <c r="N53" t="e">
        <f ca="1">OFFSET(Table14[[#Headers],[Winner]], MATCH(Table5[[#This Row],[Movie_Name]], Table14[Winner], 0), -1)</f>
        <v>#N/A</v>
      </c>
    </row>
    <row r="54" spans="1:14" x14ac:dyDescent="0.2">
      <c r="A54">
        <v>57</v>
      </c>
      <c r="B54" t="str">
        <f ca="1">OFFSET([1]!Table5[[#Headers],[Name]], MATCH(Table5[[#This Row],[Movie_Name]], [1]!Table5[Name], 0), 5)</f>
        <v>57 My Life as a Zucchini</v>
      </c>
      <c r="C54" t="s">
        <v>79</v>
      </c>
      <c r="D54" t="s">
        <v>80</v>
      </c>
      <c r="E54" s="1">
        <v>31853</v>
      </c>
      <c r="F54" t="s">
        <v>12</v>
      </c>
      <c r="G54">
        <v>2</v>
      </c>
      <c r="H54" t="s">
        <v>12</v>
      </c>
      <c r="I54" s="1">
        <v>15927</v>
      </c>
      <c r="J54" s="1">
        <v>31853</v>
      </c>
      <c r="K54" t="s">
        <v>12</v>
      </c>
      <c r="L54">
        <v>1</v>
      </c>
      <c r="M54" t="e">
        <f ca="1">OFFSET(Table14[[#Headers],[Winner]], MATCH(Table5[[#This Row],[Movie_Name]], Table14[Winner], 0), 0)</f>
        <v>#N/A</v>
      </c>
      <c r="N54" t="e">
        <f ca="1">OFFSET(Table14[[#Headers],[Winner]], MATCH(Table5[[#This Row],[Movie_Name]], Table14[Winner], 0), -1)</f>
        <v>#N/A</v>
      </c>
    </row>
    <row r="55" spans="1:14" x14ac:dyDescent="0.2">
      <c r="A55">
        <v>58</v>
      </c>
      <c r="B55" t="str">
        <f ca="1">OFFSET([1]!Table5[[#Headers],[Name]], MATCH(Table5[[#This Row],[Movie_Name]], [1]!Table5[Name], 0), 5)</f>
        <v>58 Fabricated City</v>
      </c>
      <c r="C55" t="s">
        <v>97</v>
      </c>
      <c r="D55" t="s">
        <v>98</v>
      </c>
      <c r="E55" s="1">
        <v>24808</v>
      </c>
      <c r="F55" t="s">
        <v>12</v>
      </c>
      <c r="G55">
        <v>7</v>
      </c>
      <c r="H55" t="s">
        <v>12</v>
      </c>
      <c r="I55" s="1">
        <v>3544</v>
      </c>
      <c r="J55" s="1">
        <v>53331</v>
      </c>
      <c r="K55" t="s">
        <v>12</v>
      </c>
      <c r="L55">
        <v>1</v>
      </c>
      <c r="M55" t="e">
        <f ca="1">OFFSET(Table14[[#Headers],[Winner]], MATCH(Table5[[#This Row],[Movie_Name]], Table14[Winner], 0), 0)</f>
        <v>#N/A</v>
      </c>
      <c r="N55" t="e">
        <f ca="1">OFFSET(Table14[[#Headers],[Winner]], MATCH(Table5[[#This Row],[Movie_Name]], Table14[Winner], 0), -1)</f>
        <v>#N/A</v>
      </c>
    </row>
    <row r="56" spans="1:14" x14ac:dyDescent="0.2">
      <c r="A56">
        <v>59</v>
      </c>
      <c r="B56" t="str">
        <f ca="1">OFFSET([1]!Table5[[#Headers],[Name]], MATCH(Table5[[#This Row],[Movie_Name]], [1]!Table5[Name], 0), 5)</f>
        <v>59 Gold</v>
      </c>
      <c r="C56" t="s">
        <v>107</v>
      </c>
      <c r="D56" t="s">
        <v>32</v>
      </c>
      <c r="E56" s="1">
        <v>21495</v>
      </c>
      <c r="F56" s="3">
        <v>-0.57899999999999996</v>
      </c>
      <c r="G56">
        <v>41</v>
      </c>
      <c r="H56">
        <v>-66</v>
      </c>
      <c r="I56" s="1">
        <v>524</v>
      </c>
      <c r="J56" s="1">
        <v>7202801</v>
      </c>
      <c r="K56" t="s">
        <v>12</v>
      </c>
      <c r="L56">
        <v>5</v>
      </c>
      <c r="M56" t="e">
        <f ca="1">OFFSET(Table14[[#Headers],[Winner]], MATCH(Table5[[#This Row],[Movie_Name]], Table14[Winner], 0), 0)</f>
        <v>#N/A</v>
      </c>
      <c r="N56" t="e">
        <f ca="1">OFFSET(Table14[[#Headers],[Winner]], MATCH(Table5[[#This Row],[Movie_Name]], Table14[Winner], 0), -1)</f>
        <v>#N/A</v>
      </c>
    </row>
    <row r="57" spans="1:14" x14ac:dyDescent="0.2">
      <c r="A57">
        <v>6</v>
      </c>
      <c r="B57" t="str">
        <f ca="1">OFFSET([1]!Table5[[#Headers],[Name]], MATCH(Table5[[#This Row],[Movie_Name]], [1]!Table5[Name], 0), 5)</f>
        <v>6 Fist Fight</v>
      </c>
      <c r="C57" t="s">
        <v>26</v>
      </c>
      <c r="D57" t="s">
        <v>27</v>
      </c>
      <c r="E57" s="1">
        <v>6571348</v>
      </c>
      <c r="F57" s="3">
        <v>-0.46100000000000002</v>
      </c>
      <c r="G57" s="2">
        <v>3185</v>
      </c>
      <c r="H57" t="s">
        <v>12</v>
      </c>
      <c r="I57" s="1">
        <v>2063</v>
      </c>
      <c r="J57" s="1">
        <v>23446175</v>
      </c>
      <c r="K57" t="s">
        <v>12</v>
      </c>
      <c r="L57">
        <v>2</v>
      </c>
      <c r="M57" t="e">
        <f ca="1">OFFSET(Table14[[#Headers],[Winner]], MATCH(Table5[[#This Row],[Movie_Name]], Table14[Winner], 0), 0)</f>
        <v>#N/A</v>
      </c>
      <c r="N57" t="e">
        <f ca="1">OFFSET(Table14[[#Headers],[Winner]], MATCH(Table5[[#This Row],[Movie_Name]], Table14[Winner], 0), -1)</f>
        <v>#N/A</v>
      </c>
    </row>
    <row r="58" spans="1:14" x14ac:dyDescent="0.2">
      <c r="A58">
        <v>60</v>
      </c>
      <c r="B58" t="str">
        <f ca="1">OFFSET([1]!Table5[[#Headers],[Name]], MATCH(Table5[[#This Row],[Movie_Name]], [1]!Table5[Name], 0), 5)</f>
        <v>60 Live By Night</v>
      </c>
      <c r="C58" t="s">
        <v>132</v>
      </c>
      <c r="D58" t="s">
        <v>18</v>
      </c>
      <c r="E58" s="1">
        <v>21282</v>
      </c>
      <c r="F58" s="3">
        <v>9.2469999999999999</v>
      </c>
      <c r="G58">
        <v>90</v>
      </c>
      <c r="H58">
        <v>85</v>
      </c>
      <c r="I58" s="1">
        <v>236</v>
      </c>
      <c r="J58" s="1">
        <v>10365755</v>
      </c>
      <c r="K58" t="s">
        <v>12</v>
      </c>
      <c r="L58">
        <v>10</v>
      </c>
      <c r="M58" t="e">
        <f ca="1">OFFSET(Table14[[#Headers],[Winner]], MATCH(Table5[[#This Row],[Movie_Name]], Table14[Winner], 0), 0)</f>
        <v>#N/A</v>
      </c>
      <c r="N58" t="e">
        <f ca="1">OFFSET(Table14[[#Headers],[Winner]], MATCH(Table5[[#This Row],[Movie_Name]], Table14[Winner], 0), -1)</f>
        <v>#N/A</v>
      </c>
    </row>
    <row r="59" spans="1:14" x14ac:dyDescent="0.2">
      <c r="A59">
        <v>61</v>
      </c>
      <c r="B59" t="str">
        <f ca="1">OFFSET([1]!Table5[[#Headers],[Name]], MATCH(Table5[[#This Row],[Movie_Name]], [1]!Table5[Name], 0), 5)</f>
        <v>61 Neruda</v>
      </c>
      <c r="C59" t="s">
        <v>92</v>
      </c>
      <c r="D59" t="s">
        <v>93</v>
      </c>
      <c r="E59" s="1">
        <v>19496</v>
      </c>
      <c r="F59" s="3">
        <v>-0.57899999999999996</v>
      </c>
      <c r="G59">
        <v>27</v>
      </c>
      <c r="H59">
        <v>-16</v>
      </c>
      <c r="I59" s="1">
        <v>722</v>
      </c>
      <c r="J59" s="1">
        <v>719843</v>
      </c>
      <c r="K59" t="s">
        <v>12</v>
      </c>
      <c r="L59">
        <v>11</v>
      </c>
      <c r="M59" t="e">
        <f ca="1">OFFSET(Table14[[#Headers],[Winner]], MATCH(Table5[[#This Row],[Movie_Name]], Table14[Winner], 0), 0)</f>
        <v>#N/A</v>
      </c>
      <c r="N59" t="e">
        <f ca="1">OFFSET(Table14[[#Headers],[Winner]], MATCH(Table5[[#This Row],[Movie_Name]], Table14[Winner], 0), -1)</f>
        <v>#N/A</v>
      </c>
    </row>
    <row r="60" spans="1:14" x14ac:dyDescent="0.2">
      <c r="A60">
        <v>62</v>
      </c>
      <c r="B60" t="str">
        <f ca="1">OFFSET([1]!Table5[[#Headers],[Name]], MATCH(Table5[[#This Row],[Movie_Name]], [1]!Table5[Name], 0), 5)</f>
        <v>62 Assassin's Creed</v>
      </c>
      <c r="C60" t="s">
        <v>106</v>
      </c>
      <c r="D60" t="s">
        <v>11</v>
      </c>
      <c r="E60" s="1">
        <v>19124</v>
      </c>
      <c r="F60" s="3">
        <v>-0.59599999999999997</v>
      </c>
      <c r="G60">
        <v>57</v>
      </c>
      <c r="H60">
        <v>-88</v>
      </c>
      <c r="I60" s="1">
        <v>336</v>
      </c>
      <c r="J60" s="1">
        <v>54624344</v>
      </c>
      <c r="K60" s="1">
        <v>125</v>
      </c>
      <c r="L60">
        <v>10</v>
      </c>
      <c r="M60" t="e">
        <f ca="1">OFFSET(Table14[[#Headers],[Winner]], MATCH(Table5[[#This Row],[Movie_Name]], Table14[Winner], 0), 0)</f>
        <v>#N/A</v>
      </c>
      <c r="N60" t="e">
        <f ca="1">OFFSET(Table14[[#Headers],[Winner]], MATCH(Table5[[#This Row],[Movie_Name]], Table14[Winner], 0), -1)</f>
        <v>#N/A</v>
      </c>
    </row>
    <row r="61" spans="1:14" x14ac:dyDescent="0.2">
      <c r="A61">
        <v>63</v>
      </c>
      <c r="B61" t="str">
        <f ca="1">OFFSET([1]!Table5[[#Headers],[Name]], MATCH(Table5[[#This Row],[Movie_Name]], [1]!Table5[Name], 0), 5)</f>
        <v>63 Land of Mine</v>
      </c>
      <c r="C61" t="s">
        <v>84</v>
      </c>
      <c r="D61" t="s">
        <v>74</v>
      </c>
      <c r="E61" s="1">
        <v>14008</v>
      </c>
      <c r="F61" s="3">
        <v>1.7999999999999999E-2</v>
      </c>
      <c r="G61">
        <v>8</v>
      </c>
      <c r="H61">
        <v>3</v>
      </c>
      <c r="I61" s="1">
        <v>1751</v>
      </c>
      <c r="J61" s="1">
        <v>67095</v>
      </c>
      <c r="K61" t="s">
        <v>12</v>
      </c>
      <c r="L61">
        <v>8</v>
      </c>
      <c r="M61" t="e">
        <f ca="1">OFFSET(Table14[[#Headers],[Winner]], MATCH(Table5[[#This Row],[Movie_Name]], Table14[Winner], 0), 0)</f>
        <v>#N/A</v>
      </c>
      <c r="N61" t="e">
        <f ca="1">OFFSET(Table14[[#Headers],[Winner]], MATCH(Table5[[#This Row],[Movie_Name]], Table14[Winner], 0), -1)</f>
        <v>#N/A</v>
      </c>
    </row>
    <row r="62" spans="1:14" x14ac:dyDescent="0.2">
      <c r="A62">
        <v>64</v>
      </c>
      <c r="B62" t="str">
        <f ca="1">OFFSET([1]!Table5[[#Headers],[Name]], MATCH(Table5[[#This Row],[Movie_Name]], [1]!Table5[Name], 0), 5)</f>
        <v>64 The Eagle Huntress</v>
      </c>
      <c r="C62" t="s">
        <v>103</v>
      </c>
      <c r="D62" t="s">
        <v>74</v>
      </c>
      <c r="E62" s="1">
        <v>13262</v>
      </c>
      <c r="F62" s="3">
        <v>-0.46300000000000002</v>
      </c>
      <c r="G62">
        <v>22</v>
      </c>
      <c r="H62">
        <v>-6</v>
      </c>
      <c r="I62" s="1">
        <v>603</v>
      </c>
      <c r="J62" s="1">
        <v>3056904</v>
      </c>
      <c r="K62" t="s">
        <v>12</v>
      </c>
      <c r="L62">
        <v>17</v>
      </c>
      <c r="M62" t="e">
        <f ca="1">OFFSET(Table14[[#Headers],[Winner]], MATCH(Table5[[#This Row],[Movie_Name]], Table14[Winner], 0), 0)</f>
        <v>#N/A</v>
      </c>
      <c r="N62" t="e">
        <f ca="1">OFFSET(Table14[[#Headers],[Winner]], MATCH(Table5[[#This Row],[Movie_Name]], Table14[Winner], 0), -1)</f>
        <v>#N/A</v>
      </c>
    </row>
    <row r="63" spans="1:14" x14ac:dyDescent="0.2">
      <c r="A63">
        <v>65</v>
      </c>
      <c r="B63" t="str">
        <f ca="1">OFFSET([1]!Table5[[#Headers],[Name]], MATCH(Table5[[#This Row],[Movie_Name]], [1]!Table5[Name], 0), 5)</f>
        <v>65 Journey to the West: The Demons Strike Back</v>
      </c>
      <c r="C63" t="s">
        <v>129</v>
      </c>
      <c r="D63" t="s">
        <v>61</v>
      </c>
      <c r="E63" s="1">
        <v>10538</v>
      </c>
      <c r="F63" s="3">
        <v>-0.63700000000000001</v>
      </c>
      <c r="G63">
        <v>5</v>
      </c>
      <c r="H63">
        <v>-9</v>
      </c>
      <c r="I63" s="1">
        <v>2108</v>
      </c>
      <c r="J63" s="1">
        <v>870451</v>
      </c>
      <c r="K63" t="s">
        <v>12</v>
      </c>
      <c r="L63">
        <v>4</v>
      </c>
      <c r="M63" t="e">
        <f ca="1">OFFSET(Table14[[#Headers],[Winner]], MATCH(Table5[[#This Row],[Movie_Name]], Table14[Winner], 0), 0)</f>
        <v>#N/A</v>
      </c>
      <c r="N63" t="e">
        <f ca="1">OFFSET(Table14[[#Headers],[Winner]], MATCH(Table5[[#This Row],[Movie_Name]], Table14[Winner], 0), -1)</f>
        <v>#N/A</v>
      </c>
    </row>
    <row r="64" spans="1:14" x14ac:dyDescent="0.2">
      <c r="A64">
        <v>66</v>
      </c>
      <c r="B64" t="str">
        <f ca="1">OFFSET([1]!Table5[[#Headers],[Name]], MATCH(Table5[[#This Row],[Movie_Name]], [1]!Table5[Name], 0), 5)</f>
        <v>66 The Comedian</v>
      </c>
      <c r="C64" t="s">
        <v>128</v>
      </c>
      <c r="D64" t="s">
        <v>74</v>
      </c>
      <c r="E64" s="1">
        <v>8536</v>
      </c>
      <c r="F64" s="3">
        <v>-0.69199999999999995</v>
      </c>
      <c r="G64">
        <v>30</v>
      </c>
      <c r="H64">
        <v>-11</v>
      </c>
      <c r="I64" s="1">
        <v>285</v>
      </c>
      <c r="J64" s="1">
        <v>1646445</v>
      </c>
      <c r="K64" t="s">
        <v>12</v>
      </c>
      <c r="L64">
        <v>12</v>
      </c>
      <c r="M64" t="e">
        <f ca="1">OFFSET(Table14[[#Headers],[Winner]], MATCH(Table5[[#This Row],[Movie_Name]], Table14[Winner], 0), 0)</f>
        <v>#N/A</v>
      </c>
      <c r="N64" t="e">
        <f ca="1">OFFSET(Table14[[#Headers],[Winner]], MATCH(Table5[[#This Row],[Movie_Name]], Table14[Winner], 0), -1)</f>
        <v>#N/A</v>
      </c>
    </row>
    <row r="65" spans="1:14" x14ac:dyDescent="0.2">
      <c r="A65">
        <v>67</v>
      </c>
      <c r="B65" t="str">
        <f ca="1">OFFSET([1]!Table5[[#Headers],[Name]], MATCH(Table5[[#This Row],[Movie_Name]], [1]!Table5[Name], 0), 5)</f>
        <v>67 XX (2017)</v>
      </c>
      <c r="C65" t="s">
        <v>120</v>
      </c>
      <c r="D65" t="s">
        <v>43</v>
      </c>
      <c r="E65" s="1">
        <v>8238</v>
      </c>
      <c r="F65" s="3">
        <v>0.32400000000000001</v>
      </c>
      <c r="G65">
        <v>16</v>
      </c>
      <c r="H65">
        <v>9</v>
      </c>
      <c r="I65" s="1">
        <v>515</v>
      </c>
      <c r="J65" s="1">
        <v>19961</v>
      </c>
      <c r="K65" t="s">
        <v>12</v>
      </c>
      <c r="L65">
        <v>2</v>
      </c>
      <c r="M65" t="e">
        <f ca="1">OFFSET(Table14[[#Headers],[Winner]], MATCH(Table5[[#This Row],[Movie_Name]], Table14[Winner], 0), 0)</f>
        <v>#N/A</v>
      </c>
      <c r="N65" t="e">
        <f ca="1">OFFSET(Table14[[#Headers],[Winner]], MATCH(Table5[[#This Row],[Movie_Name]], Table14[Winner], 0), -1)</f>
        <v>#N/A</v>
      </c>
    </row>
    <row r="66" spans="1:14" x14ac:dyDescent="0.2">
      <c r="A66">
        <v>68</v>
      </c>
      <c r="B66" t="str">
        <f ca="1">OFFSET([1]!Table5[[#Headers],[Name]], MATCH(Table5[[#This Row],[Movie_Name]], [1]!Table5[Name], 0), 5)</f>
        <v>68 Mr. Gaga: A True Story of Love and Dance</v>
      </c>
      <c r="C66" t="s">
        <v>110</v>
      </c>
      <c r="D66" t="s">
        <v>111</v>
      </c>
      <c r="E66" s="1">
        <v>5838</v>
      </c>
      <c r="F66" t="s">
        <v>12</v>
      </c>
      <c r="G66">
        <v>2</v>
      </c>
      <c r="H66" t="s">
        <v>12</v>
      </c>
      <c r="I66" s="1">
        <v>2919</v>
      </c>
      <c r="J66" s="1">
        <v>111809</v>
      </c>
      <c r="K66" t="s">
        <v>12</v>
      </c>
      <c r="L66">
        <v>4</v>
      </c>
      <c r="M66" t="e">
        <f ca="1">OFFSET(Table14[[#Headers],[Winner]], MATCH(Table5[[#This Row],[Movie_Name]], Table14[Winner], 0), 0)</f>
        <v>#N/A</v>
      </c>
      <c r="N66" t="e">
        <f ca="1">OFFSET(Table14[[#Headers],[Winner]], MATCH(Table5[[#This Row],[Movie_Name]], Table14[Winner], 0), -1)</f>
        <v>#N/A</v>
      </c>
    </row>
    <row r="67" spans="1:14" x14ac:dyDescent="0.2">
      <c r="A67">
        <v>69</v>
      </c>
      <c r="B67" t="str">
        <f ca="1">OFFSET([1]!Table5[[#Headers],[Name]], MATCH(Table5[[#This Row],[Movie_Name]], [1]!Table5[Name], 0), 5)</f>
        <v>69 Under the Sea 3D</v>
      </c>
      <c r="C67" t="s">
        <v>119</v>
      </c>
      <c r="D67" t="s">
        <v>18</v>
      </c>
      <c r="E67" s="1">
        <v>5324</v>
      </c>
      <c r="F67" s="3">
        <v>-0.14599999999999999</v>
      </c>
      <c r="G67">
        <v>3</v>
      </c>
      <c r="H67">
        <v>-1</v>
      </c>
      <c r="I67" s="1">
        <v>1775</v>
      </c>
      <c r="J67" s="1">
        <v>35224574</v>
      </c>
      <c r="K67" t="s">
        <v>12</v>
      </c>
      <c r="L67">
        <v>420</v>
      </c>
      <c r="M67" t="e">
        <f ca="1">OFFSET(Table14[[#Headers],[Winner]], MATCH(Table5[[#This Row],[Movie_Name]], Table14[Winner], 0), 0)</f>
        <v>#N/A</v>
      </c>
      <c r="N67" t="e">
        <f ca="1">OFFSET(Table14[[#Headers],[Winner]], MATCH(Table5[[#This Row],[Movie_Name]], Table14[Winner], 0), -1)</f>
        <v>#N/A</v>
      </c>
    </row>
    <row r="68" spans="1:14" x14ac:dyDescent="0.2">
      <c r="A68">
        <v>7</v>
      </c>
      <c r="B68" t="str">
        <f ca="1">OFFSET([1]!Table5[[#Headers],[Name]], MATCH(Table5[[#This Row],[Movie_Name]], [1]!Table5[Name], 0), 5)</f>
        <v>7 Hidden Figures</v>
      </c>
      <c r="C68" t="s">
        <v>22</v>
      </c>
      <c r="D68" t="s">
        <v>11</v>
      </c>
      <c r="E68" s="1">
        <v>5805737</v>
      </c>
      <c r="F68" s="3">
        <v>-0.19600000000000001</v>
      </c>
      <c r="G68" s="2">
        <v>2022</v>
      </c>
      <c r="H68">
        <v>-195</v>
      </c>
      <c r="I68" s="1">
        <v>2871</v>
      </c>
      <c r="J68" s="1">
        <v>152746541</v>
      </c>
      <c r="K68" s="1">
        <v>25</v>
      </c>
      <c r="L68">
        <v>10</v>
      </c>
      <c r="M68" t="e">
        <f ca="1">OFFSET(Table14[[#Headers],[Winner]], MATCH(Table5[[#This Row],[Movie_Name]], Table14[Winner], 0), 0)</f>
        <v>#N/A</v>
      </c>
      <c r="N68" t="e">
        <f ca="1">OFFSET(Table14[[#Headers],[Winner]], MATCH(Table5[[#This Row],[Movie_Name]], Table14[Winner], 0), -1)</f>
        <v>#N/A</v>
      </c>
    </row>
    <row r="69" spans="1:14" x14ac:dyDescent="0.2">
      <c r="A69">
        <v>70</v>
      </c>
      <c r="B69" t="str">
        <f ca="1">OFFSET([1]!Table5[[#Headers],[Name]], MATCH(Table5[[#This Row],[Movie_Name]], [1]!Table5[Name], 0), 5)</f>
        <v>70 Born to Be Wild (IMAX)</v>
      </c>
      <c r="C69" t="s">
        <v>117</v>
      </c>
      <c r="D69" t="s">
        <v>18</v>
      </c>
      <c r="E69" s="1">
        <v>4321</v>
      </c>
      <c r="F69" s="3">
        <v>-0.218</v>
      </c>
      <c r="G69">
        <v>9</v>
      </c>
      <c r="H69">
        <v>-1</v>
      </c>
      <c r="I69" s="1">
        <v>480</v>
      </c>
      <c r="J69" s="1">
        <v>25215884</v>
      </c>
      <c r="K69" t="s">
        <v>12</v>
      </c>
      <c r="L69">
        <v>308</v>
      </c>
      <c r="M69" t="e">
        <f ca="1">OFFSET(Table14[[#Headers],[Winner]], MATCH(Table5[[#This Row],[Movie_Name]], Table14[Winner], 0), 0)</f>
        <v>#N/A</v>
      </c>
      <c r="N69" t="e">
        <f ca="1">OFFSET(Table14[[#Headers],[Winner]], MATCH(Table5[[#This Row],[Movie_Name]], Table14[Winner], 0), -1)</f>
        <v>#N/A</v>
      </c>
    </row>
    <row r="70" spans="1:14" x14ac:dyDescent="0.2">
      <c r="A70">
        <v>71</v>
      </c>
      <c r="B70" t="str">
        <f ca="1">OFFSET([1]!Table5[[#Headers],[Name]], MATCH(Table5[[#This Row],[Movie_Name]], [1]!Table5[Name], 0), 5)</f>
        <v>71 Space Station 3-D (IMAX)</v>
      </c>
      <c r="C70" t="s">
        <v>155</v>
      </c>
      <c r="D70" t="s">
        <v>86</v>
      </c>
      <c r="E70" s="1">
        <v>4161</v>
      </c>
      <c r="F70" s="3">
        <v>0.17</v>
      </c>
      <c r="G70">
        <v>2</v>
      </c>
      <c r="H70" t="s">
        <v>12</v>
      </c>
      <c r="I70" s="1">
        <v>2081</v>
      </c>
      <c r="J70" s="1">
        <v>93251106</v>
      </c>
      <c r="K70" t="s">
        <v>12</v>
      </c>
      <c r="L70">
        <v>751</v>
      </c>
      <c r="M70" t="e">
        <f ca="1">OFFSET(Table14[[#Headers],[Winner]], MATCH(Table5[[#This Row],[Movie_Name]], Table14[Winner], 0), 0)</f>
        <v>#N/A</v>
      </c>
      <c r="N70" t="e">
        <f ca="1">OFFSET(Table14[[#Headers],[Winner]], MATCH(Table5[[#This Row],[Movie_Name]], Table14[Winner], 0), -1)</f>
        <v>#N/A</v>
      </c>
    </row>
    <row r="71" spans="1:14" x14ac:dyDescent="0.2">
      <c r="A71">
        <v>72</v>
      </c>
      <c r="B71" t="str">
        <f ca="1">OFFSET([1]!Table5[[#Headers],[Name]], MATCH(Table5[[#This Row],[Movie_Name]], [1]!Table5[Name], 0), 5)</f>
        <v>72 The Lure</v>
      </c>
      <c r="C71" t="s">
        <v>116</v>
      </c>
      <c r="D71" t="s">
        <v>113</v>
      </c>
      <c r="E71" s="1">
        <v>4110</v>
      </c>
      <c r="F71" s="3">
        <v>-0.54800000000000004</v>
      </c>
      <c r="G71">
        <v>3</v>
      </c>
      <c r="H71">
        <v>-1</v>
      </c>
      <c r="I71" s="1">
        <v>1370</v>
      </c>
      <c r="J71" s="1">
        <v>47407</v>
      </c>
      <c r="K71" t="s">
        <v>12</v>
      </c>
      <c r="L71">
        <v>4</v>
      </c>
      <c r="M71" t="e">
        <f ca="1">OFFSET(Table14[[#Headers],[Winner]], MATCH(Table5[[#This Row],[Movie_Name]], Table14[Winner], 0), 0)</f>
        <v>#N/A</v>
      </c>
      <c r="N71" t="e">
        <f ca="1">OFFSET(Table14[[#Headers],[Winner]], MATCH(Table5[[#This Row],[Movie_Name]], Table14[Winner], 0), -1)</f>
        <v>#N/A</v>
      </c>
    </row>
    <row r="72" spans="1:14" x14ac:dyDescent="0.2">
      <c r="A72">
        <v>73</v>
      </c>
      <c r="B72" t="str">
        <f ca="1">OFFSET([1]!Table5[[#Headers],[Name]], MATCH(Table5[[#This Row],[Movie_Name]], [1]!Table5[Name], 0), 5)</f>
        <v>73 The Trouble with Terkel (2017)</v>
      </c>
      <c r="C72" t="s">
        <v>138</v>
      </c>
      <c r="D72" t="s">
        <v>127</v>
      </c>
      <c r="E72" s="1">
        <v>3363</v>
      </c>
      <c r="F72" s="3">
        <v>-0.61</v>
      </c>
      <c r="G72">
        <v>3</v>
      </c>
      <c r="H72">
        <v>-4</v>
      </c>
      <c r="I72" s="1">
        <v>1121</v>
      </c>
      <c r="J72" s="1">
        <v>93867</v>
      </c>
      <c r="K72" t="s">
        <v>12</v>
      </c>
      <c r="L72">
        <v>4</v>
      </c>
      <c r="M72" t="e">
        <f ca="1">OFFSET(Table14[[#Headers],[Winner]], MATCH(Table5[[#This Row],[Movie_Name]], Table14[Winner], 0), 0)</f>
        <v>#N/A</v>
      </c>
      <c r="N72" t="e">
        <f ca="1">OFFSET(Table14[[#Headers],[Winner]], MATCH(Table5[[#This Row],[Movie_Name]], Table14[Winner], 0), -1)</f>
        <v>#N/A</v>
      </c>
    </row>
    <row r="73" spans="1:14" x14ac:dyDescent="0.2">
      <c r="A73">
        <v>74</v>
      </c>
      <c r="B73" t="str">
        <f ca="1">OFFSET([1]!Table5[[#Headers],[Name]], MATCH(Table5[[#This Row],[Movie_Name]], [1]!Table5[Name], 0), 5)</f>
        <v>74 Chapter &amp; Verse</v>
      </c>
      <c r="C73" t="s">
        <v>121</v>
      </c>
      <c r="D73" t="s">
        <v>122</v>
      </c>
      <c r="E73" s="1">
        <v>3022</v>
      </c>
      <c r="F73" s="3">
        <v>-0.72299999999999998</v>
      </c>
      <c r="G73">
        <v>1</v>
      </c>
      <c r="H73" t="s">
        <v>12</v>
      </c>
      <c r="I73" s="1">
        <v>3022</v>
      </c>
      <c r="J73" s="1">
        <v>73970</v>
      </c>
      <c r="K73" t="s">
        <v>12</v>
      </c>
      <c r="L73">
        <v>4</v>
      </c>
      <c r="M73" t="e">
        <f ca="1">OFFSET(Table14[[#Headers],[Winner]], MATCH(Table5[[#This Row],[Movie_Name]], Table14[Winner], 0), 0)</f>
        <v>#N/A</v>
      </c>
      <c r="N73" t="e">
        <f ca="1">OFFSET(Table14[[#Headers],[Winner]], MATCH(Table5[[#This Row],[Movie_Name]], Table14[Winner], 0), -1)</f>
        <v>#N/A</v>
      </c>
    </row>
    <row r="74" spans="1:14" x14ac:dyDescent="0.2">
      <c r="A74">
        <v>75</v>
      </c>
      <c r="B74" t="str">
        <f ca="1">OFFSET([1]!Table5[[#Headers],[Name]], MATCH(Table5[[#This Row],[Movie_Name]], [1]!Table5[Name], 0), 5)</f>
        <v>75 Ocean Waves</v>
      </c>
      <c r="C74" t="s">
        <v>156</v>
      </c>
      <c r="D74" t="s">
        <v>80</v>
      </c>
      <c r="E74" s="1">
        <v>2951</v>
      </c>
      <c r="F74" s="3">
        <v>0.75700000000000001</v>
      </c>
      <c r="G74">
        <v>9</v>
      </c>
      <c r="H74" t="s">
        <v>12</v>
      </c>
      <c r="I74" s="1">
        <v>328</v>
      </c>
      <c r="J74" s="1">
        <v>86913</v>
      </c>
      <c r="K74" t="s">
        <v>12</v>
      </c>
      <c r="L74">
        <v>9</v>
      </c>
      <c r="M74" t="e">
        <f ca="1">OFFSET(Table14[[#Headers],[Winner]], MATCH(Table5[[#This Row],[Movie_Name]], Table14[Winner], 0), 0)</f>
        <v>#N/A</v>
      </c>
      <c r="N74" t="e">
        <f ca="1">OFFSET(Table14[[#Headers],[Winner]], MATCH(Table5[[#This Row],[Movie_Name]], Table14[Winner], 0), -1)</f>
        <v>#N/A</v>
      </c>
    </row>
    <row r="75" spans="1:14" x14ac:dyDescent="0.2">
      <c r="A75">
        <v>76</v>
      </c>
      <c r="B75" t="str">
        <f ca="1">OFFSET([1]!Table5[[#Headers],[Name]], MATCH(Table5[[#This Row],[Movie_Name]], [1]!Table5[Name], 0), 5)</f>
        <v>76 The Love Witch</v>
      </c>
      <c r="C75" t="s">
        <v>157</v>
      </c>
      <c r="D75" t="s">
        <v>53</v>
      </c>
      <c r="E75" s="1">
        <v>2492</v>
      </c>
      <c r="F75" t="s">
        <v>12</v>
      </c>
      <c r="G75">
        <v>4</v>
      </c>
      <c r="H75" t="s">
        <v>12</v>
      </c>
      <c r="I75" s="1">
        <v>623</v>
      </c>
      <c r="J75" s="1">
        <v>226223</v>
      </c>
      <c r="K75" t="s">
        <v>12</v>
      </c>
      <c r="L75">
        <v>16</v>
      </c>
      <c r="M75" t="e">
        <f ca="1">OFFSET(Table14[[#Headers],[Winner]], MATCH(Table5[[#This Row],[Movie_Name]], Table14[Winner], 0), 0)</f>
        <v>#N/A</v>
      </c>
      <c r="N75" t="e">
        <f ca="1">OFFSET(Table14[[#Headers],[Winner]], MATCH(Table5[[#This Row],[Movie_Name]], Table14[Winner], 0), -1)</f>
        <v>#N/A</v>
      </c>
    </row>
    <row r="76" spans="1:14" x14ac:dyDescent="0.2">
      <c r="A76">
        <v>77</v>
      </c>
      <c r="B76" t="str">
        <f ca="1">OFFSET([1]!Table5[[#Headers],[Name]], MATCH(Table5[[#This Row],[Movie_Name]], [1]!Table5[Name], 0), 5)</f>
        <v>77 Pelle the Conqueror (2017 re-release)</v>
      </c>
      <c r="C76" t="s">
        <v>141</v>
      </c>
      <c r="D76" t="s">
        <v>142</v>
      </c>
      <c r="E76" s="1">
        <v>1676</v>
      </c>
      <c r="F76" t="s">
        <v>12</v>
      </c>
      <c r="G76">
        <v>1</v>
      </c>
      <c r="H76" t="s">
        <v>12</v>
      </c>
      <c r="I76" s="1">
        <v>1676</v>
      </c>
      <c r="J76" s="1">
        <v>1676</v>
      </c>
      <c r="K76" t="s">
        <v>12</v>
      </c>
      <c r="L76">
        <v>1</v>
      </c>
      <c r="M76" t="e">
        <f ca="1">OFFSET(Table14[[#Headers],[Winner]], MATCH(Table5[[#This Row],[Movie_Name]], Table14[Winner], 0), 0)</f>
        <v>#N/A</v>
      </c>
      <c r="N76" t="e">
        <f ca="1">OFFSET(Table14[[#Headers],[Winner]], MATCH(Table5[[#This Row],[Movie_Name]], Table14[Winner], 0), -1)</f>
        <v>#N/A</v>
      </c>
    </row>
    <row r="77" spans="1:14" x14ac:dyDescent="0.2">
      <c r="A77">
        <v>78</v>
      </c>
      <c r="B77" t="str">
        <f ca="1">OFFSET([1]!Table5[[#Headers],[Name]], MATCH(Table5[[#This Row],[Movie_Name]], [1]!Table5[Name], 0), 5)</f>
        <v>78 Saving Banksy</v>
      </c>
      <c r="C77" t="s">
        <v>139</v>
      </c>
      <c r="D77" t="s">
        <v>140</v>
      </c>
      <c r="E77" s="1">
        <v>1375</v>
      </c>
      <c r="F77" s="3">
        <v>-0.191</v>
      </c>
      <c r="G77">
        <v>2</v>
      </c>
      <c r="H77" t="s">
        <v>12</v>
      </c>
      <c r="I77" s="1">
        <v>688</v>
      </c>
      <c r="J77" s="1">
        <v>44600</v>
      </c>
      <c r="K77" t="s">
        <v>12</v>
      </c>
      <c r="L77">
        <v>7</v>
      </c>
      <c r="M77" t="e">
        <f ca="1">OFFSET(Table14[[#Headers],[Winner]], MATCH(Table5[[#This Row],[Movie_Name]], Table14[Winner], 0), 0)</f>
        <v>#N/A</v>
      </c>
      <c r="N77" t="e">
        <f ca="1">OFFSET(Table14[[#Headers],[Winner]], MATCH(Table5[[#This Row],[Movie_Name]], Table14[Winner], 0), -1)</f>
        <v>#N/A</v>
      </c>
    </row>
    <row r="78" spans="1:14" x14ac:dyDescent="0.2">
      <c r="A78">
        <v>79</v>
      </c>
      <c r="B78" t="str">
        <f ca="1">OFFSET([1]!Table5[[#Headers],[Name]], MATCH(Table5[[#This Row],[Movie_Name]], [1]!Table5[Name], 0), 5)</f>
        <v>79 Massacre on Aisle 12</v>
      </c>
      <c r="C78" t="s">
        <v>135</v>
      </c>
      <c r="D78" t="s">
        <v>127</v>
      </c>
      <c r="E78" s="1">
        <v>1124</v>
      </c>
      <c r="F78" s="3">
        <v>3.496</v>
      </c>
      <c r="G78">
        <v>2</v>
      </c>
      <c r="H78">
        <v>1</v>
      </c>
      <c r="I78" s="1">
        <v>562</v>
      </c>
      <c r="J78" s="1">
        <v>7775</v>
      </c>
      <c r="K78" t="s">
        <v>12</v>
      </c>
      <c r="L78">
        <v>5</v>
      </c>
      <c r="M78" t="e">
        <f ca="1">OFFSET(Table14[[#Headers],[Winner]], MATCH(Table5[[#This Row],[Movie_Name]], Table14[Winner], 0), 0)</f>
        <v>#N/A</v>
      </c>
      <c r="N78" t="e">
        <f ca="1">OFFSET(Table14[[#Headers],[Winner]], MATCH(Table5[[#This Row],[Movie_Name]], Table14[Winner], 0), -1)</f>
        <v>#N/A</v>
      </c>
    </row>
    <row r="79" spans="1:14" x14ac:dyDescent="0.2">
      <c r="A79">
        <v>8</v>
      </c>
      <c r="B79" t="str">
        <f ca="1">OFFSET([1]!Table5[[#Headers],[Name]], MATCH(Table5[[#This Row],[Movie_Name]], [1]!Table5[Name], 0), 5)</f>
        <v>8 La La Land</v>
      </c>
      <c r="C79" t="s">
        <v>25</v>
      </c>
      <c r="D79" t="s">
        <v>16</v>
      </c>
      <c r="E79" s="1">
        <v>4689292</v>
      </c>
      <c r="F79" s="3">
        <v>2.1000000000000001E-2</v>
      </c>
      <c r="G79" s="2">
        <v>1733</v>
      </c>
      <c r="H79">
        <v>146</v>
      </c>
      <c r="I79" s="1">
        <v>2706</v>
      </c>
      <c r="J79" s="1">
        <v>140949357</v>
      </c>
      <c r="K79" s="1">
        <v>30</v>
      </c>
      <c r="L79">
        <v>12</v>
      </c>
      <c r="M79" t="str">
        <f ca="1">OFFSET(Table14[[#Headers],[Winner]], MATCH(Table5[[#This Row],[Movie_Name]], Table14[Winner], 0), 0)</f>
        <v>La La Land</v>
      </c>
      <c r="N79" t="str">
        <f ca="1">OFFSET(Table14[[#Headers],[Winner]], MATCH(Table5[[#This Row],[Movie_Name]], Table14[Winner], 0), -1)</f>
        <v>ACTRESS IN A LEADING ROLE</v>
      </c>
    </row>
    <row r="80" spans="1:14" x14ac:dyDescent="0.2">
      <c r="A80">
        <v>80</v>
      </c>
      <c r="B80" t="str">
        <f ca="1">OFFSET([1]!Table5[[#Headers],[Name]], MATCH(Table5[[#This Row],[Movie_Name]], [1]!Table5[Name], 0), 5)</f>
        <v>80 Mifune: The Last Samurai</v>
      </c>
      <c r="C80" t="s">
        <v>158</v>
      </c>
      <c r="D80" t="s">
        <v>137</v>
      </c>
      <c r="E80" s="1">
        <v>398</v>
      </c>
      <c r="F80" t="s">
        <v>12</v>
      </c>
      <c r="G80">
        <v>2</v>
      </c>
      <c r="H80" t="s">
        <v>12</v>
      </c>
      <c r="I80" s="1">
        <v>199</v>
      </c>
      <c r="J80" s="1">
        <v>61691</v>
      </c>
      <c r="K80" t="s">
        <v>12</v>
      </c>
      <c r="L80">
        <v>13</v>
      </c>
      <c r="M80" t="e">
        <f ca="1">OFFSET(Table14[[#Headers],[Winner]], MATCH(Table5[[#This Row],[Movie_Name]], Table14[Winner], 0), 0)</f>
        <v>#N/A</v>
      </c>
      <c r="N80" t="e">
        <f ca="1">OFFSET(Table14[[#Headers],[Winner]], MATCH(Table5[[#This Row],[Movie_Name]], Table14[Winner], 0), -1)</f>
        <v>#N/A</v>
      </c>
    </row>
    <row r="81" spans="1:14" x14ac:dyDescent="0.2">
      <c r="A81">
        <v>81</v>
      </c>
      <c r="B81" t="str">
        <f ca="1">OFFSET([1]!Table5[[#Headers],[Name]], MATCH(Table5[[#This Row],[Movie_Name]], [1]!Table5[Name], 0), 5)</f>
        <v>81 We Are the Flesh</v>
      </c>
      <c r="C81" t="s">
        <v>159</v>
      </c>
      <c r="D81" t="s">
        <v>160</v>
      </c>
      <c r="E81" s="1">
        <v>328</v>
      </c>
      <c r="F81" t="s">
        <v>12</v>
      </c>
      <c r="G81">
        <v>1</v>
      </c>
      <c r="H81" t="s">
        <v>12</v>
      </c>
      <c r="I81" s="1">
        <v>328</v>
      </c>
      <c r="J81" s="1">
        <v>8438</v>
      </c>
      <c r="K81" t="s">
        <v>12</v>
      </c>
      <c r="L81">
        <v>7</v>
      </c>
      <c r="M81" t="e">
        <f ca="1">OFFSET(Table14[[#Headers],[Winner]], MATCH(Table5[[#This Row],[Movie_Name]], Table14[Winner], 0), 0)</f>
        <v>#N/A</v>
      </c>
      <c r="N81" t="e">
        <f ca="1">OFFSET(Table14[[#Headers],[Winner]], MATCH(Table5[[#This Row],[Movie_Name]], Table14[Winner], 0), -1)</f>
        <v>#N/A</v>
      </c>
    </row>
    <row r="82" spans="1:14" x14ac:dyDescent="0.2">
      <c r="A82">
        <v>82</v>
      </c>
      <c r="B82" t="str">
        <f ca="1">OFFSET([1]!Table5[[#Headers],[Name]], MATCH(Table5[[#This Row],[Movie_Name]], [1]!Table5[Name], 0), 5)</f>
        <v>82 Under the Sun (2016)</v>
      </c>
      <c r="C82" t="s">
        <v>161</v>
      </c>
      <c r="D82" t="s">
        <v>162</v>
      </c>
      <c r="E82" s="1">
        <v>170</v>
      </c>
      <c r="F82" t="s">
        <v>12</v>
      </c>
      <c r="G82">
        <v>1</v>
      </c>
      <c r="H82" t="s">
        <v>12</v>
      </c>
      <c r="I82" s="1">
        <v>170</v>
      </c>
      <c r="J82" s="1">
        <v>105036</v>
      </c>
      <c r="K82" t="s">
        <v>12</v>
      </c>
      <c r="L82">
        <v>32</v>
      </c>
      <c r="M82" t="e">
        <f ca="1">OFFSET(Table14[[#Headers],[Winner]], MATCH(Table5[[#This Row],[Movie_Name]], Table14[Winner], 0), 0)</f>
        <v>#N/A</v>
      </c>
      <c r="N82" t="e">
        <f ca="1">OFFSET(Table14[[#Headers],[Winner]], MATCH(Table5[[#This Row],[Movie_Name]], Table14[Winner], 0), -1)</f>
        <v>#N/A</v>
      </c>
    </row>
    <row r="83" spans="1:14" x14ac:dyDescent="0.2">
      <c r="A83">
        <v>83</v>
      </c>
      <c r="B83" t="str">
        <f ca="1">OFFSET([1]!Table5[[#Headers],[Name]], MATCH(Table5[[#This Row],[Movie_Name]], [1]!Table5[Name], 0), 5)</f>
        <v>83 Journey to the South Pacific</v>
      </c>
      <c r="C83" t="s">
        <v>145</v>
      </c>
      <c r="D83" t="s">
        <v>86</v>
      </c>
      <c r="E83" s="1">
        <v>166</v>
      </c>
      <c r="F83" t="s">
        <v>12</v>
      </c>
      <c r="G83">
        <v>2</v>
      </c>
      <c r="H83" t="s">
        <v>12</v>
      </c>
      <c r="I83" s="1">
        <v>83</v>
      </c>
      <c r="J83" s="1">
        <v>7147816</v>
      </c>
      <c r="K83" t="s">
        <v>12</v>
      </c>
      <c r="L83">
        <v>156</v>
      </c>
      <c r="M83" t="e">
        <f ca="1">OFFSET(Table14[[#Headers],[Winner]], MATCH(Table5[[#This Row],[Movie_Name]], Table14[Winner], 0), 0)</f>
        <v>#N/A</v>
      </c>
      <c r="N83" t="e">
        <f ca="1">OFFSET(Table14[[#Headers],[Winner]], MATCH(Table5[[#This Row],[Movie_Name]], Table14[Winner], 0), -1)</f>
        <v>#N/A</v>
      </c>
    </row>
    <row r="84" spans="1:14" x14ac:dyDescent="0.2">
      <c r="A84">
        <v>84</v>
      </c>
      <c r="B84" t="str">
        <f ca="1">OFFSET([1]!Table5[[#Headers],[Name]], MATCH(Table5[[#This Row],[Movie_Name]], [1]!Table5[Name], 0), 5)</f>
        <v>84 The Ardennes</v>
      </c>
      <c r="C84" t="s">
        <v>163</v>
      </c>
      <c r="D84" t="s">
        <v>142</v>
      </c>
      <c r="E84" s="1">
        <v>20</v>
      </c>
      <c r="F84" t="s">
        <v>12</v>
      </c>
      <c r="G84">
        <v>1</v>
      </c>
      <c r="H84" t="s">
        <v>12</v>
      </c>
      <c r="I84" s="1">
        <v>20</v>
      </c>
      <c r="J84" s="1">
        <v>5638</v>
      </c>
      <c r="K84" t="s">
        <v>12</v>
      </c>
      <c r="L84">
        <v>8</v>
      </c>
      <c r="M84" t="e">
        <f ca="1">OFFSET(Table14[[#Headers],[Winner]], MATCH(Table5[[#This Row],[Movie_Name]], Table14[Winner], 0), 0)</f>
        <v>#N/A</v>
      </c>
      <c r="N84" t="e">
        <f ca="1">OFFSET(Table14[[#Headers],[Winner]], MATCH(Table5[[#This Row],[Movie_Name]], Table14[Winner], 0), -1)</f>
        <v>#N/A</v>
      </c>
    </row>
    <row r="85" spans="1:14" x14ac:dyDescent="0.2">
      <c r="A85">
        <v>9</v>
      </c>
      <c r="B85" t="str">
        <f ca="1">OFFSET([1]!Table5[[#Headers],[Name]], MATCH(Table5[[#This Row],[Movie_Name]], [1]!Table5[Name], 0), 5)</f>
        <v>9 Split</v>
      </c>
      <c r="C85" t="s">
        <v>33</v>
      </c>
      <c r="D85" t="s">
        <v>14</v>
      </c>
      <c r="E85" s="1">
        <v>4098990</v>
      </c>
      <c r="F85" s="3">
        <v>-0.42799999999999999</v>
      </c>
      <c r="G85" s="2">
        <v>1901</v>
      </c>
      <c r="H85">
        <v>-544</v>
      </c>
      <c r="I85" s="1">
        <v>2156</v>
      </c>
      <c r="J85" s="1">
        <v>130823885</v>
      </c>
      <c r="K85" s="1">
        <v>9</v>
      </c>
      <c r="L85">
        <v>6</v>
      </c>
      <c r="M85" t="e">
        <f ca="1">OFFSET(Table14[[#Headers],[Winner]], MATCH(Table5[[#This Row],[Movie_Name]], Table14[Winner], 0), 0)</f>
        <v>#N/A</v>
      </c>
      <c r="N85" t="e">
        <f ca="1">OFFSET(Table14[[#Headers],[Winner]], MATCH(Table5[[#This Row],[Movie_Name]], Table14[Winner], 0), -1)</f>
        <v>#N/A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8" sqref="B28"/>
    </sheetView>
  </sheetViews>
  <sheetFormatPr baseColWidth="10" defaultRowHeight="16" x14ac:dyDescent="0.2"/>
  <cols>
    <col min="1" max="1" width="61" bestFit="1" customWidth="1"/>
    <col min="2" max="2" width="35.1640625" bestFit="1" customWidth="1"/>
  </cols>
  <sheetData>
    <row r="1" spans="1:2" x14ac:dyDescent="0.2">
      <c r="A1" t="s">
        <v>193</v>
      </c>
      <c r="B1" t="s">
        <v>194</v>
      </c>
    </row>
    <row r="2" spans="1:2" x14ac:dyDescent="0.2">
      <c r="A2" t="s">
        <v>164</v>
      </c>
      <c r="B2" s="5" t="s">
        <v>171</v>
      </c>
    </row>
    <row r="3" spans="1:2" x14ac:dyDescent="0.2">
      <c r="A3" t="s">
        <v>165</v>
      </c>
      <c r="B3" s="6" t="s">
        <v>48</v>
      </c>
    </row>
    <row r="4" spans="1:2" x14ac:dyDescent="0.2">
      <c r="A4" t="s">
        <v>166</v>
      </c>
      <c r="B4" s="5" t="s">
        <v>25</v>
      </c>
    </row>
    <row r="5" spans="1:2" x14ac:dyDescent="0.2">
      <c r="A5" t="s">
        <v>167</v>
      </c>
      <c r="B5" s="6" t="s">
        <v>171</v>
      </c>
    </row>
    <row r="6" spans="1:2" x14ac:dyDescent="0.2">
      <c r="A6" t="s">
        <v>168</v>
      </c>
      <c r="B6" s="5" t="s">
        <v>46</v>
      </c>
    </row>
    <row r="7" spans="1:2" x14ac:dyDescent="0.2">
      <c r="A7" t="s">
        <v>169</v>
      </c>
      <c r="B7" s="6" t="s">
        <v>196</v>
      </c>
    </row>
    <row r="8" spans="1:2" x14ac:dyDescent="0.2">
      <c r="A8" t="s">
        <v>170</v>
      </c>
      <c r="B8" s="5" t="s">
        <v>25</v>
      </c>
    </row>
    <row r="9" spans="1:2" x14ac:dyDescent="0.2">
      <c r="A9" t="s">
        <v>172</v>
      </c>
      <c r="B9" s="6" t="s">
        <v>181</v>
      </c>
    </row>
    <row r="10" spans="1:2" x14ac:dyDescent="0.2">
      <c r="A10" t="s">
        <v>189</v>
      </c>
      <c r="B10" s="5" t="s">
        <v>197</v>
      </c>
    </row>
    <row r="11" spans="1:2" x14ac:dyDescent="0.2">
      <c r="A11" t="s">
        <v>173</v>
      </c>
      <c r="B11" s="6" t="s">
        <v>198</v>
      </c>
    </row>
    <row r="12" spans="1:2" x14ac:dyDescent="0.2">
      <c r="A12" t="s">
        <v>174</v>
      </c>
      <c r="B12" s="5" t="s">
        <v>57</v>
      </c>
    </row>
    <row r="13" spans="1:2" x14ac:dyDescent="0.2">
      <c r="A13" t="s">
        <v>175</v>
      </c>
      <c r="B13" s="6" t="s">
        <v>50</v>
      </c>
    </row>
    <row r="14" spans="1:2" x14ac:dyDescent="0.2">
      <c r="A14" t="s">
        <v>176</v>
      </c>
      <c r="B14" s="5" t="s">
        <v>199</v>
      </c>
    </row>
    <row r="15" spans="1:2" x14ac:dyDescent="0.2">
      <c r="A15" t="s">
        <v>177</v>
      </c>
      <c r="B15" t="s">
        <v>178</v>
      </c>
    </row>
    <row r="16" spans="1:2" x14ac:dyDescent="0.2">
      <c r="A16" t="s">
        <v>179</v>
      </c>
      <c r="B16" s="6" t="s">
        <v>25</v>
      </c>
    </row>
    <row r="17" spans="1:2" x14ac:dyDescent="0.2">
      <c r="A17" t="s">
        <v>180</v>
      </c>
      <c r="B17" s="6" t="s">
        <v>25</v>
      </c>
    </row>
    <row r="18" spans="1:2" x14ac:dyDescent="0.2">
      <c r="A18" t="s">
        <v>182</v>
      </c>
      <c r="B18" s="5" t="s">
        <v>200</v>
      </c>
    </row>
    <row r="19" spans="1:2" x14ac:dyDescent="0.2">
      <c r="A19" t="s">
        <v>183</v>
      </c>
      <c r="B19" s="6" t="s">
        <v>44</v>
      </c>
    </row>
    <row r="20" spans="1:2" x14ac:dyDescent="0.2">
      <c r="A20" t="s">
        <v>184</v>
      </c>
      <c r="B20" s="5" t="s">
        <v>66</v>
      </c>
    </row>
    <row r="21" spans="1:2" x14ac:dyDescent="0.2">
      <c r="A21" t="s">
        <v>185</v>
      </c>
      <c r="B21" s="6" t="s">
        <v>57</v>
      </c>
    </row>
    <row r="22" spans="1:2" x14ac:dyDescent="0.2">
      <c r="A22" t="s">
        <v>186</v>
      </c>
      <c r="B22" t="s">
        <v>201</v>
      </c>
    </row>
    <row r="23" spans="1:2" x14ac:dyDescent="0.2">
      <c r="A23" t="s">
        <v>187</v>
      </c>
      <c r="B23" s="5" t="s">
        <v>171</v>
      </c>
    </row>
    <row r="24" spans="1:2" x14ac:dyDescent="0.2">
      <c r="A24" t="s">
        <v>188</v>
      </c>
      <c r="B24" s="7" t="s">
        <v>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March3-5</vt:lpstr>
      <vt:lpstr>Feb 24-26</vt:lpstr>
      <vt:lpstr>Oscar Winners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2017-12-06T05:31:31Z</dcterms:created>
  <dcterms:modified xsi:type="dcterms:W3CDTF">2017-12-06T08:59:29Z</dcterms:modified>
</cp:coreProperties>
</file>