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5" yWindow="204" windowWidth="11099" windowHeight="6344"/>
  </bookViews>
  <sheets>
    <sheet name="HIMP" sheetId="24" r:id="rId1"/>
  </sheets>
  <calcPr calcId="124519"/>
</workbook>
</file>

<file path=xl/calcChain.xml><?xml version="1.0" encoding="utf-8"?>
<calcChain xmlns="http://schemas.openxmlformats.org/spreadsheetml/2006/main">
  <c r="K18" i="24"/>
  <c r="I14"/>
  <c r="J14" s="1"/>
  <c r="K14" s="1"/>
  <c r="I13"/>
  <c r="I12"/>
  <c r="J12" s="1"/>
  <c r="K12" s="1"/>
  <c r="I11"/>
  <c r="J11" s="1"/>
  <c r="K11" s="1"/>
  <c r="I10"/>
  <c r="J10" s="1"/>
  <c r="K10" s="1"/>
  <c r="I9"/>
  <c r="J9" s="1"/>
  <c r="K9" s="1"/>
  <c r="I8"/>
  <c r="J8" s="1"/>
  <c r="K8" s="1"/>
  <c r="I7"/>
  <c r="J7" s="1"/>
  <c r="K7" s="1"/>
  <c r="I6"/>
  <c r="J6" s="1"/>
  <c r="K6" s="1"/>
  <c r="I5"/>
  <c r="J5" s="1"/>
  <c r="K5" s="1"/>
  <c r="J4"/>
  <c r="K4" s="1"/>
  <c r="J13"/>
  <c r="K13" s="1"/>
  <c r="K15" l="1"/>
  <c r="K17" l="1"/>
  <c r="K19"/>
  <c r="K20" l="1"/>
  <c r="K21" s="1"/>
</calcChain>
</file>

<file path=xl/sharedStrings.xml><?xml version="1.0" encoding="utf-8"?>
<sst xmlns="http://schemas.openxmlformats.org/spreadsheetml/2006/main" count="61" uniqueCount="51">
  <si>
    <t>报表管理</t>
  </si>
  <si>
    <t>配置管理</t>
  </si>
  <si>
    <t>序号</t>
    <phoneticPr fontId="3" type="noConversion"/>
  </si>
  <si>
    <r>
      <t>软件成交价的10</t>
    </r>
    <r>
      <rPr>
        <sz val="10"/>
        <rFont val="Times New Roman"/>
        <family val="1"/>
      </rPr>
      <t>%</t>
    </r>
    <phoneticPr fontId="3" type="noConversion"/>
  </si>
  <si>
    <t>小计：</t>
    <phoneticPr fontId="3" type="noConversion"/>
  </si>
  <si>
    <t>对 Windows、IBM AIX、SUN Solaris、HP -UNIX、Linux、CentOS、Novell Suse、FreeBSD操作系统实现监控管理的授权</t>
  </si>
  <si>
    <t>对Mysql、SQL Server、SybaseIQ、Informix、Oracle、DB2、Sybase数据库实现监控管理的授权</t>
  </si>
  <si>
    <t>对DNS/DHCP/SMTP/POP/LDAP/FTP/Http/Informatica系统实现监控管理的授权</t>
  </si>
  <si>
    <t>模块名称</t>
    <phoneticPr fontId="3" type="noConversion"/>
  </si>
  <si>
    <t>描述</t>
    <phoneticPr fontId="3" type="noConversion"/>
  </si>
  <si>
    <t>数量</t>
    <phoneticPr fontId="3" type="noConversion"/>
  </si>
  <si>
    <t>单价</t>
    <phoneticPr fontId="3" type="noConversion"/>
  </si>
  <si>
    <t>折扣（OFF）</t>
    <phoneticPr fontId="3" type="noConversion"/>
  </si>
  <si>
    <t>折扣后单价</t>
    <phoneticPr fontId="3" type="noConversion"/>
  </si>
  <si>
    <t>价格小计</t>
    <phoneticPr fontId="3" type="noConversion"/>
  </si>
  <si>
    <t>产品公开报价的2%</t>
    <phoneticPr fontId="3" type="noConversion"/>
  </si>
  <si>
    <t>对weblogic、Domino、EAServer、WebSphere、Tuxedo、Cognos、MQ中间件实现监控管理的授权</t>
  </si>
  <si>
    <t>提供原厂工程师到用户现场进行系统安装调试服务</t>
  </si>
  <si>
    <t>总计：</t>
    <phoneticPr fontId="3" type="noConversion"/>
  </si>
  <si>
    <t>网络设备配置文件管理</t>
  </si>
  <si>
    <t>对各类网络设备、安全设备实现监控管理的授权</t>
  </si>
  <si>
    <r>
      <t>HIMP</t>
    </r>
    <r>
      <rPr>
        <b/>
        <sz val="14"/>
        <rFont val="宋体"/>
        <charset val="134"/>
      </rPr>
      <t>系统报价单</t>
    </r>
    <r>
      <rPr>
        <b/>
        <sz val="14"/>
        <rFont val="Times New Roman"/>
        <family val="1"/>
      </rPr>
      <t xml:space="preserve">                                </t>
    </r>
    <phoneticPr fontId="3" type="noConversion"/>
  </si>
  <si>
    <t>恒维信息技术有限公司</t>
    <phoneticPr fontId="3" type="noConversion"/>
  </si>
  <si>
    <t>模块分类</t>
    <phoneticPr fontId="3" type="noConversion"/>
  </si>
  <si>
    <t>基础模块</t>
    <phoneticPr fontId="3" type="noConversion"/>
  </si>
  <si>
    <t>故障管理</t>
    <phoneticPr fontId="3" type="noConversion"/>
  </si>
  <si>
    <t>扩展模块</t>
    <phoneticPr fontId="3" type="noConversion"/>
  </si>
  <si>
    <t>报表生成及发布，展现功能</t>
    <phoneticPr fontId="3" type="noConversion"/>
  </si>
  <si>
    <t>提供系统基本平台处理和展现功能，包括用户管理、网络拓扑管理、综合监控</t>
    <phoneticPr fontId="3" type="noConversion"/>
  </si>
  <si>
    <t>基础平台</t>
    <phoneticPr fontId="3" type="noConversion"/>
  </si>
  <si>
    <t>地址薄管理</t>
    <phoneticPr fontId="3" type="noConversion"/>
  </si>
  <si>
    <t>故障告警管理，包含告警规则设置、告警查看、多种告警通知方式设置等等</t>
    <phoneticPr fontId="3" type="noConversion"/>
  </si>
  <si>
    <r>
      <t>IP地址定位信息，</t>
    </r>
    <r>
      <rPr>
        <sz val="9"/>
        <rFont val="宋体"/>
        <family val="3"/>
        <charset val="134"/>
      </rPr>
      <t>IP地址及MAC地址管理，</t>
    </r>
    <phoneticPr fontId="3" type="noConversion"/>
  </si>
  <si>
    <r>
      <t xml:space="preserve">SNMP </t>
    </r>
    <r>
      <rPr>
        <sz val="9"/>
        <rFont val="宋体"/>
        <family val="3"/>
        <charset val="134"/>
      </rPr>
      <t>trap管理</t>
    </r>
    <r>
      <rPr>
        <sz val="9"/>
        <rFont val="宋体"/>
        <charset val="134"/>
      </rPr>
      <t>，SYSLOG接收、查看等工具</t>
    </r>
    <phoneticPr fontId="3" type="noConversion"/>
  </si>
  <si>
    <t>日志管理</t>
    <phoneticPr fontId="3" type="noConversion"/>
  </si>
  <si>
    <t>网络设备管理</t>
    <phoneticPr fontId="3" type="noConversion"/>
  </si>
  <si>
    <t xml:space="preserve">中间件管理  </t>
    <phoneticPr fontId="3" type="noConversion"/>
  </si>
  <si>
    <t xml:space="preserve">标准应用管理  </t>
    <phoneticPr fontId="3" type="noConversion"/>
  </si>
  <si>
    <t xml:space="preserve">主机管理                </t>
    <phoneticPr fontId="3" type="noConversion"/>
  </si>
  <si>
    <t xml:space="preserve">数据库管理  </t>
    <phoneticPr fontId="3" type="noConversion"/>
  </si>
  <si>
    <t>单位</t>
    <phoneticPr fontId="3" type="noConversion"/>
  </si>
  <si>
    <t>个</t>
    <phoneticPr fontId="3" type="noConversion"/>
  </si>
  <si>
    <t>模块</t>
    <phoneticPr fontId="3" type="noConversion"/>
  </si>
  <si>
    <t>技术支持服务</t>
    <phoneticPr fontId="3" type="noConversion"/>
  </si>
  <si>
    <t>实施服务</t>
    <phoneticPr fontId="3" type="noConversion"/>
  </si>
  <si>
    <t>个性化定制开发功能</t>
    <phoneticPr fontId="3" type="noConversion"/>
  </si>
  <si>
    <t>人天</t>
    <phoneticPr fontId="3" type="noConversion"/>
  </si>
  <si>
    <t>维保服务</t>
    <phoneticPr fontId="3" type="noConversion"/>
  </si>
  <si>
    <t>一年的软件升级和产品使用技术支持服务</t>
    <phoneticPr fontId="3" type="noConversion"/>
  </si>
  <si>
    <t>年</t>
    <phoneticPr fontId="3" type="noConversion"/>
  </si>
  <si>
    <t>二次开发服务</t>
    <phoneticPr fontId="3" type="noConversion"/>
  </si>
</sst>
</file>

<file path=xl/styles.xml><?xml version="1.0" encoding="utf-8"?>
<styleSheet xmlns="http://schemas.openxmlformats.org/spreadsheetml/2006/main">
  <numFmts count="4">
    <numFmt numFmtId="5" formatCode="&quot;¥&quot;#,##0;&quot;¥&quot;\-#,##0"/>
    <numFmt numFmtId="176" formatCode="_(&quot;$&quot;* #,##0.00_);_(&quot;$&quot;* \(#,##0.00\);_(&quot;$&quot;* &quot;-&quot;??_);_(@_)"/>
    <numFmt numFmtId="177" formatCode="0.0%"/>
    <numFmt numFmtId="178" formatCode="\$#,##0.00;\-\$#,##0.00"/>
  </numFmts>
  <fonts count="21">
    <font>
      <sz val="10"/>
      <name val="Arial"/>
      <family val="2"/>
    </font>
    <font>
      <sz val="10"/>
      <name val="Arial"/>
      <family val="2"/>
    </font>
    <font>
      <sz val="10"/>
      <name val="Times New Roman"/>
      <family val="1"/>
    </font>
    <font>
      <sz val="9"/>
      <name val="宋体"/>
      <charset val="134"/>
    </font>
    <font>
      <sz val="12"/>
      <name val="Times New Roman"/>
      <family val="1"/>
    </font>
    <font>
      <b/>
      <sz val="11"/>
      <name val="Times New Roman"/>
      <family val="1"/>
    </font>
    <font>
      <sz val="10"/>
      <name val="宋体"/>
      <charset val="134"/>
    </font>
    <font>
      <b/>
      <sz val="10"/>
      <name val="宋体"/>
      <charset val="134"/>
    </font>
    <font>
      <b/>
      <sz val="10"/>
      <name val="Times New Roman"/>
      <family val="1"/>
    </font>
    <font>
      <b/>
      <sz val="18"/>
      <name val="Times New Roman"/>
      <family val="1"/>
    </font>
    <font>
      <b/>
      <sz val="14"/>
      <name val="Times New Roman"/>
      <family val="1"/>
    </font>
    <font>
      <b/>
      <sz val="11"/>
      <color indexed="9"/>
      <name val="宋体"/>
      <charset val="134"/>
    </font>
    <font>
      <b/>
      <sz val="18"/>
      <name val="宋体"/>
      <charset val="134"/>
    </font>
    <font>
      <b/>
      <sz val="14"/>
      <name val="宋体"/>
      <charset val="134"/>
    </font>
    <font>
      <b/>
      <sz val="12"/>
      <color indexed="9"/>
      <name val="Times New Roman"/>
      <family val="1"/>
    </font>
    <font>
      <b/>
      <sz val="12"/>
      <color indexed="9"/>
      <name val="宋体"/>
      <charset val="134"/>
    </font>
    <font>
      <b/>
      <sz val="11"/>
      <name val="宋体"/>
      <charset val="134"/>
    </font>
    <font>
      <sz val="10"/>
      <name val="宋体"/>
      <family val="3"/>
      <charset val="134"/>
    </font>
    <font>
      <sz val="9"/>
      <name val="宋体"/>
      <family val="3"/>
      <charset val="134"/>
    </font>
    <font>
      <b/>
      <sz val="11"/>
      <color indexed="9"/>
      <name val="宋体"/>
      <family val="3"/>
      <charset val="134"/>
    </font>
    <font>
      <b/>
      <sz val="11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76" fontId="1" fillId="0" borderId="0" applyFont="0" applyFill="0" applyBorder="0" applyAlignment="0" applyProtection="0"/>
  </cellStyleXfs>
  <cellXfs count="56">
    <xf numFmtId="0" fontId="0" fillId="0" borderId="0" xfId="0"/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/>
    </xf>
    <xf numFmtId="10" fontId="2" fillId="0" borderId="0" xfId="0" applyNumberFormat="1" applyFont="1" applyAlignment="1">
      <alignment vertical="center"/>
    </xf>
    <xf numFmtId="178" fontId="2" fillId="0" borderId="0" xfId="0" applyNumberFormat="1" applyFont="1" applyAlignment="1">
      <alignment vertical="center"/>
    </xf>
    <xf numFmtId="0" fontId="11" fillId="3" borderId="4" xfId="0" applyFont="1" applyFill="1" applyBorder="1" applyAlignment="1">
      <alignment horizontal="center" vertical="center" wrapText="1"/>
    </xf>
    <xf numFmtId="0" fontId="11" fillId="3" borderId="5" xfId="0" applyFont="1" applyFill="1" applyBorder="1" applyAlignment="1">
      <alignment horizontal="center" vertical="center" wrapText="1"/>
    </xf>
    <xf numFmtId="0" fontId="11" fillId="3" borderId="6" xfId="0" applyFont="1" applyFill="1" applyBorder="1" applyAlignment="1">
      <alignment horizontal="center" vertical="center" wrapText="1"/>
    </xf>
    <xf numFmtId="0" fontId="11" fillId="3" borderId="10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/>
    </xf>
    <xf numFmtId="0" fontId="17" fillId="4" borderId="1" xfId="0" applyNumberFormat="1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6" fillId="4" borderId="1" xfId="0" applyNumberFormat="1" applyFont="1" applyFill="1" applyBorder="1" applyAlignment="1">
      <alignment horizontal="center" vertical="center" wrapText="1"/>
    </xf>
    <xf numFmtId="5" fontId="2" fillId="4" borderId="1" xfId="1" applyNumberFormat="1" applyFont="1" applyFill="1" applyBorder="1" applyAlignment="1">
      <alignment horizontal="right" vertical="center"/>
    </xf>
    <xf numFmtId="177" fontId="2" fillId="4" borderId="1" xfId="0" applyNumberFormat="1" applyFont="1" applyFill="1" applyBorder="1" applyAlignment="1">
      <alignment vertical="center"/>
    </xf>
    <xf numFmtId="5" fontId="2" fillId="4" borderId="1" xfId="0" applyNumberFormat="1" applyFont="1" applyFill="1" applyBorder="1" applyAlignment="1">
      <alignment vertical="center"/>
    </xf>
    <xf numFmtId="5" fontId="2" fillId="4" borderId="3" xfId="0" applyNumberFormat="1" applyFont="1" applyFill="1" applyBorder="1" applyAlignment="1">
      <alignment vertical="center"/>
    </xf>
    <xf numFmtId="0" fontId="6" fillId="4" borderId="1" xfId="0" applyNumberFormat="1" applyFont="1" applyFill="1" applyBorder="1" applyAlignment="1">
      <alignment horizontal="left" vertical="center" wrapText="1"/>
    </xf>
    <xf numFmtId="0" fontId="18" fillId="4" borderId="1" xfId="0" applyFont="1" applyFill="1" applyBorder="1" applyAlignment="1">
      <alignment horizontal="left" vertical="center" wrapText="1"/>
    </xf>
    <xf numFmtId="0" fontId="19" fillId="3" borderId="5" xfId="0" applyFont="1" applyFill="1" applyBorder="1" applyAlignment="1">
      <alignment horizontal="center" vertical="center" wrapText="1"/>
    </xf>
    <xf numFmtId="0" fontId="17" fillId="4" borderId="1" xfId="0" applyNumberFormat="1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/>
    </xf>
    <xf numFmtId="0" fontId="2" fillId="5" borderId="11" xfId="0" applyFont="1" applyFill="1" applyBorder="1" applyAlignment="1">
      <alignment horizontal="center" vertical="center"/>
    </xf>
    <xf numFmtId="0" fontId="2" fillId="5" borderId="1" xfId="0" applyNumberFormat="1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5" fontId="2" fillId="5" borderId="1" xfId="1" applyNumberFormat="1" applyFont="1" applyFill="1" applyBorder="1" applyAlignment="1">
      <alignment horizontal="right" vertical="center"/>
    </xf>
    <xf numFmtId="177" fontId="2" fillId="5" borderId="1" xfId="0" applyNumberFormat="1" applyFont="1" applyFill="1" applyBorder="1" applyAlignment="1">
      <alignment vertical="center"/>
    </xf>
    <xf numFmtId="5" fontId="7" fillId="5" borderId="1" xfId="0" applyNumberFormat="1" applyFont="1" applyFill="1" applyBorder="1" applyAlignment="1">
      <alignment horizontal="right" vertical="center"/>
    </xf>
    <xf numFmtId="5" fontId="8" fillId="5" borderId="3" xfId="0" applyNumberFormat="1" applyFont="1" applyFill="1" applyBorder="1" applyAlignment="1">
      <alignment vertical="center"/>
    </xf>
    <xf numFmtId="5" fontId="14" fillId="5" borderId="7" xfId="0" applyNumberFormat="1" applyFont="1" applyFill="1" applyBorder="1" applyAlignment="1">
      <alignment vertical="center"/>
    </xf>
    <xf numFmtId="0" fontId="17" fillId="6" borderId="1" xfId="0" applyNumberFormat="1" applyFont="1" applyFill="1" applyBorder="1" applyAlignment="1">
      <alignment horizontal="left" vertical="center" wrapText="1"/>
    </xf>
    <xf numFmtId="0" fontId="3" fillId="6" borderId="1" xfId="0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horizontal="center" vertical="center" wrapText="1"/>
    </xf>
    <xf numFmtId="5" fontId="2" fillId="6" borderId="3" xfId="0" applyNumberFormat="1" applyFont="1" applyFill="1" applyBorder="1" applyAlignment="1">
      <alignment vertical="center"/>
    </xf>
    <xf numFmtId="0" fontId="18" fillId="6" borderId="1" xfId="0" applyFont="1" applyFill="1" applyBorder="1" applyAlignment="1">
      <alignment horizontal="left" vertical="center" wrapText="1"/>
    </xf>
    <xf numFmtId="0" fontId="17" fillId="6" borderId="1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/>
    </xf>
    <xf numFmtId="0" fontId="2" fillId="6" borderId="11" xfId="0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5" fontId="6" fillId="6" borderId="1" xfId="1" applyNumberFormat="1" applyFont="1" applyFill="1" applyBorder="1" applyAlignment="1">
      <alignment horizontal="center" vertical="center"/>
    </xf>
    <xf numFmtId="10" fontId="15" fillId="5" borderId="8" xfId="0" applyNumberFormat="1" applyFont="1" applyFill="1" applyBorder="1" applyAlignment="1">
      <alignment horizontal="right" vertical="center"/>
    </xf>
    <xf numFmtId="10" fontId="15" fillId="5" borderId="12" xfId="0" applyNumberFormat="1" applyFont="1" applyFill="1" applyBorder="1" applyAlignment="1">
      <alignment horizontal="right" vertical="center"/>
    </xf>
    <xf numFmtId="10" fontId="15" fillId="5" borderId="9" xfId="0" applyNumberFormat="1" applyFont="1" applyFill="1" applyBorder="1" applyAlignment="1">
      <alignment horizontal="right" vertical="center"/>
    </xf>
    <xf numFmtId="0" fontId="20" fillId="2" borderId="2" xfId="0" applyFont="1" applyFill="1" applyBorder="1" applyAlignment="1">
      <alignment horizontal="left" vertical="center" wrapText="1"/>
    </xf>
    <xf numFmtId="0" fontId="16" fillId="2" borderId="1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5" fillId="2" borderId="3" xfId="0" applyFont="1" applyFill="1" applyBorder="1" applyAlignment="1">
      <alignment horizontal="left" vertical="center" wrapText="1"/>
    </xf>
    <xf numFmtId="0" fontId="17" fillId="4" borderId="13" xfId="0" applyFont="1" applyFill="1" applyBorder="1" applyAlignment="1">
      <alignment horizontal="center" vertical="center"/>
    </xf>
    <xf numFmtId="0" fontId="2" fillId="4" borderId="14" xfId="0" applyFont="1" applyFill="1" applyBorder="1" applyAlignment="1">
      <alignment horizontal="center" vertical="center"/>
    </xf>
    <xf numFmtId="0" fontId="2" fillId="4" borderId="15" xfId="0" applyFont="1" applyFill="1" applyBorder="1" applyAlignment="1">
      <alignment horizontal="center" vertical="center"/>
    </xf>
    <xf numFmtId="5" fontId="6" fillId="6" borderId="16" xfId="1" applyNumberFormat="1" applyFont="1" applyFill="1" applyBorder="1" applyAlignment="1">
      <alignment horizontal="center" vertical="center"/>
    </xf>
    <xf numFmtId="5" fontId="6" fillId="6" borderId="17" xfId="1" applyNumberFormat="1" applyFont="1" applyFill="1" applyBorder="1" applyAlignment="1">
      <alignment horizontal="center" vertical="center"/>
    </xf>
    <xf numFmtId="5" fontId="6" fillId="6" borderId="11" xfId="1" applyNumberFormat="1" applyFont="1" applyFill="1" applyBorder="1" applyAlignment="1">
      <alignment horizontal="center" vertical="center"/>
    </xf>
  </cellXfs>
  <cellStyles count="2">
    <cellStyle name="常规" xfId="0" builtinId="0"/>
    <cellStyle name="货币" xfId="1" builtinId="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K22"/>
  <sheetViews>
    <sheetView tabSelected="1" workbookViewId="0">
      <selection activeCell="E9" sqref="E9"/>
    </sheetView>
  </sheetViews>
  <sheetFormatPr defaultColWidth="9.125" defaultRowHeight="15.65"/>
  <cols>
    <col min="1" max="1" width="1.75" style="2" customWidth="1"/>
    <col min="2" max="2" width="7.25" style="2" customWidth="1"/>
    <col min="3" max="3" width="11.125" style="2" customWidth="1"/>
    <col min="4" max="4" width="23.25" style="2" customWidth="1"/>
    <col min="5" max="5" width="60.375" style="2" customWidth="1"/>
    <col min="6" max="7" width="7.25" style="2" customWidth="1"/>
    <col min="8" max="8" width="11.75" style="2" customWidth="1"/>
    <col min="9" max="9" width="10" style="3" customWidth="1"/>
    <col min="10" max="10" width="13.25" style="3" customWidth="1"/>
    <col min="11" max="11" width="14.25" style="4" customWidth="1"/>
    <col min="12" max="12" width="9.125" style="2"/>
    <col min="13" max="13" width="9.75" style="2" bestFit="1" customWidth="1"/>
    <col min="14" max="16384" width="9.125" style="2"/>
  </cols>
  <sheetData>
    <row r="1" spans="2:11" ht="30.1" customHeight="1">
      <c r="B1" s="39" t="s">
        <v>22</v>
      </c>
      <c r="C1" s="39"/>
      <c r="D1" s="40"/>
      <c r="E1" s="40"/>
      <c r="F1" s="40"/>
      <c r="G1" s="40"/>
      <c r="H1" s="40"/>
      <c r="I1" s="40"/>
      <c r="J1" s="40"/>
      <c r="K1" s="40"/>
    </row>
    <row r="2" spans="2:11" ht="30.1" customHeight="1" thickBot="1">
      <c r="B2" s="41" t="s">
        <v>21</v>
      </c>
      <c r="C2" s="41"/>
      <c r="D2" s="41"/>
      <c r="E2" s="41"/>
      <c r="F2" s="41"/>
      <c r="G2" s="41"/>
      <c r="H2" s="41"/>
      <c r="I2" s="41"/>
      <c r="J2" s="41"/>
      <c r="K2" s="41"/>
    </row>
    <row r="3" spans="2:11" s="1" customFormat="1" ht="35.15" customHeight="1" thickTop="1">
      <c r="B3" s="5" t="s">
        <v>2</v>
      </c>
      <c r="C3" s="8" t="s">
        <v>23</v>
      </c>
      <c r="D3" s="6" t="s">
        <v>8</v>
      </c>
      <c r="E3" s="6" t="s">
        <v>9</v>
      </c>
      <c r="F3" s="6" t="s">
        <v>10</v>
      </c>
      <c r="G3" s="19" t="s">
        <v>40</v>
      </c>
      <c r="H3" s="6" t="s">
        <v>11</v>
      </c>
      <c r="I3" s="6" t="s">
        <v>12</v>
      </c>
      <c r="J3" s="6" t="s">
        <v>13</v>
      </c>
      <c r="K3" s="7" t="s">
        <v>14</v>
      </c>
    </row>
    <row r="4" spans="2:11" ht="20.05" customHeight="1">
      <c r="B4" s="9">
        <v>1</v>
      </c>
      <c r="C4" s="50" t="s">
        <v>24</v>
      </c>
      <c r="D4" s="10" t="s">
        <v>29</v>
      </c>
      <c r="E4" s="18" t="s">
        <v>28</v>
      </c>
      <c r="F4" s="12">
        <v>1</v>
      </c>
      <c r="G4" s="20" t="s">
        <v>42</v>
      </c>
      <c r="H4" s="13">
        <v>158000</v>
      </c>
      <c r="I4" s="14">
        <v>0.5</v>
      </c>
      <c r="J4" s="15">
        <f>H4*(1-I4)</f>
        <v>79000</v>
      </c>
      <c r="K4" s="16">
        <f t="shared" ref="K4:K14" si="0">J4*F4</f>
        <v>79000</v>
      </c>
    </row>
    <row r="5" spans="2:11" ht="26.15" customHeight="1">
      <c r="B5" s="9">
        <v>2</v>
      </c>
      <c r="C5" s="51"/>
      <c r="D5" s="10" t="s">
        <v>25</v>
      </c>
      <c r="E5" s="18" t="s">
        <v>31</v>
      </c>
      <c r="F5" s="12">
        <v>1</v>
      </c>
      <c r="G5" s="20" t="s">
        <v>42</v>
      </c>
      <c r="H5" s="13">
        <v>50000</v>
      </c>
      <c r="I5" s="14">
        <f>I4</f>
        <v>0.5</v>
      </c>
      <c r="J5" s="15">
        <f t="shared" ref="J5:J14" si="1">H5*(1-I5)</f>
        <v>25000</v>
      </c>
      <c r="K5" s="16">
        <f t="shared" si="0"/>
        <v>25000</v>
      </c>
    </row>
    <row r="6" spans="2:11" ht="20.05" customHeight="1">
      <c r="B6" s="9">
        <v>3</v>
      </c>
      <c r="C6" s="50" t="s">
        <v>26</v>
      </c>
      <c r="D6" s="17" t="s">
        <v>0</v>
      </c>
      <c r="E6" s="18" t="s">
        <v>27</v>
      </c>
      <c r="F6" s="12">
        <v>1</v>
      </c>
      <c r="G6" s="20" t="s">
        <v>42</v>
      </c>
      <c r="H6" s="13">
        <v>80000</v>
      </c>
      <c r="I6" s="14">
        <f>I4</f>
        <v>0.5</v>
      </c>
      <c r="J6" s="15">
        <f t="shared" si="1"/>
        <v>40000</v>
      </c>
      <c r="K6" s="16">
        <f t="shared" si="0"/>
        <v>40000</v>
      </c>
    </row>
    <row r="7" spans="2:11" ht="20.05" customHeight="1">
      <c r="B7" s="9">
        <v>4</v>
      </c>
      <c r="C7" s="52"/>
      <c r="D7" s="10" t="s">
        <v>30</v>
      </c>
      <c r="E7" s="18" t="s">
        <v>32</v>
      </c>
      <c r="F7" s="12">
        <v>1</v>
      </c>
      <c r="G7" s="20" t="s">
        <v>42</v>
      </c>
      <c r="H7" s="13">
        <v>30000</v>
      </c>
      <c r="I7" s="14">
        <f>I4</f>
        <v>0.5</v>
      </c>
      <c r="J7" s="15">
        <f t="shared" si="1"/>
        <v>15000</v>
      </c>
      <c r="K7" s="16">
        <f t="shared" si="0"/>
        <v>15000</v>
      </c>
    </row>
    <row r="8" spans="2:11" ht="20.05" customHeight="1">
      <c r="B8" s="9">
        <v>5</v>
      </c>
      <c r="C8" s="52"/>
      <c r="D8" s="17" t="s">
        <v>1</v>
      </c>
      <c r="E8" s="11" t="s">
        <v>19</v>
      </c>
      <c r="F8" s="12">
        <v>1</v>
      </c>
      <c r="G8" s="20" t="s">
        <v>42</v>
      </c>
      <c r="H8" s="13">
        <v>50000</v>
      </c>
      <c r="I8" s="14">
        <f>I4</f>
        <v>0.5</v>
      </c>
      <c r="J8" s="15">
        <f t="shared" si="1"/>
        <v>25000</v>
      </c>
      <c r="K8" s="16">
        <f t="shared" si="0"/>
        <v>25000</v>
      </c>
    </row>
    <row r="9" spans="2:11" ht="20.05" customHeight="1">
      <c r="B9" s="9">
        <v>6</v>
      </c>
      <c r="C9" s="52"/>
      <c r="D9" s="10" t="s">
        <v>34</v>
      </c>
      <c r="E9" s="18" t="s">
        <v>33</v>
      </c>
      <c r="F9" s="12">
        <v>1</v>
      </c>
      <c r="G9" s="20" t="s">
        <v>42</v>
      </c>
      <c r="H9" s="13">
        <v>50000</v>
      </c>
      <c r="I9" s="14">
        <f>I4</f>
        <v>0.5</v>
      </c>
      <c r="J9" s="15">
        <f t="shared" si="1"/>
        <v>25000</v>
      </c>
      <c r="K9" s="16">
        <f t="shared" si="0"/>
        <v>25000</v>
      </c>
    </row>
    <row r="10" spans="2:11" ht="20.05" customHeight="1">
      <c r="B10" s="9">
        <v>7</v>
      </c>
      <c r="C10" s="52"/>
      <c r="D10" s="10" t="s">
        <v>35</v>
      </c>
      <c r="E10" s="11" t="s">
        <v>20</v>
      </c>
      <c r="F10" s="12">
        <v>30</v>
      </c>
      <c r="G10" s="20" t="s">
        <v>41</v>
      </c>
      <c r="H10" s="13">
        <v>2000</v>
      </c>
      <c r="I10" s="14">
        <f>I4</f>
        <v>0.5</v>
      </c>
      <c r="J10" s="15">
        <f t="shared" si="1"/>
        <v>1000</v>
      </c>
      <c r="K10" s="16">
        <f t="shared" si="0"/>
        <v>30000</v>
      </c>
    </row>
    <row r="11" spans="2:11" ht="26.15" customHeight="1">
      <c r="B11" s="9">
        <v>8</v>
      </c>
      <c r="C11" s="52"/>
      <c r="D11" s="10" t="s">
        <v>38</v>
      </c>
      <c r="E11" s="11" t="s">
        <v>5</v>
      </c>
      <c r="F11" s="12">
        <v>0</v>
      </c>
      <c r="G11" s="20" t="s">
        <v>41</v>
      </c>
      <c r="H11" s="13">
        <v>3000</v>
      </c>
      <c r="I11" s="14">
        <f>I4</f>
        <v>0.5</v>
      </c>
      <c r="J11" s="15">
        <f t="shared" si="1"/>
        <v>1500</v>
      </c>
      <c r="K11" s="16">
        <f t="shared" si="0"/>
        <v>0</v>
      </c>
    </row>
    <row r="12" spans="2:11" ht="26.15" customHeight="1">
      <c r="B12" s="9">
        <v>9</v>
      </c>
      <c r="C12" s="52"/>
      <c r="D12" s="10" t="s">
        <v>39</v>
      </c>
      <c r="E12" s="11" t="s">
        <v>6</v>
      </c>
      <c r="F12" s="12">
        <v>0</v>
      </c>
      <c r="G12" s="20" t="s">
        <v>41</v>
      </c>
      <c r="H12" s="13">
        <v>4000</v>
      </c>
      <c r="I12" s="14">
        <f>I4</f>
        <v>0.5</v>
      </c>
      <c r="J12" s="15">
        <f t="shared" si="1"/>
        <v>2000</v>
      </c>
      <c r="K12" s="16">
        <f t="shared" si="0"/>
        <v>0</v>
      </c>
    </row>
    <row r="13" spans="2:11" ht="26.15" customHeight="1">
      <c r="B13" s="9">
        <v>10</v>
      </c>
      <c r="C13" s="52"/>
      <c r="D13" s="10" t="s">
        <v>36</v>
      </c>
      <c r="E13" s="11" t="s">
        <v>16</v>
      </c>
      <c r="F13" s="12">
        <v>0</v>
      </c>
      <c r="G13" s="20" t="s">
        <v>41</v>
      </c>
      <c r="H13" s="13">
        <v>4000</v>
      </c>
      <c r="I13" s="14">
        <f>I4</f>
        <v>0.5</v>
      </c>
      <c r="J13" s="15">
        <f t="shared" si="1"/>
        <v>2000</v>
      </c>
      <c r="K13" s="16">
        <f t="shared" si="0"/>
        <v>0</v>
      </c>
    </row>
    <row r="14" spans="2:11" ht="20.05" customHeight="1">
      <c r="B14" s="9">
        <v>11</v>
      </c>
      <c r="C14" s="51"/>
      <c r="D14" s="10" t="s">
        <v>37</v>
      </c>
      <c r="E14" s="11" t="s">
        <v>7</v>
      </c>
      <c r="F14" s="12">
        <v>0</v>
      </c>
      <c r="G14" s="20" t="s">
        <v>41</v>
      </c>
      <c r="H14" s="13">
        <v>4000</v>
      </c>
      <c r="I14" s="14">
        <f>I4</f>
        <v>0.5</v>
      </c>
      <c r="J14" s="15">
        <f t="shared" si="1"/>
        <v>2000</v>
      </c>
      <c r="K14" s="16">
        <f t="shared" si="0"/>
        <v>0</v>
      </c>
    </row>
    <row r="15" spans="2:11" ht="25" customHeight="1">
      <c r="B15" s="21"/>
      <c r="C15" s="22"/>
      <c r="D15" s="23"/>
      <c r="E15" s="24"/>
      <c r="F15" s="25"/>
      <c r="G15" s="25"/>
      <c r="H15" s="26"/>
      <c r="I15" s="27"/>
      <c r="J15" s="28" t="s">
        <v>4</v>
      </c>
      <c r="K15" s="29">
        <f>SUM(K4:K14)</f>
        <v>239000</v>
      </c>
    </row>
    <row r="16" spans="2:11" ht="25" customHeight="1">
      <c r="B16" s="46" t="s">
        <v>43</v>
      </c>
      <c r="C16" s="47"/>
      <c r="D16" s="48"/>
      <c r="E16" s="48"/>
      <c r="F16" s="48"/>
      <c r="G16" s="48"/>
      <c r="H16" s="48"/>
      <c r="I16" s="48"/>
      <c r="J16" s="48"/>
      <c r="K16" s="49"/>
    </row>
    <row r="17" spans="2:11" ht="20.05" customHeight="1">
      <c r="B17" s="37">
        <v>1</v>
      </c>
      <c r="C17" s="38"/>
      <c r="D17" s="31" t="s">
        <v>44</v>
      </c>
      <c r="E17" s="32" t="s">
        <v>17</v>
      </c>
      <c r="F17" s="33">
        <v>0</v>
      </c>
      <c r="G17" s="33"/>
      <c r="H17" s="42" t="s">
        <v>3</v>
      </c>
      <c r="I17" s="42"/>
      <c r="J17" s="42"/>
      <c r="K17" s="34">
        <f>K15*0.1*F17</f>
        <v>0</v>
      </c>
    </row>
    <row r="18" spans="2:11" ht="20.05" customHeight="1">
      <c r="B18" s="37">
        <v>2</v>
      </c>
      <c r="C18" s="38"/>
      <c r="D18" s="31" t="s">
        <v>50</v>
      </c>
      <c r="E18" s="35" t="s">
        <v>45</v>
      </c>
      <c r="F18" s="33">
        <v>0</v>
      </c>
      <c r="G18" s="36" t="s">
        <v>46</v>
      </c>
      <c r="H18" s="53">
        <v>1500</v>
      </c>
      <c r="I18" s="54"/>
      <c r="J18" s="55"/>
      <c r="K18" s="34">
        <f>F18*H18</f>
        <v>0</v>
      </c>
    </row>
    <row r="19" spans="2:11" ht="20.05" customHeight="1">
      <c r="B19" s="37">
        <v>3</v>
      </c>
      <c r="C19" s="38"/>
      <c r="D19" s="31" t="s">
        <v>47</v>
      </c>
      <c r="E19" s="35" t="s">
        <v>48</v>
      </c>
      <c r="F19" s="33">
        <v>1</v>
      </c>
      <c r="G19" s="36" t="s">
        <v>49</v>
      </c>
      <c r="H19" s="42" t="s">
        <v>15</v>
      </c>
      <c r="I19" s="42"/>
      <c r="J19" s="42"/>
      <c r="K19" s="34">
        <f>(F19-1)*K15/(1-I4)*0.02</f>
        <v>0</v>
      </c>
    </row>
    <row r="20" spans="2:11" ht="25" customHeight="1">
      <c r="B20" s="21"/>
      <c r="C20" s="22"/>
      <c r="D20" s="23"/>
      <c r="E20" s="24"/>
      <c r="F20" s="25"/>
      <c r="G20" s="25"/>
      <c r="H20" s="26"/>
      <c r="I20" s="27"/>
      <c r="J20" s="28" t="s">
        <v>4</v>
      </c>
      <c r="K20" s="29">
        <f>SUM(K17:K19)</f>
        <v>0</v>
      </c>
    </row>
    <row r="21" spans="2:11" ht="30.1" customHeight="1" thickBot="1">
      <c r="B21" s="43" t="s">
        <v>18</v>
      </c>
      <c r="C21" s="44"/>
      <c r="D21" s="45"/>
      <c r="E21" s="45"/>
      <c r="F21" s="45"/>
      <c r="G21" s="45"/>
      <c r="H21" s="45"/>
      <c r="I21" s="45"/>
      <c r="J21" s="45"/>
      <c r="K21" s="30">
        <f>K15+K20</f>
        <v>239000</v>
      </c>
    </row>
    <row r="22" spans="2:11" ht="16.3" thickTop="1"/>
  </sheetData>
  <mergeCells count="9">
    <mergeCell ref="B1:K1"/>
    <mergeCell ref="B2:K2"/>
    <mergeCell ref="H19:J19"/>
    <mergeCell ref="B21:J21"/>
    <mergeCell ref="B16:K16"/>
    <mergeCell ref="H17:J17"/>
    <mergeCell ref="C4:C5"/>
    <mergeCell ref="C6:C14"/>
    <mergeCell ref="H18:J18"/>
  </mergeCells>
  <phoneticPr fontId="3" type="noConversion"/>
  <printOptions horizontalCentered="1"/>
  <pageMargins left="0.35433070866141736" right="0.35433070866141736" top="0.59055118110236227" bottom="0.78740157480314965" header="0.51181102362204722" footer="0.51181102362204722"/>
  <pageSetup paperSize="9" scale="95" orientation="landscape" horizontalDpi="4294967292" verticalDpi="300" r:id="rId1"/>
  <headerFooter alignWithMargins="0">
    <oddFooter>&amp;LDate: &amp;D&amp;RPage: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HIMP</vt:lpstr>
    </vt:vector>
  </TitlesOfParts>
  <Company>Digital Equipment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elu</dc:creator>
  <cp:lastModifiedBy>Windows 用户</cp:lastModifiedBy>
  <cp:lastPrinted>2012-05-06T07:16:29Z</cp:lastPrinted>
  <dcterms:created xsi:type="dcterms:W3CDTF">1998-11-30T00:46:26Z</dcterms:created>
  <dcterms:modified xsi:type="dcterms:W3CDTF">2014-04-30T05:54:47Z</dcterms:modified>
</cp:coreProperties>
</file>